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Bat_data\Instructions\2023\"/>
    </mc:Choice>
  </mc:AlternateContent>
  <workbookProtection workbookAlgorithmName="SHA-512" workbookHashValue="UiLa28r8cSHKnCOnNI/mXu609FzhhPh+sfuV7/cF0EitUCxkjVMDiAMkABdsswDzApfkopRbSLslY56qMO2t9w==" workbookSaltValue="0RPZlIj6oxF+LR68ok75mQ=="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Species_by_Region!$A$97:$A$185</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ACCEPTED_CODES!$Y$3:$Y$47</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C1" i="11" l="1"/>
  <c r="J2001" i="6" l="1"/>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C99" i="25" l="1"/>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B186" i="25" s="1"/>
  <c r="A186" i="25" s="1"/>
  <c r="C187" i="25"/>
  <c r="B187" i="25" s="1"/>
  <c r="A187" i="25" s="1"/>
  <c r="C188" i="25"/>
  <c r="B188" i="25" s="1"/>
  <c r="A188" i="25" s="1"/>
  <c r="C189" i="25"/>
  <c r="B189" i="25" s="1"/>
  <c r="A189" i="25" s="1"/>
  <c r="C190" i="25"/>
  <c r="B190" i="25" s="1"/>
  <c r="A190" i="25" s="1"/>
  <c r="C191" i="25"/>
  <c r="B191" i="25" s="1"/>
  <c r="A191" i="25" s="1"/>
  <c r="U5" i="11"/>
  <c r="V5" i="11"/>
  <c r="W5" i="11"/>
  <c r="U6" i="1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X49" i="11" s="1"/>
  <c r="E49" i="11" s="1"/>
  <c r="V49" i="11"/>
  <c r="Y49" i="11" s="1"/>
  <c r="F49" i="11" s="1"/>
  <c r="W49" i="11"/>
  <c r="Z49" i="11" s="1"/>
  <c r="G49" i="11" s="1"/>
  <c r="U50" i="11"/>
  <c r="X50" i="11" s="1"/>
  <c r="E50" i="11" s="1"/>
  <c r="V50" i="11"/>
  <c r="Y50" i="11" s="1"/>
  <c r="F50" i="11" s="1"/>
  <c r="W50" i="11"/>
  <c r="Z50" i="11" s="1"/>
  <c r="G50" i="11" s="1"/>
  <c r="W4" i="11"/>
  <c r="V4" i="11"/>
  <c r="U4" i="11"/>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G2" i="11" l="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B156" i="25"/>
  <c r="A156" i="25" s="1"/>
  <c r="B157" i="25"/>
  <c r="A157" i="25" s="1"/>
  <c r="B158" i="25"/>
  <c r="A158" i="25" s="1"/>
  <c r="B159" i="25"/>
  <c r="A159" i="25" s="1"/>
  <c r="B160" i="25"/>
  <c r="A160" i="25" s="1"/>
  <c r="B161" i="25"/>
  <c r="A161" i="25" s="1"/>
  <c r="B162" i="25"/>
  <c r="A162" i="25" s="1"/>
  <c r="B163" i="25"/>
  <c r="A163" i="25" s="1"/>
  <c r="B164" i="25"/>
  <c r="A164" i="25" s="1"/>
  <c r="B165" i="25"/>
  <c r="A165" i="25" s="1"/>
  <c r="B166" i="25"/>
  <c r="A166" i="25" s="1"/>
  <c r="B167" i="25"/>
  <c r="A167" i="25" s="1"/>
  <c r="B168" i="25"/>
  <c r="A168" i="25" s="1"/>
  <c r="B169" i="25"/>
  <c r="A169" i="25" s="1"/>
  <c r="B170" i="25"/>
  <c r="A170" i="25" s="1"/>
  <c r="B171" i="25"/>
  <c r="A171" i="25" s="1"/>
  <c r="B172" i="25"/>
  <c r="A172" i="25" s="1"/>
  <c r="B173" i="25"/>
  <c r="A173" i="25" s="1"/>
  <c r="B174" i="25"/>
  <c r="A174" i="25" s="1"/>
  <c r="B175" i="25"/>
  <c r="A175" i="25" s="1"/>
  <c r="B176" i="25"/>
  <c r="A176" i="25" s="1"/>
  <c r="B177" i="25"/>
  <c r="A177" i="25" s="1"/>
  <c r="B178" i="25"/>
  <c r="A178" i="25" s="1"/>
  <c r="B179" i="25"/>
  <c r="A179" i="25" s="1"/>
  <c r="B180" i="25"/>
  <c r="A180" i="25" s="1"/>
  <c r="B181" i="25"/>
  <c r="A181" i="25" s="1"/>
  <c r="B182" i="25"/>
  <c r="A182" i="25" s="1"/>
  <c r="B183" i="25"/>
  <c r="A183" i="25" s="1"/>
  <c r="B184" i="25"/>
  <c r="A184" i="25" s="1"/>
  <c r="B185" i="25"/>
  <c r="A185" i="25" s="1"/>
  <c r="C98" i="25"/>
  <c r="K155" i="25"/>
  <c r="K154" i="25"/>
  <c r="K152" i="25"/>
  <c r="K153" i="25"/>
  <c r="K150" i="25"/>
  <c r="K151" i="25"/>
  <c r="K128" i="25"/>
  <c r="K129" i="25"/>
  <c r="K130" i="25"/>
  <c r="K131" i="25"/>
  <c r="K132" i="25"/>
  <c r="K133" i="25"/>
  <c r="K134" i="25"/>
  <c r="K135" i="25"/>
  <c r="K136" i="25"/>
  <c r="K137" i="25"/>
  <c r="K138" i="25"/>
  <c r="K139" i="25"/>
  <c r="K140" i="25"/>
  <c r="K141" i="25"/>
  <c r="K142" i="25"/>
  <c r="K143" i="25"/>
  <c r="K144" i="25"/>
  <c r="K145" i="25"/>
  <c r="K146" i="25"/>
  <c r="K147" i="25"/>
  <c r="K148" i="25"/>
  <c r="K149" i="25"/>
  <c r="K127" i="25"/>
  <c r="D141" i="25"/>
  <c r="D137" i="25"/>
  <c r="D138" i="25"/>
  <c r="D139" i="25"/>
  <c r="D140" i="25"/>
  <c r="D121" i="25"/>
  <c r="D122" i="25"/>
  <c r="D123" i="25"/>
  <c r="D124" i="25"/>
  <c r="D125" i="25"/>
  <c r="D126" i="25"/>
  <c r="D127" i="25"/>
  <c r="D128" i="25"/>
  <c r="D129" i="25"/>
  <c r="D130" i="25"/>
  <c r="D131" i="25"/>
  <c r="D132" i="25"/>
  <c r="D133" i="25"/>
  <c r="D134" i="25"/>
  <c r="D135" i="25"/>
  <c r="D136" i="25"/>
  <c r="D120" i="25"/>
  <c r="H22" i="25"/>
  <c r="H21" i="25"/>
  <c r="H20" i="25"/>
  <c r="L47" i="25"/>
  <c r="L46" i="25"/>
  <c r="L45" i="25"/>
  <c r="AK29" i="25"/>
  <c r="AK28" i="25"/>
  <c r="AK27" i="25"/>
  <c r="J1" i="11" l="1"/>
  <c r="B99" i="25" l="1"/>
  <c r="A99" i="25" s="1"/>
  <c r="B100" i="25"/>
  <c r="A100" i="25" s="1"/>
  <c r="B101" i="25"/>
  <c r="A101" i="25" s="1"/>
  <c r="B102" i="25"/>
  <c r="A102" i="25" s="1"/>
  <c r="B103" i="25"/>
  <c r="A103" i="25" s="1"/>
  <c r="B104" i="25"/>
  <c r="A104" i="25" s="1"/>
  <c r="B105" i="25"/>
  <c r="A105" i="25" s="1"/>
  <c r="B106" i="25"/>
  <c r="A106" i="25" s="1"/>
  <c r="B107" i="25"/>
  <c r="A107" i="25" s="1"/>
  <c r="B108" i="25"/>
  <c r="A108" i="25" s="1"/>
  <c r="B109" i="25"/>
  <c r="A109" i="25" s="1"/>
  <c r="B110" i="25"/>
  <c r="A110" i="25" s="1"/>
  <c r="B111" i="25"/>
  <c r="A111" i="25" s="1"/>
  <c r="B112" i="25"/>
  <c r="A112" i="25" s="1"/>
  <c r="B113" i="25"/>
  <c r="A113" i="25" s="1"/>
  <c r="B114" i="25"/>
  <c r="A114" i="25" s="1"/>
  <c r="B115" i="25"/>
  <c r="A115" i="25" s="1"/>
  <c r="B116" i="25"/>
  <c r="A116" i="25" s="1"/>
  <c r="B117" i="25"/>
  <c r="A117" i="25" s="1"/>
  <c r="B118" i="25"/>
  <c r="A118" i="25" s="1"/>
  <c r="B119" i="25"/>
  <c r="A119" i="25" s="1"/>
  <c r="B137" i="25"/>
  <c r="A137" i="25" s="1"/>
  <c r="B142" i="25"/>
  <c r="A142" i="25" s="1"/>
  <c r="B143" i="25"/>
  <c r="A143" i="25" s="1"/>
  <c r="B144" i="25"/>
  <c r="A144" i="25" s="1"/>
  <c r="B145" i="25"/>
  <c r="A145" i="25" s="1"/>
  <c r="B146" i="25"/>
  <c r="A146" i="25" s="1"/>
  <c r="B147" i="25"/>
  <c r="A147" i="25" s="1"/>
  <c r="B148" i="25"/>
  <c r="A148" i="25" s="1"/>
  <c r="B149" i="25"/>
  <c r="A149" i="25" s="1"/>
  <c r="B150" i="25"/>
  <c r="A150" i="25" s="1"/>
  <c r="B151" i="25"/>
  <c r="A151" i="25" s="1"/>
  <c r="B152" i="25"/>
  <c r="A152" i="25" s="1"/>
  <c r="B153" i="25"/>
  <c r="A153" i="25" s="1"/>
  <c r="B154" i="25"/>
  <c r="A154" i="25" s="1"/>
  <c r="B155" i="25"/>
  <c r="A155" i="25" s="1"/>
  <c r="B98" i="25" l="1"/>
  <c r="A98" i="25" s="1"/>
  <c r="I155" i="25"/>
  <c r="I154" i="25"/>
  <c r="I153" i="25"/>
  <c r="I152" i="25"/>
  <c r="I150" i="25"/>
  <c r="I151" i="25"/>
  <c r="I128" i="25"/>
  <c r="I129" i="25"/>
  <c r="I130" i="25"/>
  <c r="I131" i="25"/>
  <c r="I132" i="25"/>
  <c r="I133" i="25"/>
  <c r="I134" i="25"/>
  <c r="I135" i="25"/>
  <c r="I136" i="25"/>
  <c r="I137" i="25"/>
  <c r="I138" i="25"/>
  <c r="I139" i="25"/>
  <c r="I140" i="25"/>
  <c r="I141" i="25"/>
  <c r="I142" i="25"/>
  <c r="I144" i="25"/>
  <c r="I145" i="25"/>
  <c r="I146" i="25"/>
  <c r="I147" i="25"/>
  <c r="I148" i="25"/>
  <c r="I149" i="25"/>
  <c r="I127" i="25"/>
  <c r="H138" i="25" l="1"/>
  <c r="H139" i="25"/>
  <c r="H120" i="25"/>
  <c r="H121" i="25"/>
  <c r="H122" i="25"/>
  <c r="H123" i="25"/>
  <c r="H124" i="25"/>
  <c r="H125" i="25"/>
  <c r="H126" i="25"/>
  <c r="H127" i="25"/>
  <c r="H128" i="25"/>
  <c r="H129" i="25"/>
  <c r="H130" i="25"/>
  <c r="H131" i="25"/>
  <c r="H132" i="25"/>
  <c r="H133" i="25"/>
  <c r="H134" i="25"/>
  <c r="H136" i="25"/>
  <c r="H137" i="25"/>
  <c r="H119" i="25"/>
  <c r="G147" i="25"/>
  <c r="G124" i="25"/>
  <c r="G125" i="25"/>
  <c r="G126" i="25"/>
  <c r="G127" i="25"/>
  <c r="G128" i="25"/>
  <c r="G129" i="25"/>
  <c r="G130" i="25"/>
  <c r="G131" i="25"/>
  <c r="G132" i="25"/>
  <c r="G133" i="25"/>
  <c r="G134" i="25"/>
  <c r="G135" i="25"/>
  <c r="G136" i="25"/>
  <c r="G137" i="25"/>
  <c r="G138" i="25"/>
  <c r="G139" i="25"/>
  <c r="G140" i="25"/>
  <c r="G141" i="25"/>
  <c r="G142" i="25"/>
  <c r="G144" i="25"/>
  <c r="G145" i="25"/>
  <c r="G146" i="25"/>
  <c r="G123" i="25"/>
  <c r="F136" i="25"/>
  <c r="B136" i="25" s="1"/>
  <c r="A136" i="25" s="1"/>
  <c r="F138" i="25"/>
  <c r="B138" i="25" s="1"/>
  <c r="A138" i="25" s="1"/>
  <c r="F139" i="25"/>
  <c r="B139" i="25" s="1"/>
  <c r="A139" i="25" s="1"/>
  <c r="F140" i="25"/>
  <c r="B140" i="25" s="1"/>
  <c r="A140" i="25" s="1"/>
  <c r="F141" i="25"/>
  <c r="B141" i="25" s="1"/>
  <c r="A141" i="25" s="1"/>
  <c r="F121" i="25"/>
  <c r="B121" i="25" s="1"/>
  <c r="A121" i="25" s="1"/>
  <c r="F122" i="25"/>
  <c r="B122" i="25" s="1"/>
  <c r="A122" i="25" s="1"/>
  <c r="F123" i="25"/>
  <c r="B123" i="25" s="1"/>
  <c r="A123" i="25" s="1"/>
  <c r="F124" i="25"/>
  <c r="B124" i="25" s="1"/>
  <c r="A124" i="25" s="1"/>
  <c r="F125" i="25"/>
  <c r="B125" i="25" s="1"/>
  <c r="A125" i="25" s="1"/>
  <c r="F126" i="25"/>
  <c r="B126" i="25" s="1"/>
  <c r="A126" i="25" s="1"/>
  <c r="F127" i="25"/>
  <c r="B127" i="25" s="1"/>
  <c r="A127" i="25" s="1"/>
  <c r="F128" i="25"/>
  <c r="B128" i="25" s="1"/>
  <c r="A128" i="25" s="1"/>
  <c r="F129" i="25"/>
  <c r="B129" i="25" s="1"/>
  <c r="A129" i="25" s="1"/>
  <c r="F130" i="25"/>
  <c r="B130" i="25" s="1"/>
  <c r="A130" i="25" s="1"/>
  <c r="F131" i="25"/>
  <c r="B131" i="25" s="1"/>
  <c r="A131" i="25" s="1"/>
  <c r="F132" i="25"/>
  <c r="B132" i="25" s="1"/>
  <c r="A132" i="25" s="1"/>
  <c r="F133" i="25"/>
  <c r="B133" i="25" s="1"/>
  <c r="A133" i="25" s="1"/>
  <c r="F134" i="25"/>
  <c r="B134" i="25" s="1"/>
  <c r="A134" i="25" s="1"/>
  <c r="F135" i="25"/>
  <c r="B135" i="25" s="1"/>
  <c r="A135" i="25" s="1"/>
  <c r="F120" i="25"/>
  <c r="B120" i="25" l="1"/>
  <c r="A120"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89" i="25" s="1"/>
  <c r="B3" i="25"/>
  <c r="C3" i="25" s="1"/>
  <c r="A77" i="25" s="1"/>
  <c r="B4" i="25"/>
  <c r="C4" i="25" s="1"/>
  <c r="A80" i="25" s="1"/>
  <c r="B5" i="25"/>
  <c r="C5" i="25" s="1"/>
  <c r="A83" i="25" s="1"/>
  <c r="B6" i="25"/>
  <c r="C6" i="25" s="1"/>
  <c r="A86" i="25" s="1"/>
  <c r="B8" i="25"/>
  <c r="C8" i="25" s="1"/>
  <c r="A92" i="25" s="1"/>
  <c r="B9" i="25"/>
  <c r="C9" i="25" s="1"/>
  <c r="A95" i="25" s="1"/>
  <c r="B2" i="25"/>
  <c r="C2" i="25" s="1"/>
  <c r="A74" i="25" s="1"/>
  <c r="E5" i="25" l="1"/>
  <c r="A81" i="25" s="1"/>
  <c r="E3" i="25"/>
  <c r="A75" i="25" s="1"/>
  <c r="E7" i="25"/>
  <c r="A87" i="25" s="1"/>
  <c r="E2" i="25"/>
  <c r="A72" i="25" s="1"/>
  <c r="E9" i="25"/>
  <c r="A93" i="25" s="1"/>
  <c r="E8" i="25"/>
  <c r="A90" i="25" s="1"/>
  <c r="E6" i="25"/>
  <c r="A84" i="25" s="1"/>
  <c r="E4" i="25"/>
  <c r="A78" i="25" s="1"/>
  <c r="D2" i="25"/>
  <c r="A73" i="25" s="1"/>
  <c r="D7" i="25"/>
  <c r="A88" i="25" s="1"/>
  <c r="D9" i="25"/>
  <c r="A94" i="25" s="1"/>
  <c r="D8" i="25"/>
  <c r="A91" i="25" s="1"/>
  <c r="D6" i="25"/>
  <c r="A85" i="25" s="1"/>
  <c r="D5" i="25"/>
  <c r="A82" i="25" s="1"/>
  <c r="D4" i="25"/>
  <c r="A79" i="25" s="1"/>
  <c r="D3" i="25"/>
  <c r="A76" i="25" s="1"/>
  <c r="Z48" i="11" l="1"/>
  <c r="G48" i="11" s="1"/>
  <c r="X48" i="11"/>
  <c r="E48" i="11" s="1"/>
  <c r="Y48" i="11"/>
  <c r="F48" i="11" s="1"/>
  <c r="Y47" i="11"/>
  <c r="F47" i="11" s="1"/>
  <c r="Z12" i="11"/>
  <c r="G12" i="11" s="1"/>
  <c r="Z20" i="11"/>
  <c r="G20" i="11" s="1"/>
  <c r="Z36" i="11"/>
  <c r="G36" i="11" s="1"/>
  <c r="Z44" i="11"/>
  <c r="G44" i="11" s="1"/>
  <c r="Y8" i="11"/>
  <c r="F8" i="11" s="1"/>
  <c r="B15" i="3"/>
  <c r="B23" i="3"/>
  <c r="Y40" i="11"/>
  <c r="F40" i="11" s="1"/>
  <c r="Y4" i="11"/>
  <c r="F4" i="11" s="1"/>
  <c r="X34" i="11"/>
  <c r="E34" i="11" s="1"/>
  <c r="X42" i="11"/>
  <c r="E42" i="11" s="1"/>
  <c r="X19" i="11"/>
  <c r="X5" i="11"/>
  <c r="X13" i="11"/>
  <c r="Z6" i="11"/>
  <c r="G6" i="11" s="1"/>
  <c r="Z38" i="11"/>
  <c r="G38" i="11" s="1"/>
  <c r="B17" i="3"/>
  <c r="C20" i="3"/>
  <c r="Z35" i="11"/>
  <c r="G35" i="11" s="1"/>
  <c r="X41" i="11"/>
  <c r="E41" i="11" s="1"/>
  <c r="D4" i="3"/>
  <c r="Z13" i="11"/>
  <c r="G13" i="11" s="1"/>
  <c r="D20" i="3"/>
  <c r="Z37" i="11"/>
  <c r="G37" i="11" s="1"/>
  <c r="Z45" i="11"/>
  <c r="G45" i="11" s="1"/>
  <c r="B8" i="3"/>
  <c r="Y17" i="11"/>
  <c r="F17" i="11" s="1"/>
  <c r="Y33" i="11"/>
  <c r="F33" i="11" s="1"/>
  <c r="Y41" i="11"/>
  <c r="F41" i="11" s="1"/>
  <c r="X35" i="11"/>
  <c r="E35" i="11" s="1"/>
  <c r="X43" i="11"/>
  <c r="E43" i="11" s="1"/>
  <c r="X20" i="11"/>
  <c r="A5" i="3"/>
  <c r="A13" i="3"/>
  <c r="D21" i="3"/>
  <c r="Y10" i="11"/>
  <c r="F10" i="11" s="1"/>
  <c r="Y34" i="11"/>
  <c r="F34" i="11" s="1"/>
  <c r="X36" i="11"/>
  <c r="E36" i="11" s="1"/>
  <c r="A6" i="3"/>
  <c r="X15" i="11"/>
  <c r="Z42" i="11"/>
  <c r="G42" i="11" s="1"/>
  <c r="X40" i="11"/>
  <c r="E40" i="11" s="1"/>
  <c r="D18" i="3"/>
  <c r="A25" i="3"/>
  <c r="Z14" i="11"/>
  <c r="G14" i="11" s="1"/>
  <c r="Z46" i="11"/>
  <c r="G46" i="11" s="1"/>
  <c r="Y42" i="11"/>
  <c r="F42" i="11" s="1"/>
  <c r="X44" i="11"/>
  <c r="E44" i="11" s="1"/>
  <c r="Z26" i="11"/>
  <c r="G26" i="11" s="1"/>
  <c r="Y22" i="11"/>
  <c r="F22" i="11" s="1"/>
  <c r="C10" i="3"/>
  <c r="B6" i="3"/>
  <c r="D6" i="3"/>
  <c r="D14" i="3"/>
  <c r="Z23" i="11"/>
  <c r="G23" i="11" s="1"/>
  <c r="Z39" i="11"/>
  <c r="G39" i="11" s="1"/>
  <c r="Z47" i="11"/>
  <c r="G47" i="11" s="1"/>
  <c r="Y11" i="11"/>
  <c r="F11" i="11" s="1"/>
  <c r="Y35" i="11"/>
  <c r="F35" i="11" s="1"/>
  <c r="Y43" i="11"/>
  <c r="F43" i="11" s="1"/>
  <c r="X37" i="11"/>
  <c r="E37" i="11" s="1"/>
  <c r="X45" i="11"/>
  <c r="E45" i="11" s="1"/>
  <c r="X8" i="11"/>
  <c r="X16" i="11"/>
  <c r="Z10" i="11"/>
  <c r="G10" i="11" s="1"/>
  <c r="Y6" i="11"/>
  <c r="F6" i="11" s="1"/>
  <c r="Y38" i="11"/>
  <c r="F38" i="11" s="1"/>
  <c r="A16" i="3"/>
  <c r="D10" i="3"/>
  <c r="B22" i="3"/>
  <c r="A17" i="3"/>
  <c r="Z8" i="11"/>
  <c r="G8" i="11" s="1"/>
  <c r="Z16" i="11"/>
  <c r="G16" i="11" s="1"/>
  <c r="D23" i="3"/>
  <c r="Z32" i="11"/>
  <c r="G32" i="11" s="1"/>
  <c r="Z40" i="11"/>
  <c r="G40" i="11" s="1"/>
  <c r="Z4" i="11"/>
  <c r="G4" i="11" s="1"/>
  <c r="B11" i="3"/>
  <c r="Y20" i="11"/>
  <c r="F20" i="11" s="1"/>
  <c r="Y36" i="11"/>
  <c r="F36" i="11" s="1"/>
  <c r="Y44" i="11"/>
  <c r="F44" i="11" s="1"/>
  <c r="X38" i="11"/>
  <c r="E38" i="11" s="1"/>
  <c r="X46" i="11"/>
  <c r="E46" i="11" s="1"/>
  <c r="C22" i="3"/>
  <c r="A8" i="3"/>
  <c r="C3" i="3"/>
  <c r="Z34" i="11"/>
  <c r="G34" i="11" s="1"/>
  <c r="Z43" i="11"/>
  <c r="G43" i="11" s="1"/>
  <c r="X33" i="11"/>
  <c r="E33" i="11" s="1"/>
  <c r="D8" i="3"/>
  <c r="Z17" i="11"/>
  <c r="G17" i="11" s="1"/>
  <c r="Z25" i="11"/>
  <c r="G25" i="11" s="1"/>
  <c r="Z33" i="11"/>
  <c r="G33" i="11" s="1"/>
  <c r="Z41" i="11"/>
  <c r="G41" i="11" s="1"/>
  <c r="B4" i="3"/>
  <c r="Y13" i="11"/>
  <c r="F13" i="11" s="1"/>
  <c r="Y21" i="11"/>
  <c r="F21" i="11" s="1"/>
  <c r="Y37" i="11"/>
  <c r="F37" i="11" s="1"/>
  <c r="Y45" i="11"/>
  <c r="F45" i="11" s="1"/>
  <c r="X39" i="11"/>
  <c r="E39" i="11" s="1"/>
  <c r="X47" i="11"/>
  <c r="E47" i="11" s="1"/>
  <c r="X24" i="11"/>
  <c r="X10" i="11"/>
  <c r="D17" i="3"/>
  <c r="B13" i="3"/>
  <c r="Y46" i="11"/>
  <c r="F46" i="11" s="1"/>
  <c r="C24" i="3"/>
  <c r="B14" i="3"/>
  <c r="Y39" i="11"/>
  <c r="F39" i="11" s="1"/>
  <c r="A11" i="3"/>
  <c r="C21" i="3"/>
  <c r="B18" i="3"/>
  <c r="Y26" i="11"/>
  <c r="F26" i="11" s="1"/>
  <c r="Y25" i="11"/>
  <c r="F25" i="11" s="1"/>
  <c r="A9" i="3" l="1"/>
  <c r="Z9" i="1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F6" i="1" l="1"/>
  <c r="F14" i="1"/>
  <c r="F22" i="1"/>
  <c r="F30" i="1"/>
  <c r="AM30" i="1" s="1"/>
  <c r="F38" i="1"/>
  <c r="F46" i="1"/>
  <c r="AM46" i="1" s="1"/>
  <c r="F54" i="1"/>
  <c r="AM54" i="1" s="1"/>
  <c r="F62" i="1"/>
  <c r="AM62" i="1" s="1"/>
  <c r="F70" i="1"/>
  <c r="F78" i="1"/>
  <c r="F86" i="1"/>
  <c r="F94" i="1"/>
  <c r="AM94" i="1" s="1"/>
  <c r="F102" i="1"/>
  <c r="F110" i="1"/>
  <c r="AM110" i="1" s="1"/>
  <c r="F118" i="1"/>
  <c r="AM118" i="1" s="1"/>
  <c r="F126" i="1"/>
  <c r="AM126" i="1" s="1"/>
  <c r="F134" i="1"/>
  <c r="F142" i="1"/>
  <c r="F150" i="1"/>
  <c r="F158" i="1"/>
  <c r="AM158" i="1" s="1"/>
  <c r="F166" i="1"/>
  <c r="F174" i="1"/>
  <c r="AM174" i="1" s="1"/>
  <c r="F182" i="1"/>
  <c r="AM182" i="1" s="1"/>
  <c r="F190" i="1"/>
  <c r="AM190" i="1" s="1"/>
  <c r="F198" i="1"/>
  <c r="F206" i="1"/>
  <c r="F214" i="1"/>
  <c r="F222" i="1"/>
  <c r="F230" i="1"/>
  <c r="F238" i="1"/>
  <c r="AM238" i="1" s="1"/>
  <c r="F246" i="1"/>
  <c r="AM246" i="1" s="1"/>
  <c r="F254" i="1"/>
  <c r="AM254" i="1" s="1"/>
  <c r="F262" i="1"/>
  <c r="F270" i="1"/>
  <c r="F278" i="1"/>
  <c r="F286" i="1"/>
  <c r="AM286" i="1" s="1"/>
  <c r="F294" i="1"/>
  <c r="F302" i="1"/>
  <c r="F310" i="1"/>
  <c r="AM310" i="1" s="1"/>
  <c r="F318" i="1"/>
  <c r="AM318" i="1" s="1"/>
  <c r="F326" i="1"/>
  <c r="F334" i="1"/>
  <c r="F342" i="1"/>
  <c r="F350" i="1"/>
  <c r="F358" i="1"/>
  <c r="F366" i="1"/>
  <c r="AM366" i="1" s="1"/>
  <c r="F374" i="1"/>
  <c r="AM374" i="1" s="1"/>
  <c r="F382" i="1"/>
  <c r="AM382" i="1" s="1"/>
  <c r="F390" i="1"/>
  <c r="F398" i="1"/>
  <c r="F406" i="1"/>
  <c r="F414" i="1"/>
  <c r="AM414" i="1" s="1"/>
  <c r="F422" i="1"/>
  <c r="F430" i="1"/>
  <c r="AM430" i="1" s="1"/>
  <c r="F438" i="1"/>
  <c r="AM438" i="1" s="1"/>
  <c r="F446" i="1"/>
  <c r="AM446" i="1" s="1"/>
  <c r="F454" i="1"/>
  <c r="F462" i="1"/>
  <c r="F470" i="1"/>
  <c r="F478" i="1"/>
  <c r="AM478" i="1" s="1"/>
  <c r="F486" i="1"/>
  <c r="F494" i="1"/>
  <c r="AM494" i="1" s="1"/>
  <c r="F502" i="1"/>
  <c r="AM502" i="1" s="1"/>
  <c r="F510" i="1"/>
  <c r="AM510" i="1" s="1"/>
  <c r="F518" i="1"/>
  <c r="F526" i="1"/>
  <c r="F534" i="1"/>
  <c r="F542" i="1"/>
  <c r="F550" i="1"/>
  <c r="F558" i="1"/>
  <c r="F566" i="1"/>
  <c r="AM566" i="1" s="1"/>
  <c r="F574" i="1"/>
  <c r="AM574" i="1" s="1"/>
  <c r="F582" i="1"/>
  <c r="F590" i="1"/>
  <c r="F598" i="1"/>
  <c r="F606" i="1"/>
  <c r="F614" i="1"/>
  <c r="F622" i="1"/>
  <c r="AM622" i="1" s="1"/>
  <c r="F630" i="1"/>
  <c r="AM630" i="1" s="1"/>
  <c r="F638" i="1"/>
  <c r="AM638" i="1" s="1"/>
  <c r="F646" i="1"/>
  <c r="F654" i="1"/>
  <c r="F662" i="1"/>
  <c r="F670" i="1"/>
  <c r="F678" i="1"/>
  <c r="F7" i="1"/>
  <c r="F15" i="1"/>
  <c r="AM15" i="1" s="1"/>
  <c r="F23" i="1"/>
  <c r="AM23" i="1" s="1"/>
  <c r="F31" i="1"/>
  <c r="F39" i="1"/>
  <c r="F47" i="1"/>
  <c r="F55" i="1"/>
  <c r="AM55" i="1" s="1"/>
  <c r="F63" i="1"/>
  <c r="F71" i="1"/>
  <c r="AM71" i="1" s="1"/>
  <c r="F79" i="1"/>
  <c r="AM79" i="1" s="1"/>
  <c r="F87" i="1"/>
  <c r="AM87" i="1" s="1"/>
  <c r="F95" i="1"/>
  <c r="F103" i="1"/>
  <c r="F111" i="1"/>
  <c r="F119" i="1"/>
  <c r="AM119" i="1" s="1"/>
  <c r="F127" i="1"/>
  <c r="F135" i="1"/>
  <c r="AM135" i="1" s="1"/>
  <c r="F143" i="1"/>
  <c r="AM143" i="1" s="1"/>
  <c r="F151" i="1"/>
  <c r="AM151" i="1" s="1"/>
  <c r="F159" i="1"/>
  <c r="F167" i="1"/>
  <c r="F175" i="1"/>
  <c r="F183" i="1"/>
  <c r="AM183" i="1" s="1"/>
  <c r="F191" i="1"/>
  <c r="F199" i="1"/>
  <c r="F207" i="1"/>
  <c r="AM207" i="1" s="1"/>
  <c r="F215" i="1"/>
  <c r="AM215" i="1" s="1"/>
  <c r="F223" i="1"/>
  <c r="F231" i="1"/>
  <c r="F239" i="1"/>
  <c r="F247" i="1"/>
  <c r="F255" i="1"/>
  <c r="F263" i="1"/>
  <c r="AM263" i="1" s="1"/>
  <c r="F271" i="1"/>
  <c r="AM271" i="1" s="1"/>
  <c r="F279" i="1"/>
  <c r="AM279" i="1" s="1"/>
  <c r="F287" i="1"/>
  <c r="F295" i="1"/>
  <c r="F303" i="1"/>
  <c r="F311" i="1"/>
  <c r="F319" i="1"/>
  <c r="F327" i="1"/>
  <c r="AM327" i="1" s="1"/>
  <c r="F335" i="1"/>
  <c r="AM335" i="1" s="1"/>
  <c r="F343" i="1"/>
  <c r="AM343" i="1" s="1"/>
  <c r="F351" i="1"/>
  <c r="F359" i="1"/>
  <c r="F367" i="1"/>
  <c r="F375" i="1"/>
  <c r="AM375" i="1" s="1"/>
  <c r="F383" i="1"/>
  <c r="F391" i="1"/>
  <c r="AM391" i="1" s="1"/>
  <c r="F399" i="1"/>
  <c r="AM399" i="1" s="1"/>
  <c r="F407" i="1"/>
  <c r="AM407" i="1" s="1"/>
  <c r="F415" i="1"/>
  <c r="F423" i="1"/>
  <c r="F431" i="1"/>
  <c r="F439" i="1"/>
  <c r="F447" i="1"/>
  <c r="F455" i="1"/>
  <c r="F463" i="1"/>
  <c r="AM463" i="1" s="1"/>
  <c r="F471" i="1"/>
  <c r="AM471" i="1" s="1"/>
  <c r="F479" i="1"/>
  <c r="F487" i="1"/>
  <c r="F495" i="1"/>
  <c r="F503" i="1"/>
  <c r="F511" i="1"/>
  <c r="F519" i="1"/>
  <c r="AM519" i="1" s="1"/>
  <c r="F527" i="1"/>
  <c r="AM527" i="1" s="1"/>
  <c r="F535" i="1"/>
  <c r="AM535" i="1" s="1"/>
  <c r="F543" i="1"/>
  <c r="F551" i="1"/>
  <c r="F559" i="1"/>
  <c r="F567" i="1"/>
  <c r="F575" i="1"/>
  <c r="F583" i="1"/>
  <c r="F591" i="1"/>
  <c r="AM591" i="1" s="1"/>
  <c r="F599" i="1"/>
  <c r="AM599" i="1" s="1"/>
  <c r="F607" i="1"/>
  <c r="F615" i="1"/>
  <c r="F623" i="1"/>
  <c r="F631" i="1"/>
  <c r="AM631" i="1" s="1"/>
  <c r="F639" i="1"/>
  <c r="F647" i="1"/>
  <c r="AM647" i="1" s="1"/>
  <c r="F655" i="1"/>
  <c r="AM655" i="1" s="1"/>
  <c r="F663" i="1"/>
  <c r="AM663" i="1" s="1"/>
  <c r="F671" i="1"/>
  <c r="F679" i="1"/>
  <c r="F8" i="1"/>
  <c r="F16" i="1"/>
  <c r="F24" i="1"/>
  <c r="F32" i="1"/>
  <c r="F40" i="1"/>
  <c r="AM40" i="1" s="1"/>
  <c r="F48" i="1"/>
  <c r="AM48" i="1" s="1"/>
  <c r="F56" i="1"/>
  <c r="F64" i="1"/>
  <c r="F72" i="1"/>
  <c r="F80" i="1"/>
  <c r="AM80" i="1" s="1"/>
  <c r="F88" i="1"/>
  <c r="F96" i="1"/>
  <c r="AM96" i="1" s="1"/>
  <c r="F104" i="1"/>
  <c r="AM104" i="1" s="1"/>
  <c r="F112" i="1"/>
  <c r="AM112" i="1" s="1"/>
  <c r="F120" i="1"/>
  <c r="F128" i="1"/>
  <c r="F136" i="1"/>
  <c r="F144" i="1"/>
  <c r="F152" i="1"/>
  <c r="F160" i="1"/>
  <c r="F168" i="1"/>
  <c r="AM168" i="1" s="1"/>
  <c r="F176" i="1"/>
  <c r="AM176" i="1" s="1"/>
  <c r="F184" i="1"/>
  <c r="F192" i="1"/>
  <c r="F200" i="1"/>
  <c r="F208" i="1"/>
  <c r="AM208" i="1" s="1"/>
  <c r="F216" i="1"/>
  <c r="F224" i="1"/>
  <c r="AM224" i="1" s="1"/>
  <c r="F232" i="1"/>
  <c r="AM232" i="1" s="1"/>
  <c r="F240" i="1"/>
  <c r="AM240" i="1" s="1"/>
  <c r="F248" i="1"/>
  <c r="F256" i="1"/>
  <c r="F264" i="1"/>
  <c r="F272" i="1"/>
  <c r="AM272" i="1" s="1"/>
  <c r="F280" i="1"/>
  <c r="F288" i="1"/>
  <c r="F296" i="1"/>
  <c r="AM296" i="1" s="1"/>
  <c r="F304" i="1"/>
  <c r="AM304" i="1" s="1"/>
  <c r="F312" i="1"/>
  <c r="F320" i="1"/>
  <c r="F328" i="1"/>
  <c r="F336" i="1"/>
  <c r="AM336" i="1" s="1"/>
  <c r="F344" i="1"/>
  <c r="F352" i="1"/>
  <c r="AM352" i="1" s="1"/>
  <c r="F360" i="1"/>
  <c r="AM360" i="1" s="1"/>
  <c r="F368" i="1"/>
  <c r="AM368" i="1" s="1"/>
  <c r="F376" i="1"/>
  <c r="F384" i="1"/>
  <c r="F392" i="1"/>
  <c r="F400" i="1"/>
  <c r="F408" i="1"/>
  <c r="F416" i="1"/>
  <c r="AM416" i="1" s="1"/>
  <c r="F424" i="1"/>
  <c r="AM424" i="1" s="1"/>
  <c r="F432" i="1"/>
  <c r="AM432" i="1" s="1"/>
  <c r="F440" i="1"/>
  <c r="F448" i="1"/>
  <c r="F456" i="1"/>
  <c r="F464" i="1"/>
  <c r="AM464" i="1" s="1"/>
  <c r="F472" i="1"/>
  <c r="F480" i="1"/>
  <c r="AM480" i="1" s="1"/>
  <c r="F488" i="1"/>
  <c r="AM488" i="1" s="1"/>
  <c r="F496" i="1"/>
  <c r="AM496" i="1" s="1"/>
  <c r="F504" i="1"/>
  <c r="F512" i="1"/>
  <c r="F520" i="1"/>
  <c r="F528" i="1"/>
  <c r="AM528" i="1" s="1"/>
  <c r="F536" i="1"/>
  <c r="F544" i="1"/>
  <c r="AM544" i="1" s="1"/>
  <c r="F552" i="1"/>
  <c r="AM552" i="1" s="1"/>
  <c r="F560" i="1"/>
  <c r="AM560" i="1" s="1"/>
  <c r="F568" i="1"/>
  <c r="F576" i="1"/>
  <c r="F584" i="1"/>
  <c r="F592" i="1"/>
  <c r="AM592" i="1" s="1"/>
  <c r="F600" i="1"/>
  <c r="F608" i="1"/>
  <c r="AM608" i="1" s="1"/>
  <c r="F616" i="1"/>
  <c r="AM616" i="1" s="1"/>
  <c r="F624" i="1"/>
  <c r="AM624" i="1" s="1"/>
  <c r="F632" i="1"/>
  <c r="F640" i="1"/>
  <c r="F9" i="1"/>
  <c r="F17" i="1"/>
  <c r="AM17" i="1" s="1"/>
  <c r="F25" i="1"/>
  <c r="F33" i="1"/>
  <c r="AM33" i="1" s="1"/>
  <c r="F41" i="1"/>
  <c r="AM41" i="1" s="1"/>
  <c r="F49" i="1"/>
  <c r="AM49" i="1" s="1"/>
  <c r="F57" i="1"/>
  <c r="F65" i="1"/>
  <c r="F73" i="1"/>
  <c r="F81" i="1"/>
  <c r="F89" i="1"/>
  <c r="F97" i="1"/>
  <c r="AM97" i="1" s="1"/>
  <c r="F105" i="1"/>
  <c r="AM105" i="1" s="1"/>
  <c r="F113" i="1"/>
  <c r="AM113" i="1" s="1"/>
  <c r="F121" i="1"/>
  <c r="F129" i="1"/>
  <c r="F137" i="1"/>
  <c r="F145" i="1"/>
  <c r="F153" i="1"/>
  <c r="F161" i="1"/>
  <c r="AM161" i="1" s="1"/>
  <c r="F169" i="1"/>
  <c r="AM169" i="1" s="1"/>
  <c r="F177" i="1"/>
  <c r="AM177" i="1" s="1"/>
  <c r="F185" i="1"/>
  <c r="F193" i="1"/>
  <c r="F201" i="1"/>
  <c r="F209" i="1"/>
  <c r="AM209" i="1" s="1"/>
  <c r="F217" i="1"/>
  <c r="F225" i="1"/>
  <c r="AM225" i="1" s="1"/>
  <c r="F233" i="1"/>
  <c r="AM233" i="1" s="1"/>
  <c r="F241" i="1"/>
  <c r="AM241" i="1" s="1"/>
  <c r="F249" i="1"/>
  <c r="F257" i="1"/>
  <c r="F265" i="1"/>
  <c r="F273" i="1"/>
  <c r="AM273" i="1" s="1"/>
  <c r="F281" i="1"/>
  <c r="F289" i="1"/>
  <c r="AM289" i="1" s="1"/>
  <c r="F297" i="1"/>
  <c r="AM297" i="1" s="1"/>
  <c r="F305" i="1"/>
  <c r="AM305" i="1" s="1"/>
  <c r="F313" i="1"/>
  <c r="F321" i="1"/>
  <c r="F329" i="1"/>
  <c r="F337" i="1"/>
  <c r="AM337" i="1" s="1"/>
  <c r="F345" i="1"/>
  <c r="F353" i="1"/>
  <c r="AM353" i="1" s="1"/>
  <c r="F361" i="1"/>
  <c r="AM361" i="1" s="1"/>
  <c r="F369" i="1"/>
  <c r="AM369" i="1" s="1"/>
  <c r="F377" i="1"/>
  <c r="F385" i="1"/>
  <c r="F393" i="1"/>
  <c r="F401" i="1"/>
  <c r="F409" i="1"/>
  <c r="F417" i="1"/>
  <c r="AM417" i="1" s="1"/>
  <c r="F425" i="1"/>
  <c r="AM425" i="1" s="1"/>
  <c r="F433" i="1"/>
  <c r="AM433" i="1" s="1"/>
  <c r="F441" i="1"/>
  <c r="F449" i="1"/>
  <c r="F457" i="1"/>
  <c r="F465" i="1"/>
  <c r="F473" i="1"/>
  <c r="F481" i="1"/>
  <c r="F489" i="1"/>
  <c r="AM489" i="1" s="1"/>
  <c r="F497" i="1"/>
  <c r="AM497" i="1" s="1"/>
  <c r="F505" i="1"/>
  <c r="F513" i="1"/>
  <c r="F521" i="1"/>
  <c r="F529" i="1"/>
  <c r="AM529" i="1" s="1"/>
  <c r="F537" i="1"/>
  <c r="F545" i="1"/>
  <c r="F553" i="1"/>
  <c r="AM553" i="1" s="1"/>
  <c r="F561" i="1"/>
  <c r="AM561" i="1" s="1"/>
  <c r="F569" i="1"/>
  <c r="F577" i="1"/>
  <c r="F585" i="1"/>
  <c r="F593" i="1"/>
  <c r="AM593" i="1" s="1"/>
  <c r="F601" i="1"/>
  <c r="F609" i="1"/>
  <c r="AM609" i="1" s="1"/>
  <c r="F617" i="1"/>
  <c r="AM617" i="1" s="1"/>
  <c r="F625" i="1"/>
  <c r="AM625" i="1" s="1"/>
  <c r="F633" i="1"/>
  <c r="F641" i="1"/>
  <c r="F649" i="1"/>
  <c r="F657" i="1"/>
  <c r="F665" i="1"/>
  <c r="F673" i="1"/>
  <c r="AM673" i="1" s="1"/>
  <c r="F681" i="1"/>
  <c r="AM681" i="1" s="1"/>
  <c r="F10" i="1"/>
  <c r="AM10" i="1" s="1"/>
  <c r="F18" i="1"/>
  <c r="F26" i="1"/>
  <c r="F34" i="1"/>
  <c r="F42" i="1"/>
  <c r="AM42" i="1" s="1"/>
  <c r="F50" i="1"/>
  <c r="F58" i="1"/>
  <c r="F66" i="1"/>
  <c r="AM66" i="1" s="1"/>
  <c r="F74" i="1"/>
  <c r="AM74" i="1" s="1"/>
  <c r="F82" i="1"/>
  <c r="F90" i="1"/>
  <c r="F98" i="1"/>
  <c r="F106" i="1"/>
  <c r="AM106" i="1" s="1"/>
  <c r="F114" i="1"/>
  <c r="F122" i="1"/>
  <c r="F130" i="1"/>
  <c r="AM130" i="1" s="1"/>
  <c r="F138" i="1"/>
  <c r="AM138" i="1" s="1"/>
  <c r="F146" i="1"/>
  <c r="F154" i="1"/>
  <c r="F162" i="1"/>
  <c r="F170" i="1"/>
  <c r="AM170" i="1" s="1"/>
  <c r="F178" i="1"/>
  <c r="F186" i="1"/>
  <c r="F194" i="1"/>
  <c r="AM194" i="1" s="1"/>
  <c r="F202" i="1"/>
  <c r="AM202" i="1" s="1"/>
  <c r="F210" i="1"/>
  <c r="F218" i="1"/>
  <c r="F226" i="1"/>
  <c r="F234" i="1"/>
  <c r="F242" i="1"/>
  <c r="F250" i="1"/>
  <c r="F258" i="1"/>
  <c r="AM258" i="1" s="1"/>
  <c r="F266" i="1"/>
  <c r="AM266" i="1" s="1"/>
  <c r="F274" i="1"/>
  <c r="F282" i="1"/>
  <c r="F290" i="1"/>
  <c r="F298" i="1"/>
  <c r="AM298" i="1" s="1"/>
  <c r="F306" i="1"/>
  <c r="F314" i="1"/>
  <c r="F322" i="1"/>
  <c r="AM322" i="1" s="1"/>
  <c r="F330" i="1"/>
  <c r="AM330" i="1" s="1"/>
  <c r="F338" i="1"/>
  <c r="F346" i="1"/>
  <c r="F354" i="1"/>
  <c r="F362" i="1"/>
  <c r="AM362" i="1" s="1"/>
  <c r="F370" i="1"/>
  <c r="F378" i="1"/>
  <c r="AM378" i="1" s="1"/>
  <c r="F386" i="1"/>
  <c r="AM386" i="1" s="1"/>
  <c r="F394" i="1"/>
  <c r="AM394" i="1" s="1"/>
  <c r="F402" i="1"/>
  <c r="F410" i="1"/>
  <c r="F418" i="1"/>
  <c r="F426" i="1"/>
  <c r="AM426" i="1" s="1"/>
  <c r="F434" i="1"/>
  <c r="F442" i="1"/>
  <c r="F450" i="1"/>
  <c r="AM450" i="1" s="1"/>
  <c r="F458" i="1"/>
  <c r="AM458" i="1" s="1"/>
  <c r="F466" i="1"/>
  <c r="F474" i="1"/>
  <c r="F482" i="1"/>
  <c r="F490" i="1"/>
  <c r="AM490" i="1" s="1"/>
  <c r="F498" i="1"/>
  <c r="F506" i="1"/>
  <c r="AM506" i="1" s="1"/>
  <c r="F514" i="1"/>
  <c r="AM514" i="1" s="1"/>
  <c r="F522" i="1"/>
  <c r="AM522" i="1" s="1"/>
  <c r="F530" i="1"/>
  <c r="F538" i="1"/>
  <c r="F546" i="1"/>
  <c r="F554" i="1"/>
  <c r="AM554" i="1" s="1"/>
  <c r="F562" i="1"/>
  <c r="F570" i="1"/>
  <c r="AM570" i="1" s="1"/>
  <c r="F578" i="1"/>
  <c r="AM578" i="1" s="1"/>
  <c r="F586" i="1"/>
  <c r="AM586" i="1" s="1"/>
  <c r="F594" i="1"/>
  <c r="F602" i="1"/>
  <c r="F610" i="1"/>
  <c r="F618" i="1"/>
  <c r="AM618" i="1" s="1"/>
  <c r="F626" i="1"/>
  <c r="F634" i="1"/>
  <c r="AM634" i="1" s="1"/>
  <c r="F642" i="1"/>
  <c r="AM642" i="1" s="1"/>
  <c r="F650" i="1"/>
  <c r="AM650" i="1" s="1"/>
  <c r="F658" i="1"/>
  <c r="F666" i="1"/>
  <c r="F674" i="1"/>
  <c r="F682" i="1"/>
  <c r="AM682" i="1" s="1"/>
  <c r="F12" i="1"/>
  <c r="F20" i="1"/>
  <c r="AM20" i="1" s="1"/>
  <c r="F28" i="1"/>
  <c r="AM28" i="1" s="1"/>
  <c r="F36" i="1"/>
  <c r="AM36" i="1" s="1"/>
  <c r="F44" i="1"/>
  <c r="F52" i="1"/>
  <c r="F60" i="1"/>
  <c r="F68" i="1"/>
  <c r="AM68" i="1" s="1"/>
  <c r="F76" i="1"/>
  <c r="F84" i="1"/>
  <c r="AM84" i="1" s="1"/>
  <c r="F92" i="1"/>
  <c r="AM92" i="1" s="1"/>
  <c r="F100" i="1"/>
  <c r="AM100" i="1" s="1"/>
  <c r="F108" i="1"/>
  <c r="F116" i="1"/>
  <c r="F124" i="1"/>
  <c r="F132" i="1"/>
  <c r="F140" i="1"/>
  <c r="F148" i="1"/>
  <c r="AM148" i="1" s="1"/>
  <c r="F156" i="1"/>
  <c r="AM156" i="1" s="1"/>
  <c r="F164" i="1"/>
  <c r="AM164" i="1" s="1"/>
  <c r="F172" i="1"/>
  <c r="F180" i="1"/>
  <c r="F188" i="1"/>
  <c r="F196" i="1"/>
  <c r="F204" i="1"/>
  <c r="F212" i="1"/>
  <c r="AM212" i="1" s="1"/>
  <c r="F220" i="1"/>
  <c r="AM220" i="1" s="1"/>
  <c r="F228" i="1"/>
  <c r="AM228" i="1" s="1"/>
  <c r="F236" i="1"/>
  <c r="F244" i="1"/>
  <c r="F252" i="1"/>
  <c r="F260" i="1"/>
  <c r="AM260" i="1" s="1"/>
  <c r="F268" i="1"/>
  <c r="F276" i="1"/>
  <c r="AM276" i="1" s="1"/>
  <c r="F284" i="1"/>
  <c r="AM284" i="1" s="1"/>
  <c r="F292" i="1"/>
  <c r="AM292" i="1" s="1"/>
  <c r="F300" i="1"/>
  <c r="F308" i="1"/>
  <c r="F316" i="1"/>
  <c r="F324" i="1"/>
  <c r="F332" i="1"/>
  <c r="F340" i="1"/>
  <c r="AM340" i="1" s="1"/>
  <c r="F348" i="1"/>
  <c r="AM348" i="1" s="1"/>
  <c r="F356" i="1"/>
  <c r="AM356" i="1" s="1"/>
  <c r="F364" i="1"/>
  <c r="F372" i="1"/>
  <c r="F380" i="1"/>
  <c r="F388" i="1"/>
  <c r="AM388" i="1" s="1"/>
  <c r="F396" i="1"/>
  <c r="F404" i="1"/>
  <c r="AM404" i="1" s="1"/>
  <c r="F412" i="1"/>
  <c r="AM412" i="1" s="1"/>
  <c r="F420" i="1"/>
  <c r="AM420" i="1" s="1"/>
  <c r="F428" i="1"/>
  <c r="F436" i="1"/>
  <c r="F444" i="1"/>
  <c r="F452" i="1"/>
  <c r="AM452" i="1" s="1"/>
  <c r="F460" i="1"/>
  <c r="F468" i="1"/>
  <c r="AM468" i="1" s="1"/>
  <c r="F476" i="1"/>
  <c r="AM476" i="1" s="1"/>
  <c r="F484" i="1"/>
  <c r="AM484" i="1" s="1"/>
  <c r="F492" i="1"/>
  <c r="F500" i="1"/>
  <c r="F508" i="1"/>
  <c r="F516" i="1"/>
  <c r="F524" i="1"/>
  <c r="F532" i="1"/>
  <c r="AM532" i="1" s="1"/>
  <c r="F540" i="1"/>
  <c r="AM540" i="1" s="1"/>
  <c r="F548" i="1"/>
  <c r="AM548" i="1" s="1"/>
  <c r="F556" i="1"/>
  <c r="F564" i="1"/>
  <c r="F572" i="1"/>
  <c r="F580" i="1"/>
  <c r="F588" i="1"/>
  <c r="F596" i="1"/>
  <c r="AM596" i="1" s="1"/>
  <c r="F604" i="1"/>
  <c r="AM604" i="1" s="1"/>
  <c r="F612" i="1"/>
  <c r="AM612" i="1" s="1"/>
  <c r="F620" i="1"/>
  <c r="F628" i="1"/>
  <c r="F636" i="1"/>
  <c r="F644" i="1"/>
  <c r="AM644" i="1" s="1"/>
  <c r="F652" i="1"/>
  <c r="F660" i="1"/>
  <c r="AM660" i="1" s="1"/>
  <c r="F668" i="1"/>
  <c r="AM668" i="1" s="1"/>
  <c r="F676" i="1"/>
  <c r="AM676" i="1" s="1"/>
  <c r="F684" i="1"/>
  <c r="F5" i="1"/>
  <c r="F37" i="1"/>
  <c r="F69" i="1"/>
  <c r="AM69" i="1" s="1"/>
  <c r="F101" i="1"/>
  <c r="F133" i="1"/>
  <c r="AM133" i="1" s="1"/>
  <c r="F165" i="1"/>
  <c r="AM165" i="1" s="1"/>
  <c r="F197" i="1"/>
  <c r="AM197" i="1" s="1"/>
  <c r="F229" i="1"/>
  <c r="F261" i="1"/>
  <c r="F293" i="1"/>
  <c r="F325" i="1"/>
  <c r="F357" i="1"/>
  <c r="F389" i="1"/>
  <c r="AM389" i="1" s="1"/>
  <c r="F421" i="1"/>
  <c r="AM421" i="1" s="1"/>
  <c r="F453" i="1"/>
  <c r="AM453" i="1" s="1"/>
  <c r="F485" i="1"/>
  <c r="F517" i="1"/>
  <c r="F549" i="1"/>
  <c r="F581" i="1"/>
  <c r="F613" i="1"/>
  <c r="F645" i="1"/>
  <c r="AM645" i="1" s="1"/>
  <c r="F667" i="1"/>
  <c r="AM667" i="1" s="1"/>
  <c r="F686" i="1"/>
  <c r="AM686" i="1" s="1"/>
  <c r="F694" i="1"/>
  <c r="F702" i="1"/>
  <c r="F710" i="1"/>
  <c r="F718" i="1"/>
  <c r="AM718" i="1" s="1"/>
  <c r="F726" i="1"/>
  <c r="F734" i="1"/>
  <c r="AM734" i="1" s="1"/>
  <c r="F742" i="1"/>
  <c r="AM742" i="1" s="1"/>
  <c r="F750" i="1"/>
  <c r="AM750" i="1" s="1"/>
  <c r="F758" i="1"/>
  <c r="F766" i="1"/>
  <c r="F774" i="1"/>
  <c r="F782" i="1"/>
  <c r="AM782" i="1" s="1"/>
  <c r="F790" i="1"/>
  <c r="F798" i="1"/>
  <c r="AM798" i="1" s="1"/>
  <c r="F806" i="1"/>
  <c r="AM806" i="1" s="1"/>
  <c r="F814" i="1"/>
  <c r="AM814" i="1" s="1"/>
  <c r="F822" i="1"/>
  <c r="F830" i="1"/>
  <c r="F838" i="1"/>
  <c r="F846" i="1"/>
  <c r="AM846" i="1" s="1"/>
  <c r="F854" i="1"/>
  <c r="F862" i="1"/>
  <c r="F870" i="1"/>
  <c r="AM870" i="1" s="1"/>
  <c r="F878" i="1"/>
  <c r="AM878" i="1" s="1"/>
  <c r="F886" i="1"/>
  <c r="F894" i="1"/>
  <c r="F902" i="1"/>
  <c r="F910" i="1"/>
  <c r="AM910" i="1" s="1"/>
  <c r="F918" i="1"/>
  <c r="F926" i="1"/>
  <c r="AM926" i="1" s="1"/>
  <c r="F934" i="1"/>
  <c r="AM934" i="1" s="1"/>
  <c r="F942" i="1"/>
  <c r="AM942" i="1" s="1"/>
  <c r="F950" i="1"/>
  <c r="F958" i="1"/>
  <c r="F966" i="1"/>
  <c r="F974" i="1"/>
  <c r="AM974" i="1" s="1"/>
  <c r="F982" i="1"/>
  <c r="F990" i="1"/>
  <c r="AM990" i="1" s="1"/>
  <c r="F998" i="1"/>
  <c r="AM998" i="1" s="1"/>
  <c r="F1006" i="1"/>
  <c r="AM1006" i="1" s="1"/>
  <c r="F1014" i="1"/>
  <c r="F1022" i="1"/>
  <c r="F1030" i="1"/>
  <c r="F1038" i="1"/>
  <c r="AM1038" i="1" s="1"/>
  <c r="F1046" i="1"/>
  <c r="F1054" i="1"/>
  <c r="AM1054" i="1" s="1"/>
  <c r="F1062" i="1"/>
  <c r="AM1062" i="1" s="1"/>
  <c r="F1070" i="1"/>
  <c r="AM1070" i="1" s="1"/>
  <c r="F1078" i="1"/>
  <c r="F1086" i="1"/>
  <c r="F1094" i="1"/>
  <c r="F1102" i="1"/>
  <c r="AM1102" i="1" s="1"/>
  <c r="F1110" i="1"/>
  <c r="F1118" i="1"/>
  <c r="AM1118" i="1" s="1"/>
  <c r="F1126" i="1"/>
  <c r="AM1126" i="1" s="1"/>
  <c r="F1134" i="1"/>
  <c r="AM1134" i="1" s="1"/>
  <c r="F1142" i="1"/>
  <c r="F1150" i="1"/>
  <c r="F1158" i="1"/>
  <c r="F1166" i="1"/>
  <c r="AM1166" i="1" s="1"/>
  <c r="F1174" i="1"/>
  <c r="F1182" i="1"/>
  <c r="AM1182" i="1" s="1"/>
  <c r="F11" i="1"/>
  <c r="AM11" i="1" s="1"/>
  <c r="F43" i="1"/>
  <c r="AM43" i="1" s="1"/>
  <c r="F75" i="1"/>
  <c r="F107" i="1"/>
  <c r="F139" i="1"/>
  <c r="F171" i="1"/>
  <c r="AM171" i="1" s="1"/>
  <c r="F203" i="1"/>
  <c r="F235" i="1"/>
  <c r="AM235" i="1" s="1"/>
  <c r="F267" i="1"/>
  <c r="AM267" i="1" s="1"/>
  <c r="F299" i="1"/>
  <c r="AM299" i="1" s="1"/>
  <c r="F331" i="1"/>
  <c r="F363" i="1"/>
  <c r="F395" i="1"/>
  <c r="F427" i="1"/>
  <c r="F459" i="1"/>
  <c r="F491" i="1"/>
  <c r="F523" i="1"/>
  <c r="AM523" i="1" s="1"/>
  <c r="F555" i="1"/>
  <c r="AM555" i="1" s="1"/>
  <c r="F587" i="1"/>
  <c r="F619" i="1"/>
  <c r="F648" i="1"/>
  <c r="F669" i="1"/>
  <c r="AM669" i="1" s="1"/>
  <c r="F687" i="1"/>
  <c r="F695" i="1"/>
  <c r="AM695" i="1" s="1"/>
  <c r="F703" i="1"/>
  <c r="AM703" i="1" s="1"/>
  <c r="F711" i="1"/>
  <c r="AM711" i="1" s="1"/>
  <c r="F719" i="1"/>
  <c r="F727" i="1"/>
  <c r="F735" i="1"/>
  <c r="F743" i="1"/>
  <c r="F751" i="1"/>
  <c r="F759" i="1"/>
  <c r="AM759" i="1" s="1"/>
  <c r="F767" i="1"/>
  <c r="AM767" i="1" s="1"/>
  <c r="F775" i="1"/>
  <c r="AM775" i="1" s="1"/>
  <c r="F783" i="1"/>
  <c r="F791" i="1"/>
  <c r="F799" i="1"/>
  <c r="F807" i="1"/>
  <c r="AM807" i="1" s="1"/>
  <c r="F815" i="1"/>
  <c r="F823" i="1"/>
  <c r="AM823" i="1" s="1"/>
  <c r="F831" i="1"/>
  <c r="AM831" i="1" s="1"/>
  <c r="F839" i="1"/>
  <c r="AM839" i="1" s="1"/>
  <c r="F847" i="1"/>
  <c r="F855" i="1"/>
  <c r="F863" i="1"/>
  <c r="F871" i="1"/>
  <c r="AM871" i="1" s="1"/>
  <c r="F879" i="1"/>
  <c r="F887" i="1"/>
  <c r="AM887" i="1" s="1"/>
  <c r="F895" i="1"/>
  <c r="AM895" i="1" s="1"/>
  <c r="F903" i="1"/>
  <c r="AM903" i="1" s="1"/>
  <c r="F911" i="1"/>
  <c r="F919" i="1"/>
  <c r="F927" i="1"/>
  <c r="F935" i="1"/>
  <c r="F943" i="1"/>
  <c r="F951" i="1"/>
  <c r="AM951" i="1" s="1"/>
  <c r="F959" i="1"/>
  <c r="AM959" i="1" s="1"/>
  <c r="F967" i="1"/>
  <c r="AM967" i="1" s="1"/>
  <c r="F975" i="1"/>
  <c r="F983" i="1"/>
  <c r="F991" i="1"/>
  <c r="F999" i="1"/>
  <c r="AM999" i="1" s="1"/>
  <c r="F1007" i="1"/>
  <c r="F1015" i="1"/>
  <c r="AM1015" i="1" s="1"/>
  <c r="F1023" i="1"/>
  <c r="AM1023" i="1" s="1"/>
  <c r="F1031" i="1"/>
  <c r="AM1031" i="1" s="1"/>
  <c r="F1039" i="1"/>
  <c r="F1047" i="1"/>
  <c r="F1055" i="1"/>
  <c r="F1063" i="1"/>
  <c r="F1071" i="1"/>
  <c r="F1079" i="1"/>
  <c r="AM1079" i="1" s="1"/>
  <c r="F1087" i="1"/>
  <c r="AM1087" i="1" s="1"/>
  <c r="F1095" i="1"/>
  <c r="AM1095" i="1" s="1"/>
  <c r="F1103" i="1"/>
  <c r="F1111" i="1"/>
  <c r="F1119" i="1"/>
  <c r="F1127" i="1"/>
  <c r="F1135" i="1"/>
  <c r="F1143" i="1"/>
  <c r="F1151" i="1"/>
  <c r="AM1151" i="1" s="1"/>
  <c r="F1159" i="1"/>
  <c r="AM1159" i="1" s="1"/>
  <c r="F1167" i="1"/>
  <c r="F1175" i="1"/>
  <c r="F1183" i="1"/>
  <c r="F13" i="1"/>
  <c r="AM13" i="1" s="1"/>
  <c r="F45" i="1"/>
  <c r="F77" i="1"/>
  <c r="AM77" i="1" s="1"/>
  <c r="F109" i="1"/>
  <c r="AM109" i="1" s="1"/>
  <c r="F141" i="1"/>
  <c r="AM141" i="1" s="1"/>
  <c r="F173" i="1"/>
  <c r="F205" i="1"/>
  <c r="F237" i="1"/>
  <c r="F269" i="1"/>
  <c r="AM269" i="1" s="1"/>
  <c r="F301" i="1"/>
  <c r="F333" i="1"/>
  <c r="AM333" i="1" s="1"/>
  <c r="F365" i="1"/>
  <c r="AM365" i="1" s="1"/>
  <c r="F397" i="1"/>
  <c r="AM397" i="1" s="1"/>
  <c r="F429" i="1"/>
  <c r="F461" i="1"/>
  <c r="F493" i="1"/>
  <c r="F525" i="1"/>
  <c r="AM525" i="1" s="1"/>
  <c r="F557" i="1"/>
  <c r="F589" i="1"/>
  <c r="AM589" i="1" s="1"/>
  <c r="F621" i="1"/>
  <c r="AM621" i="1" s="1"/>
  <c r="F651" i="1"/>
  <c r="AM651" i="1" s="1"/>
  <c r="F672" i="1"/>
  <c r="F688" i="1"/>
  <c r="F696" i="1"/>
  <c r="F704" i="1"/>
  <c r="F712" i="1"/>
  <c r="F720" i="1"/>
  <c r="F728" i="1"/>
  <c r="AM728" i="1" s="1"/>
  <c r="F736" i="1"/>
  <c r="AM736" i="1" s="1"/>
  <c r="F744" i="1"/>
  <c r="F752" i="1"/>
  <c r="F760" i="1"/>
  <c r="F768" i="1"/>
  <c r="AM768" i="1" s="1"/>
  <c r="F776" i="1"/>
  <c r="F784" i="1"/>
  <c r="AM784" i="1" s="1"/>
  <c r="F792" i="1"/>
  <c r="AM792" i="1" s="1"/>
  <c r="F800" i="1"/>
  <c r="AM800" i="1" s="1"/>
  <c r="F808" i="1"/>
  <c r="F816" i="1"/>
  <c r="F824" i="1"/>
  <c r="F832" i="1"/>
  <c r="F840" i="1"/>
  <c r="F848" i="1"/>
  <c r="AM848" i="1" s="1"/>
  <c r="F856" i="1"/>
  <c r="AM856" i="1" s="1"/>
  <c r="F864" i="1"/>
  <c r="AM864" i="1" s="1"/>
  <c r="F872" i="1"/>
  <c r="F880" i="1"/>
  <c r="F888" i="1"/>
  <c r="F896" i="1"/>
  <c r="AM896" i="1" s="1"/>
  <c r="F904" i="1"/>
  <c r="F912" i="1"/>
  <c r="F920" i="1"/>
  <c r="AM920" i="1" s="1"/>
  <c r="F928" i="1"/>
  <c r="AM928" i="1" s="1"/>
  <c r="F936" i="1"/>
  <c r="F944" i="1"/>
  <c r="F952" i="1"/>
  <c r="F960" i="1"/>
  <c r="F968" i="1"/>
  <c r="F976" i="1"/>
  <c r="AM976" i="1" s="1"/>
  <c r="F984" i="1"/>
  <c r="AM984" i="1" s="1"/>
  <c r="F992" i="1"/>
  <c r="AM992" i="1" s="1"/>
  <c r="F1000" i="1"/>
  <c r="F1008" i="1"/>
  <c r="F1016" i="1"/>
  <c r="F1024" i="1"/>
  <c r="F1032" i="1"/>
  <c r="F1040" i="1"/>
  <c r="F1048" i="1"/>
  <c r="AM1048" i="1" s="1"/>
  <c r="F1056" i="1"/>
  <c r="AM1056" i="1" s="1"/>
  <c r="F1064" i="1"/>
  <c r="F1072" i="1"/>
  <c r="F1080" i="1"/>
  <c r="F1088" i="1"/>
  <c r="AM1088" i="1" s="1"/>
  <c r="F1096" i="1"/>
  <c r="F1104" i="1"/>
  <c r="AM1104" i="1" s="1"/>
  <c r="F1112" i="1"/>
  <c r="AM1112" i="1" s="1"/>
  <c r="F1120" i="1"/>
  <c r="AM1120" i="1" s="1"/>
  <c r="F1128" i="1"/>
  <c r="F1136" i="1"/>
  <c r="F1144" i="1"/>
  <c r="F1152" i="1"/>
  <c r="F1160" i="1"/>
  <c r="F1168" i="1"/>
  <c r="AM1168" i="1" s="1"/>
  <c r="F1176" i="1"/>
  <c r="AM1176" i="1" s="1"/>
  <c r="F1184" i="1"/>
  <c r="AM1184" i="1" s="1"/>
  <c r="F19" i="1"/>
  <c r="F51" i="1"/>
  <c r="F83" i="1"/>
  <c r="F115" i="1"/>
  <c r="AM115" i="1" s="1"/>
  <c r="F147" i="1"/>
  <c r="F179" i="1"/>
  <c r="AM179" i="1" s="1"/>
  <c r="F211" i="1"/>
  <c r="AM211" i="1" s="1"/>
  <c r="F243" i="1"/>
  <c r="AM243" i="1" s="1"/>
  <c r="F275" i="1"/>
  <c r="F307" i="1"/>
  <c r="F339" i="1"/>
  <c r="F371" i="1"/>
  <c r="AM371" i="1" s="1"/>
  <c r="F403" i="1"/>
  <c r="F435" i="1"/>
  <c r="AM435" i="1" s="1"/>
  <c r="F467" i="1"/>
  <c r="AM467" i="1" s="1"/>
  <c r="F499" i="1"/>
  <c r="AM499" i="1" s="1"/>
  <c r="F531" i="1"/>
  <c r="F563" i="1"/>
  <c r="F595" i="1"/>
  <c r="F627" i="1"/>
  <c r="AM627" i="1" s="1"/>
  <c r="F653" i="1"/>
  <c r="F675" i="1"/>
  <c r="AM675" i="1" s="1"/>
  <c r="F689" i="1"/>
  <c r="AM689" i="1" s="1"/>
  <c r="F697" i="1"/>
  <c r="AM697" i="1" s="1"/>
  <c r="F705" i="1"/>
  <c r="F713" i="1"/>
  <c r="F721" i="1"/>
  <c r="F729" i="1"/>
  <c r="F737" i="1"/>
  <c r="F745" i="1"/>
  <c r="AM745" i="1" s="1"/>
  <c r="F753" i="1"/>
  <c r="AM753" i="1" s="1"/>
  <c r="F761" i="1"/>
  <c r="AM761" i="1" s="1"/>
  <c r="F769" i="1"/>
  <c r="F777" i="1"/>
  <c r="F785" i="1"/>
  <c r="F793" i="1"/>
  <c r="F801" i="1"/>
  <c r="F809" i="1"/>
  <c r="F817" i="1"/>
  <c r="AM817" i="1" s="1"/>
  <c r="F825" i="1"/>
  <c r="AM825" i="1" s="1"/>
  <c r="F833" i="1"/>
  <c r="F841" i="1"/>
  <c r="F849" i="1"/>
  <c r="F857" i="1"/>
  <c r="F865" i="1"/>
  <c r="F873" i="1"/>
  <c r="AM873" i="1" s="1"/>
  <c r="F881" i="1"/>
  <c r="AM881" i="1" s="1"/>
  <c r="F889" i="1"/>
  <c r="AM889" i="1" s="1"/>
  <c r="F897" i="1"/>
  <c r="F905" i="1"/>
  <c r="F913" i="1"/>
  <c r="F921" i="1"/>
  <c r="AM921" i="1" s="1"/>
  <c r="F929" i="1"/>
  <c r="F937" i="1"/>
  <c r="AM937" i="1" s="1"/>
  <c r="F945" i="1"/>
  <c r="AM945" i="1" s="1"/>
  <c r="F953" i="1"/>
  <c r="AM953" i="1" s="1"/>
  <c r="F961" i="1"/>
  <c r="F969" i="1"/>
  <c r="F977" i="1"/>
  <c r="F985" i="1"/>
  <c r="AM985" i="1" s="1"/>
  <c r="F993" i="1"/>
  <c r="F1001" i="1"/>
  <c r="AM1001" i="1" s="1"/>
  <c r="F1009" i="1"/>
  <c r="AM1009" i="1" s="1"/>
  <c r="F1017" i="1"/>
  <c r="AM1017" i="1" s="1"/>
  <c r="F1025" i="1"/>
  <c r="F1033" i="1"/>
  <c r="F1041" i="1"/>
  <c r="F1049" i="1"/>
  <c r="F1057" i="1"/>
  <c r="F1065" i="1"/>
  <c r="AM1065" i="1" s="1"/>
  <c r="F1073" i="1"/>
  <c r="AM1073" i="1" s="1"/>
  <c r="F1081" i="1"/>
  <c r="AM1081" i="1" s="1"/>
  <c r="F1089" i="1"/>
  <c r="F1097" i="1"/>
  <c r="F1105" i="1"/>
  <c r="F1113" i="1"/>
  <c r="AM1113" i="1" s="1"/>
  <c r="F1121" i="1"/>
  <c r="F1129" i="1"/>
  <c r="F1137" i="1"/>
  <c r="AM1137" i="1" s="1"/>
  <c r="F1145" i="1"/>
  <c r="AM1145" i="1" s="1"/>
  <c r="F1153" i="1"/>
  <c r="F1161" i="1"/>
  <c r="F1169" i="1"/>
  <c r="F1177" i="1"/>
  <c r="AM1177" i="1" s="1"/>
  <c r="F1185" i="1"/>
  <c r="F21" i="1"/>
  <c r="AM21" i="1" s="1"/>
  <c r="F53" i="1"/>
  <c r="AM53" i="1" s="1"/>
  <c r="F85" i="1"/>
  <c r="AM85" i="1" s="1"/>
  <c r="F117" i="1"/>
  <c r="F149" i="1"/>
  <c r="F181" i="1"/>
  <c r="F213" i="1"/>
  <c r="AM213" i="1" s="1"/>
  <c r="F245" i="1"/>
  <c r="F277" i="1"/>
  <c r="AM277" i="1" s="1"/>
  <c r="F309" i="1"/>
  <c r="AM309" i="1" s="1"/>
  <c r="F341" i="1"/>
  <c r="AM341" i="1" s="1"/>
  <c r="F373" i="1"/>
  <c r="F405" i="1"/>
  <c r="F437" i="1"/>
  <c r="F469" i="1"/>
  <c r="AM469" i="1" s="1"/>
  <c r="F501" i="1"/>
  <c r="F533" i="1"/>
  <c r="AM533" i="1" s="1"/>
  <c r="F565" i="1"/>
  <c r="AM565" i="1" s="1"/>
  <c r="F597" i="1"/>
  <c r="AM597" i="1" s="1"/>
  <c r="F629" i="1"/>
  <c r="F656" i="1"/>
  <c r="F677" i="1"/>
  <c r="F690" i="1"/>
  <c r="AM690" i="1" s="1"/>
  <c r="F698" i="1"/>
  <c r="F706" i="1"/>
  <c r="AM706" i="1" s="1"/>
  <c r="F714" i="1"/>
  <c r="AM714" i="1" s="1"/>
  <c r="F722" i="1"/>
  <c r="AM722" i="1" s="1"/>
  <c r="F730" i="1"/>
  <c r="F738" i="1"/>
  <c r="F746" i="1"/>
  <c r="F754" i="1"/>
  <c r="AM754" i="1" s="1"/>
  <c r="F762" i="1"/>
  <c r="F770" i="1"/>
  <c r="F778" i="1"/>
  <c r="AM778" i="1" s="1"/>
  <c r="F786" i="1"/>
  <c r="AM786" i="1" s="1"/>
  <c r="F794" i="1"/>
  <c r="F802" i="1"/>
  <c r="F810" i="1"/>
  <c r="F818" i="1"/>
  <c r="F826" i="1"/>
  <c r="F834" i="1"/>
  <c r="AM834" i="1" s="1"/>
  <c r="F842" i="1"/>
  <c r="AM842" i="1" s="1"/>
  <c r="F850" i="1"/>
  <c r="AM850" i="1" s="1"/>
  <c r="F858" i="1"/>
  <c r="F866" i="1"/>
  <c r="F874" i="1"/>
  <c r="F882" i="1"/>
  <c r="AM882" i="1" s="1"/>
  <c r="F890" i="1"/>
  <c r="F898" i="1"/>
  <c r="AM898" i="1" s="1"/>
  <c r="F906" i="1"/>
  <c r="AM906" i="1" s="1"/>
  <c r="F914" i="1"/>
  <c r="AM914" i="1" s="1"/>
  <c r="F922" i="1"/>
  <c r="F930" i="1"/>
  <c r="F938" i="1"/>
  <c r="F946" i="1"/>
  <c r="F954" i="1"/>
  <c r="F962" i="1"/>
  <c r="AM962" i="1" s="1"/>
  <c r="F970" i="1"/>
  <c r="AM970" i="1" s="1"/>
  <c r="F978" i="1"/>
  <c r="AM978" i="1" s="1"/>
  <c r="F986" i="1"/>
  <c r="F994" i="1"/>
  <c r="F1002" i="1"/>
  <c r="F1010" i="1"/>
  <c r="AM1010" i="1" s="1"/>
  <c r="F1018" i="1"/>
  <c r="F1026" i="1"/>
  <c r="AM1026" i="1" s="1"/>
  <c r="F1034" i="1"/>
  <c r="AM1034" i="1" s="1"/>
  <c r="F1042" i="1"/>
  <c r="AM1042" i="1" s="1"/>
  <c r="F1050" i="1"/>
  <c r="F1058" i="1"/>
  <c r="F1066" i="1"/>
  <c r="F1074" i="1"/>
  <c r="AM1074" i="1" s="1"/>
  <c r="F1082" i="1"/>
  <c r="F1090" i="1"/>
  <c r="AM1090" i="1" s="1"/>
  <c r="F1098" i="1"/>
  <c r="AM1098" i="1" s="1"/>
  <c r="F1106" i="1"/>
  <c r="AM1106" i="1" s="1"/>
  <c r="F1114" i="1"/>
  <c r="F1122" i="1"/>
  <c r="F1130" i="1"/>
  <c r="F1138" i="1"/>
  <c r="AM1138" i="1" s="1"/>
  <c r="F1146" i="1"/>
  <c r="F1154" i="1"/>
  <c r="F1162" i="1"/>
  <c r="AM1162" i="1" s="1"/>
  <c r="F1170" i="1"/>
  <c r="AM1170" i="1" s="1"/>
  <c r="F1178" i="1"/>
  <c r="F1186" i="1"/>
  <c r="F27" i="1"/>
  <c r="F59" i="1"/>
  <c r="AM59" i="1" s="1"/>
  <c r="F91" i="1"/>
  <c r="F123" i="1"/>
  <c r="AM123" i="1" s="1"/>
  <c r="F155" i="1"/>
  <c r="AM155" i="1" s="1"/>
  <c r="F187" i="1"/>
  <c r="AM187" i="1" s="1"/>
  <c r="F219" i="1"/>
  <c r="F251" i="1"/>
  <c r="F283" i="1"/>
  <c r="F315" i="1"/>
  <c r="AM315" i="1" s="1"/>
  <c r="F347" i="1"/>
  <c r="F379" i="1"/>
  <c r="AM379" i="1" s="1"/>
  <c r="F411" i="1"/>
  <c r="AM411" i="1" s="1"/>
  <c r="F443" i="1"/>
  <c r="AM443" i="1" s="1"/>
  <c r="F475" i="1"/>
  <c r="F507" i="1"/>
  <c r="F539" i="1"/>
  <c r="F571" i="1"/>
  <c r="AM571" i="1" s="1"/>
  <c r="F603" i="1"/>
  <c r="F635" i="1"/>
  <c r="AM635" i="1" s="1"/>
  <c r="F659" i="1"/>
  <c r="AM659" i="1" s="1"/>
  <c r="F680" i="1"/>
  <c r="AM680" i="1" s="1"/>
  <c r="F691" i="1"/>
  <c r="F699" i="1"/>
  <c r="F707" i="1"/>
  <c r="F715" i="1"/>
  <c r="AM715" i="1" s="1"/>
  <c r="F723" i="1"/>
  <c r="F731" i="1"/>
  <c r="AM731" i="1" s="1"/>
  <c r="F739" i="1"/>
  <c r="AM739" i="1" s="1"/>
  <c r="F747" i="1"/>
  <c r="AM747" i="1" s="1"/>
  <c r="F755" i="1"/>
  <c r="F763" i="1"/>
  <c r="F771" i="1"/>
  <c r="F779" i="1"/>
  <c r="F787" i="1"/>
  <c r="F795" i="1"/>
  <c r="AM795" i="1" s="1"/>
  <c r="F803" i="1"/>
  <c r="AM803" i="1" s="1"/>
  <c r="F811" i="1"/>
  <c r="AM811" i="1" s="1"/>
  <c r="F819" i="1"/>
  <c r="F827" i="1"/>
  <c r="F835" i="1"/>
  <c r="F843" i="1"/>
  <c r="AM843" i="1" s="1"/>
  <c r="F851" i="1"/>
  <c r="F859" i="1"/>
  <c r="F867" i="1"/>
  <c r="AM867" i="1" s="1"/>
  <c r="F875" i="1"/>
  <c r="AM875" i="1" s="1"/>
  <c r="F883" i="1"/>
  <c r="F891" i="1"/>
  <c r="F899" i="1"/>
  <c r="F907" i="1"/>
  <c r="AM907" i="1" s="1"/>
  <c r="F915" i="1"/>
  <c r="F923" i="1"/>
  <c r="AM923" i="1" s="1"/>
  <c r="F931" i="1"/>
  <c r="AM931" i="1" s="1"/>
  <c r="F939" i="1"/>
  <c r="AM939" i="1" s="1"/>
  <c r="F947" i="1"/>
  <c r="F955" i="1"/>
  <c r="F963" i="1"/>
  <c r="F971" i="1"/>
  <c r="AM971" i="1" s="1"/>
  <c r="F979" i="1"/>
  <c r="F987" i="1"/>
  <c r="AM987" i="1" s="1"/>
  <c r="F995" i="1"/>
  <c r="AM995" i="1" s="1"/>
  <c r="F1003" i="1"/>
  <c r="AM1003" i="1" s="1"/>
  <c r="F1011" i="1"/>
  <c r="F1019" i="1"/>
  <c r="F1027" i="1"/>
  <c r="F1035" i="1"/>
  <c r="AM1035" i="1" s="1"/>
  <c r="F1043" i="1"/>
  <c r="F1051" i="1"/>
  <c r="AM1051" i="1" s="1"/>
  <c r="F1059" i="1"/>
  <c r="AM1059" i="1" s="1"/>
  <c r="F1067" i="1"/>
  <c r="AM1067" i="1" s="1"/>
  <c r="F1075" i="1"/>
  <c r="F1083" i="1"/>
  <c r="F1091" i="1"/>
  <c r="F1099" i="1"/>
  <c r="AM1099" i="1" s="1"/>
  <c r="F1107" i="1"/>
  <c r="F1115" i="1"/>
  <c r="AM1115" i="1" s="1"/>
  <c r="F1123" i="1"/>
  <c r="AM1123" i="1" s="1"/>
  <c r="F1131" i="1"/>
  <c r="AM1131" i="1" s="1"/>
  <c r="F1139" i="1"/>
  <c r="F1147" i="1"/>
  <c r="F1155" i="1"/>
  <c r="F1163" i="1"/>
  <c r="F1171" i="1"/>
  <c r="F1179" i="1"/>
  <c r="F1187" i="1"/>
  <c r="AM1187" i="1" s="1"/>
  <c r="F29" i="1"/>
  <c r="AM29" i="1" s="1"/>
  <c r="F61" i="1"/>
  <c r="F93" i="1"/>
  <c r="F125" i="1"/>
  <c r="F157" i="1"/>
  <c r="AM157" i="1" s="1"/>
  <c r="F189" i="1"/>
  <c r="F221" i="1"/>
  <c r="AM221" i="1" s="1"/>
  <c r="F253" i="1"/>
  <c r="AM253" i="1" s="1"/>
  <c r="F285" i="1"/>
  <c r="AM285" i="1" s="1"/>
  <c r="F317" i="1"/>
  <c r="F349" i="1"/>
  <c r="F381" i="1"/>
  <c r="F413" i="1"/>
  <c r="AM413" i="1" s="1"/>
  <c r="F445" i="1"/>
  <c r="F477" i="1"/>
  <c r="AM477" i="1" s="1"/>
  <c r="F509" i="1"/>
  <c r="AM509" i="1" s="1"/>
  <c r="F541" i="1"/>
  <c r="AM541" i="1" s="1"/>
  <c r="F573" i="1"/>
  <c r="F605" i="1"/>
  <c r="F637" i="1"/>
  <c r="F661" i="1"/>
  <c r="AM661" i="1" s="1"/>
  <c r="F683" i="1"/>
  <c r="F692" i="1"/>
  <c r="AM692" i="1" s="1"/>
  <c r="F700" i="1"/>
  <c r="AM700" i="1" s="1"/>
  <c r="F708" i="1"/>
  <c r="AM708" i="1" s="1"/>
  <c r="F716" i="1"/>
  <c r="F724" i="1"/>
  <c r="F732" i="1"/>
  <c r="F740" i="1"/>
  <c r="AM740" i="1" s="1"/>
  <c r="F748" i="1"/>
  <c r="F756" i="1"/>
  <c r="AM756" i="1" s="1"/>
  <c r="F764" i="1"/>
  <c r="AM764" i="1" s="1"/>
  <c r="F772" i="1"/>
  <c r="AM772" i="1" s="1"/>
  <c r="F780" i="1"/>
  <c r="F788" i="1"/>
  <c r="F796" i="1"/>
  <c r="F804" i="1"/>
  <c r="AM804" i="1" s="1"/>
  <c r="F812" i="1"/>
  <c r="F820" i="1"/>
  <c r="AM820" i="1" s="1"/>
  <c r="F828" i="1"/>
  <c r="AM828" i="1" s="1"/>
  <c r="F836" i="1"/>
  <c r="AM836" i="1" s="1"/>
  <c r="F844" i="1"/>
  <c r="F852" i="1"/>
  <c r="F860" i="1"/>
  <c r="F868" i="1"/>
  <c r="AM868" i="1" s="1"/>
  <c r="F876" i="1"/>
  <c r="F884" i="1"/>
  <c r="AM884" i="1" s="1"/>
  <c r="F892" i="1"/>
  <c r="AM892" i="1" s="1"/>
  <c r="F900" i="1"/>
  <c r="AM900" i="1" s="1"/>
  <c r="F908" i="1"/>
  <c r="F916" i="1"/>
  <c r="F924" i="1"/>
  <c r="F932" i="1"/>
  <c r="AM932" i="1" s="1"/>
  <c r="F940" i="1"/>
  <c r="F948" i="1"/>
  <c r="AM948" i="1" s="1"/>
  <c r="F956" i="1"/>
  <c r="AM956" i="1" s="1"/>
  <c r="F964" i="1"/>
  <c r="AM964" i="1" s="1"/>
  <c r="F972" i="1"/>
  <c r="F980" i="1"/>
  <c r="F988" i="1"/>
  <c r="F996" i="1"/>
  <c r="F1004" i="1"/>
  <c r="F1012" i="1"/>
  <c r="AM1012" i="1" s="1"/>
  <c r="F1020" i="1"/>
  <c r="AM1020" i="1" s="1"/>
  <c r="F1028" i="1"/>
  <c r="AM1028" i="1" s="1"/>
  <c r="F1036" i="1"/>
  <c r="F1044" i="1"/>
  <c r="F1052" i="1"/>
  <c r="F1060" i="1"/>
  <c r="AM1060" i="1" s="1"/>
  <c r="F1068" i="1"/>
  <c r="F1076" i="1"/>
  <c r="AM1076" i="1" s="1"/>
  <c r="F1084" i="1"/>
  <c r="AM1084" i="1" s="1"/>
  <c r="F1092" i="1"/>
  <c r="AM1092" i="1" s="1"/>
  <c r="F1100" i="1"/>
  <c r="F1108" i="1"/>
  <c r="F1116" i="1"/>
  <c r="F1124" i="1"/>
  <c r="AM1124" i="1" s="1"/>
  <c r="F1132" i="1"/>
  <c r="F1140" i="1"/>
  <c r="AM1140" i="1" s="1"/>
  <c r="F1148" i="1"/>
  <c r="AM1148" i="1" s="1"/>
  <c r="F1156" i="1"/>
  <c r="AM1156" i="1" s="1"/>
  <c r="F35" i="1"/>
  <c r="F291" i="1"/>
  <c r="F547" i="1"/>
  <c r="F709" i="1"/>
  <c r="AM709" i="1" s="1"/>
  <c r="F773" i="1"/>
  <c r="F837" i="1"/>
  <c r="AM837" i="1" s="1"/>
  <c r="F901" i="1"/>
  <c r="AM901" i="1" s="1"/>
  <c r="F965" i="1"/>
  <c r="AM965" i="1" s="1"/>
  <c r="F1029" i="1"/>
  <c r="F1093" i="1"/>
  <c r="F1157" i="1"/>
  <c r="F1189" i="1"/>
  <c r="F1197" i="1"/>
  <c r="F1205" i="1"/>
  <c r="AM1205" i="1" s="1"/>
  <c r="F1213" i="1"/>
  <c r="AM1213" i="1" s="1"/>
  <c r="F1221" i="1"/>
  <c r="AM1221" i="1" s="1"/>
  <c r="F1229" i="1"/>
  <c r="F1237" i="1"/>
  <c r="F1245" i="1"/>
  <c r="F1253" i="1"/>
  <c r="AM1253" i="1" s="1"/>
  <c r="F1261" i="1"/>
  <c r="F1269" i="1"/>
  <c r="AM1269" i="1" s="1"/>
  <c r="F1277" i="1"/>
  <c r="AM1277" i="1" s="1"/>
  <c r="F1285" i="1"/>
  <c r="AM1285" i="1" s="1"/>
  <c r="F1293" i="1"/>
  <c r="F1301" i="1"/>
  <c r="F1309" i="1"/>
  <c r="F1317" i="1"/>
  <c r="AM1317" i="1" s="1"/>
  <c r="F1325" i="1"/>
  <c r="F1333" i="1"/>
  <c r="AM1333" i="1" s="1"/>
  <c r="F1341" i="1"/>
  <c r="AM1341" i="1" s="1"/>
  <c r="F1349" i="1"/>
  <c r="AM1349" i="1" s="1"/>
  <c r="F1357" i="1"/>
  <c r="F1365" i="1"/>
  <c r="F1373" i="1"/>
  <c r="F1381" i="1"/>
  <c r="AM1381" i="1" s="1"/>
  <c r="F1389" i="1"/>
  <c r="F1397" i="1"/>
  <c r="AM1397" i="1" s="1"/>
  <c r="F1405" i="1"/>
  <c r="AM1405" i="1" s="1"/>
  <c r="F1413" i="1"/>
  <c r="AM1413" i="1" s="1"/>
  <c r="F1421" i="1"/>
  <c r="F1429" i="1"/>
  <c r="F1437" i="1"/>
  <c r="F1445" i="1"/>
  <c r="F1453" i="1"/>
  <c r="F1461" i="1"/>
  <c r="F1469" i="1"/>
  <c r="AM1469" i="1" s="1"/>
  <c r="F1477" i="1"/>
  <c r="AM1477" i="1" s="1"/>
  <c r="F1485" i="1"/>
  <c r="F1493" i="1"/>
  <c r="F1501" i="1"/>
  <c r="F1509" i="1"/>
  <c r="AM1509" i="1" s="1"/>
  <c r="F1517" i="1"/>
  <c r="F1525" i="1"/>
  <c r="F1533" i="1"/>
  <c r="AM1533" i="1" s="1"/>
  <c r="F1541" i="1"/>
  <c r="AM1541" i="1" s="1"/>
  <c r="F1549" i="1"/>
  <c r="F1557" i="1"/>
  <c r="F1565" i="1"/>
  <c r="F1573" i="1"/>
  <c r="F1581" i="1"/>
  <c r="F1589" i="1"/>
  <c r="AM1589" i="1" s="1"/>
  <c r="F1597" i="1"/>
  <c r="AM1597" i="1" s="1"/>
  <c r="F1605" i="1"/>
  <c r="AM1605" i="1" s="1"/>
  <c r="F1613" i="1"/>
  <c r="F1621" i="1"/>
  <c r="F1629" i="1"/>
  <c r="F1637" i="1"/>
  <c r="AM1637" i="1" s="1"/>
  <c r="F1645" i="1"/>
  <c r="F1653" i="1"/>
  <c r="AM1653" i="1" s="1"/>
  <c r="F1661" i="1"/>
  <c r="AM1661" i="1" s="1"/>
  <c r="F1669" i="1"/>
  <c r="AM1669" i="1" s="1"/>
  <c r="F1677" i="1"/>
  <c r="F1685" i="1"/>
  <c r="F1693" i="1"/>
  <c r="F1701" i="1"/>
  <c r="AM1701" i="1" s="1"/>
  <c r="F1709" i="1"/>
  <c r="F1717" i="1"/>
  <c r="F1725" i="1"/>
  <c r="AM1725" i="1" s="1"/>
  <c r="F1733" i="1"/>
  <c r="AM1733" i="1" s="1"/>
  <c r="F1741" i="1"/>
  <c r="F1749" i="1"/>
  <c r="F1757" i="1"/>
  <c r="F1765" i="1"/>
  <c r="AM1765" i="1" s="1"/>
  <c r="F1773" i="1"/>
  <c r="F1781" i="1"/>
  <c r="AM1781" i="1" s="1"/>
  <c r="F67" i="1"/>
  <c r="AM67" i="1" s="1"/>
  <c r="F323" i="1"/>
  <c r="AM323" i="1" s="1"/>
  <c r="F579" i="1"/>
  <c r="F717" i="1"/>
  <c r="F781" i="1"/>
  <c r="F845" i="1"/>
  <c r="AM845" i="1" s="1"/>
  <c r="F909" i="1"/>
  <c r="F973" i="1"/>
  <c r="AM973" i="1" s="1"/>
  <c r="F1037" i="1"/>
  <c r="AM1037" i="1" s="1"/>
  <c r="F1101" i="1"/>
  <c r="AM1101" i="1" s="1"/>
  <c r="F1164" i="1"/>
  <c r="F1190" i="1"/>
  <c r="F1198" i="1"/>
  <c r="F1206" i="1"/>
  <c r="AM1206" i="1" s="1"/>
  <c r="F1214" i="1"/>
  <c r="F1222" i="1"/>
  <c r="AM1222" i="1" s="1"/>
  <c r="F1230" i="1"/>
  <c r="AM1230" i="1" s="1"/>
  <c r="F1238" i="1"/>
  <c r="AM1238" i="1" s="1"/>
  <c r="F1246" i="1"/>
  <c r="F1254" i="1"/>
  <c r="F1262" i="1"/>
  <c r="F1270" i="1"/>
  <c r="AM1270" i="1" s="1"/>
  <c r="F1278" i="1"/>
  <c r="F1286" i="1"/>
  <c r="AM1286" i="1" s="1"/>
  <c r="F1294" i="1"/>
  <c r="AM1294" i="1" s="1"/>
  <c r="F1302" i="1"/>
  <c r="AM1302" i="1" s="1"/>
  <c r="F1310" i="1"/>
  <c r="F1318" i="1"/>
  <c r="F1326" i="1"/>
  <c r="F1334" i="1"/>
  <c r="AM1334" i="1" s="1"/>
  <c r="F1342" i="1"/>
  <c r="F1350" i="1"/>
  <c r="AM1350" i="1" s="1"/>
  <c r="F1358" i="1"/>
  <c r="AM1358" i="1" s="1"/>
  <c r="F1366" i="1"/>
  <c r="AM1366" i="1" s="1"/>
  <c r="F1374" i="1"/>
  <c r="F1382" i="1"/>
  <c r="F1390" i="1"/>
  <c r="F1398" i="1"/>
  <c r="F1406" i="1"/>
  <c r="F1414" i="1"/>
  <c r="AM1414" i="1" s="1"/>
  <c r="F1422" i="1"/>
  <c r="AM1422" i="1" s="1"/>
  <c r="F1430" i="1"/>
  <c r="AM1430" i="1" s="1"/>
  <c r="F1438" i="1"/>
  <c r="F1446" i="1"/>
  <c r="F1454" i="1"/>
  <c r="F1462" i="1"/>
  <c r="AM1462" i="1" s="1"/>
  <c r="F1470" i="1"/>
  <c r="F1478" i="1"/>
  <c r="AM1478" i="1" s="1"/>
  <c r="F1486" i="1"/>
  <c r="AM1486" i="1" s="1"/>
  <c r="F1494" i="1"/>
  <c r="AM1494" i="1" s="1"/>
  <c r="F1502" i="1"/>
  <c r="F1510" i="1"/>
  <c r="F1518" i="1"/>
  <c r="F1526" i="1"/>
  <c r="AM1526" i="1" s="1"/>
  <c r="F1534" i="1"/>
  <c r="F1542" i="1"/>
  <c r="AM1542" i="1" s="1"/>
  <c r="F1550" i="1"/>
  <c r="AM1550" i="1" s="1"/>
  <c r="F1558" i="1"/>
  <c r="AM1558" i="1" s="1"/>
  <c r="F1566" i="1"/>
  <c r="F1574" i="1"/>
  <c r="F1582" i="1"/>
  <c r="F1590" i="1"/>
  <c r="AM1590" i="1" s="1"/>
  <c r="F1598" i="1"/>
  <c r="F1606" i="1"/>
  <c r="AM1606" i="1" s="1"/>
  <c r="F1614" i="1"/>
  <c r="AM1614" i="1" s="1"/>
  <c r="F1622" i="1"/>
  <c r="AM1622" i="1" s="1"/>
  <c r="F1630" i="1"/>
  <c r="F1638" i="1"/>
  <c r="F1646" i="1"/>
  <c r="F1654" i="1"/>
  <c r="AM1654" i="1" s="1"/>
  <c r="F1662" i="1"/>
  <c r="F1670" i="1"/>
  <c r="AM1670" i="1" s="1"/>
  <c r="F1678" i="1"/>
  <c r="AM1678" i="1" s="1"/>
  <c r="F1686" i="1"/>
  <c r="AM1686" i="1" s="1"/>
  <c r="F1694" i="1"/>
  <c r="F1702" i="1"/>
  <c r="F1710" i="1"/>
  <c r="F1718" i="1"/>
  <c r="AM1718" i="1" s="1"/>
  <c r="F1726" i="1"/>
  <c r="F1734" i="1"/>
  <c r="AM1734" i="1" s="1"/>
  <c r="F1742" i="1"/>
  <c r="AM1742" i="1" s="1"/>
  <c r="F1750" i="1"/>
  <c r="AM1750" i="1" s="1"/>
  <c r="F1758" i="1"/>
  <c r="F1766" i="1"/>
  <c r="F1774" i="1"/>
  <c r="F1782" i="1"/>
  <c r="AM1782" i="1" s="1"/>
  <c r="F99" i="1"/>
  <c r="F355" i="1"/>
  <c r="AM355" i="1" s="1"/>
  <c r="F611" i="1"/>
  <c r="AM611" i="1" s="1"/>
  <c r="F725" i="1"/>
  <c r="AM725" i="1" s="1"/>
  <c r="F789" i="1"/>
  <c r="F853" i="1"/>
  <c r="F917" i="1"/>
  <c r="F981" i="1"/>
  <c r="AM981" i="1" s="1"/>
  <c r="F1045" i="1"/>
  <c r="F1109" i="1"/>
  <c r="AM1109" i="1" s="1"/>
  <c r="F1165" i="1"/>
  <c r="AM1165" i="1" s="1"/>
  <c r="F1191" i="1"/>
  <c r="AM1191" i="1" s="1"/>
  <c r="F1199" i="1"/>
  <c r="F1207" i="1"/>
  <c r="F1215" i="1"/>
  <c r="F1223" i="1"/>
  <c r="AM1223" i="1" s="1"/>
  <c r="F1231" i="1"/>
  <c r="F1239" i="1"/>
  <c r="AM1239" i="1" s="1"/>
  <c r="F1247" i="1"/>
  <c r="AM1247" i="1" s="1"/>
  <c r="F1255" i="1"/>
  <c r="AM1255" i="1" s="1"/>
  <c r="F1263" i="1"/>
  <c r="F1271" i="1"/>
  <c r="F1279" i="1"/>
  <c r="F1287" i="1"/>
  <c r="F1295" i="1"/>
  <c r="F1303" i="1"/>
  <c r="AM1303" i="1" s="1"/>
  <c r="F1311" i="1"/>
  <c r="AM1311" i="1" s="1"/>
  <c r="F1319" i="1"/>
  <c r="AM1319" i="1" s="1"/>
  <c r="F1327" i="1"/>
  <c r="F1335" i="1"/>
  <c r="F1343" i="1"/>
  <c r="F1351" i="1"/>
  <c r="AM1351" i="1" s="1"/>
  <c r="F1359" i="1"/>
  <c r="F1367" i="1"/>
  <c r="AM1367" i="1" s="1"/>
  <c r="F1375" i="1"/>
  <c r="AM1375" i="1" s="1"/>
  <c r="F1383" i="1"/>
  <c r="AM1383" i="1" s="1"/>
  <c r="F1391" i="1"/>
  <c r="F1399" i="1"/>
  <c r="F1407" i="1"/>
  <c r="F1415" i="1"/>
  <c r="AM1415" i="1" s="1"/>
  <c r="F1423" i="1"/>
  <c r="F1431" i="1"/>
  <c r="AM1431" i="1" s="1"/>
  <c r="F1439" i="1"/>
  <c r="AM1439" i="1" s="1"/>
  <c r="F1447" i="1"/>
  <c r="AM1447" i="1" s="1"/>
  <c r="F1455" i="1"/>
  <c r="F1463" i="1"/>
  <c r="F1471" i="1"/>
  <c r="F1479" i="1"/>
  <c r="AM1479" i="1" s="1"/>
  <c r="F1487" i="1"/>
  <c r="F1495" i="1"/>
  <c r="AM1495" i="1" s="1"/>
  <c r="F1503" i="1"/>
  <c r="AM1503" i="1" s="1"/>
  <c r="F1511" i="1"/>
  <c r="AM1511" i="1" s="1"/>
  <c r="F1519" i="1"/>
  <c r="F1527" i="1"/>
  <c r="F1535" i="1"/>
  <c r="F1543" i="1"/>
  <c r="AM1543" i="1" s="1"/>
  <c r="F1551" i="1"/>
  <c r="F1559" i="1"/>
  <c r="AM1559" i="1" s="1"/>
  <c r="F1567" i="1"/>
  <c r="AM1567" i="1" s="1"/>
  <c r="F1575" i="1"/>
  <c r="AM1575" i="1" s="1"/>
  <c r="F1583" i="1"/>
  <c r="F1591" i="1"/>
  <c r="F1599" i="1"/>
  <c r="F1607" i="1"/>
  <c r="AM1607" i="1" s="1"/>
  <c r="F1615" i="1"/>
  <c r="F1623" i="1"/>
  <c r="AM1623" i="1" s="1"/>
  <c r="F1631" i="1"/>
  <c r="AM1631" i="1" s="1"/>
  <c r="F1639" i="1"/>
  <c r="AM1639" i="1" s="1"/>
  <c r="F1647" i="1"/>
  <c r="F1655" i="1"/>
  <c r="F1663" i="1"/>
  <c r="F1671" i="1"/>
  <c r="AM1671" i="1" s="1"/>
  <c r="F1679" i="1"/>
  <c r="F1687" i="1"/>
  <c r="AM1687" i="1" s="1"/>
  <c r="F1695" i="1"/>
  <c r="AM1695" i="1" s="1"/>
  <c r="F1703" i="1"/>
  <c r="AM1703" i="1" s="1"/>
  <c r="F1711" i="1"/>
  <c r="F1719" i="1"/>
  <c r="F1727" i="1"/>
  <c r="F1735" i="1"/>
  <c r="F131" i="1"/>
  <c r="F387" i="1"/>
  <c r="AM387" i="1" s="1"/>
  <c r="F643" i="1"/>
  <c r="AM643" i="1" s="1"/>
  <c r="F733" i="1"/>
  <c r="AM733" i="1" s="1"/>
  <c r="F797" i="1"/>
  <c r="F861" i="1"/>
  <c r="F925" i="1"/>
  <c r="F989" i="1"/>
  <c r="AM989" i="1" s="1"/>
  <c r="F1053" i="1"/>
  <c r="F1117" i="1"/>
  <c r="AM1117" i="1" s="1"/>
  <c r="F1172" i="1"/>
  <c r="AM1172" i="1" s="1"/>
  <c r="F1192" i="1"/>
  <c r="AM1192" i="1" s="1"/>
  <c r="F1200" i="1"/>
  <c r="F1208" i="1"/>
  <c r="F1216" i="1"/>
  <c r="F1224" i="1"/>
  <c r="F1232" i="1"/>
  <c r="F1240" i="1"/>
  <c r="AM1240" i="1" s="1"/>
  <c r="F1248" i="1"/>
  <c r="AM1248" i="1" s="1"/>
  <c r="F1256" i="1"/>
  <c r="AM1256" i="1" s="1"/>
  <c r="F1264" i="1"/>
  <c r="F1272" i="1"/>
  <c r="F1280" i="1"/>
  <c r="F1288" i="1"/>
  <c r="F1296" i="1"/>
  <c r="F1304" i="1"/>
  <c r="AM1304" i="1" s="1"/>
  <c r="F1312" i="1"/>
  <c r="AM1312" i="1" s="1"/>
  <c r="F1320" i="1"/>
  <c r="AM1320" i="1" s="1"/>
  <c r="F1328" i="1"/>
  <c r="F1336" i="1"/>
  <c r="F1344" i="1"/>
  <c r="F1352" i="1"/>
  <c r="AM1352" i="1" s="1"/>
  <c r="F1360" i="1"/>
  <c r="F1368" i="1"/>
  <c r="AM1368" i="1" s="1"/>
  <c r="F1376" i="1"/>
  <c r="AM1376" i="1" s="1"/>
  <c r="F1384" i="1"/>
  <c r="AM1384" i="1" s="1"/>
  <c r="F1392" i="1"/>
  <c r="F1400" i="1"/>
  <c r="F1408" i="1"/>
  <c r="F1416" i="1"/>
  <c r="AM1416" i="1" s="1"/>
  <c r="F1424" i="1"/>
  <c r="F1432" i="1"/>
  <c r="F1440" i="1"/>
  <c r="AM1440" i="1" s="1"/>
  <c r="F1448" i="1"/>
  <c r="AM1448" i="1" s="1"/>
  <c r="F1456" i="1"/>
  <c r="F1464" i="1"/>
  <c r="F1472" i="1"/>
  <c r="F1480" i="1"/>
  <c r="F1488" i="1"/>
  <c r="F1496" i="1"/>
  <c r="AM1496" i="1" s="1"/>
  <c r="F1504" i="1"/>
  <c r="AM1504" i="1" s="1"/>
  <c r="F1512" i="1"/>
  <c r="AM1512" i="1" s="1"/>
  <c r="F1520" i="1"/>
  <c r="F1528" i="1"/>
  <c r="F1536" i="1"/>
  <c r="F1544" i="1"/>
  <c r="AM1544" i="1" s="1"/>
  <c r="F1552" i="1"/>
  <c r="F1560" i="1"/>
  <c r="AM1560" i="1" s="1"/>
  <c r="F1568" i="1"/>
  <c r="AM1568" i="1" s="1"/>
  <c r="F1576" i="1"/>
  <c r="AM1576" i="1" s="1"/>
  <c r="F1584" i="1"/>
  <c r="F1592" i="1"/>
  <c r="F1600" i="1"/>
  <c r="F1608" i="1"/>
  <c r="AM1608" i="1" s="1"/>
  <c r="F1616" i="1"/>
  <c r="F1624" i="1"/>
  <c r="AM1624" i="1" s="1"/>
  <c r="F1632" i="1"/>
  <c r="AM1632" i="1" s="1"/>
  <c r="F1640" i="1"/>
  <c r="AM1640" i="1" s="1"/>
  <c r="F1648" i="1"/>
  <c r="F1656" i="1"/>
  <c r="F1664" i="1"/>
  <c r="F1672" i="1"/>
  <c r="AM1672" i="1" s="1"/>
  <c r="F1680" i="1"/>
  <c r="F1688" i="1"/>
  <c r="AM1688" i="1" s="1"/>
  <c r="F1696" i="1"/>
  <c r="AM1696" i="1" s="1"/>
  <c r="F1704" i="1"/>
  <c r="AM1704" i="1" s="1"/>
  <c r="F1712" i="1"/>
  <c r="F1720" i="1"/>
  <c r="F1728" i="1"/>
  <c r="F1736" i="1"/>
  <c r="AM1736" i="1" s="1"/>
  <c r="F1744" i="1"/>
  <c r="F1752" i="1"/>
  <c r="AM1752" i="1" s="1"/>
  <c r="F1760" i="1"/>
  <c r="AM1760" i="1" s="1"/>
  <c r="F1768" i="1"/>
  <c r="AM1768" i="1" s="1"/>
  <c r="F1776" i="1"/>
  <c r="F163" i="1"/>
  <c r="F419" i="1"/>
  <c r="AM419" i="1" s="1"/>
  <c r="F664" i="1"/>
  <c r="AM664" i="1" s="1"/>
  <c r="F741" i="1"/>
  <c r="F805" i="1"/>
  <c r="AM805" i="1" s="1"/>
  <c r="F869" i="1"/>
  <c r="AM869" i="1" s="1"/>
  <c r="F933" i="1"/>
  <c r="AM933" i="1" s="1"/>
  <c r="F997" i="1"/>
  <c r="F1061" i="1"/>
  <c r="F1125" i="1"/>
  <c r="F1173" i="1"/>
  <c r="AM1173" i="1" s="1"/>
  <c r="F1193" i="1"/>
  <c r="F1201" i="1"/>
  <c r="AM1201" i="1" s="1"/>
  <c r="F1209" i="1"/>
  <c r="AM1209" i="1" s="1"/>
  <c r="F1217" i="1"/>
  <c r="AM1217" i="1" s="1"/>
  <c r="F1225" i="1"/>
  <c r="F1233" i="1"/>
  <c r="F1241" i="1"/>
  <c r="F1249" i="1"/>
  <c r="AM1249" i="1" s="1"/>
  <c r="F1257" i="1"/>
  <c r="F1265" i="1"/>
  <c r="AM1265" i="1" s="1"/>
  <c r="F1273" i="1"/>
  <c r="AM1273" i="1" s="1"/>
  <c r="F1281" i="1"/>
  <c r="AM1281" i="1" s="1"/>
  <c r="F1289" i="1"/>
  <c r="F1297" i="1"/>
  <c r="F1305" i="1"/>
  <c r="F1313" i="1"/>
  <c r="AM1313" i="1" s="1"/>
  <c r="F1321" i="1"/>
  <c r="F1329" i="1"/>
  <c r="AM1329" i="1" s="1"/>
  <c r="F1337" i="1"/>
  <c r="AM1337" i="1" s="1"/>
  <c r="F1345" i="1"/>
  <c r="AM1345" i="1" s="1"/>
  <c r="F1353" i="1"/>
  <c r="F1361" i="1"/>
  <c r="F1369" i="1"/>
  <c r="F1377" i="1"/>
  <c r="AM1377" i="1" s="1"/>
  <c r="F1385" i="1"/>
  <c r="F1393" i="1"/>
  <c r="AM1393" i="1" s="1"/>
  <c r="F1401" i="1"/>
  <c r="AM1401" i="1" s="1"/>
  <c r="F1409" i="1"/>
  <c r="AM1409" i="1" s="1"/>
  <c r="F1417" i="1"/>
  <c r="F1425" i="1"/>
  <c r="F1433" i="1"/>
  <c r="F1441" i="1"/>
  <c r="AM1441" i="1" s="1"/>
  <c r="F1449" i="1"/>
  <c r="F1457" i="1"/>
  <c r="AM1457" i="1" s="1"/>
  <c r="F1465" i="1"/>
  <c r="AM1465" i="1" s="1"/>
  <c r="F1473" i="1"/>
  <c r="AM1473" i="1" s="1"/>
  <c r="F1481" i="1"/>
  <c r="F1489" i="1"/>
  <c r="F1497" i="1"/>
  <c r="F1505" i="1"/>
  <c r="AM1505" i="1" s="1"/>
  <c r="F1513" i="1"/>
  <c r="F1521" i="1"/>
  <c r="AM1521" i="1" s="1"/>
  <c r="F1529" i="1"/>
  <c r="AM1529" i="1" s="1"/>
  <c r="F1537" i="1"/>
  <c r="AM1537" i="1" s="1"/>
  <c r="F1545" i="1"/>
  <c r="F1553" i="1"/>
  <c r="F1561" i="1"/>
  <c r="F1569" i="1"/>
  <c r="AM1569" i="1" s="1"/>
  <c r="F1577" i="1"/>
  <c r="F1585" i="1"/>
  <c r="AM1585" i="1" s="1"/>
  <c r="F1593" i="1"/>
  <c r="AM1593" i="1" s="1"/>
  <c r="F1601" i="1"/>
  <c r="AM1601" i="1" s="1"/>
  <c r="F1609" i="1"/>
  <c r="F1617" i="1"/>
  <c r="F1625" i="1"/>
  <c r="F1633" i="1"/>
  <c r="AM1633" i="1" s="1"/>
  <c r="F1641" i="1"/>
  <c r="F1649" i="1"/>
  <c r="AM1649" i="1" s="1"/>
  <c r="F1657" i="1"/>
  <c r="AM1657" i="1" s="1"/>
  <c r="F1665" i="1"/>
  <c r="AM1665" i="1" s="1"/>
  <c r="F1673" i="1"/>
  <c r="F1681" i="1"/>
  <c r="F1689" i="1"/>
  <c r="F1697" i="1"/>
  <c r="AM1697" i="1" s="1"/>
  <c r="F1705" i="1"/>
  <c r="F1713" i="1"/>
  <c r="AM1713" i="1" s="1"/>
  <c r="F1721" i="1"/>
  <c r="AM1721" i="1" s="1"/>
  <c r="F1729" i="1"/>
  <c r="AM1729" i="1" s="1"/>
  <c r="F1737" i="1"/>
  <c r="F1745" i="1"/>
  <c r="F1753" i="1"/>
  <c r="F1761" i="1"/>
  <c r="AM1761" i="1" s="1"/>
  <c r="F1769" i="1"/>
  <c r="F1777" i="1"/>
  <c r="AM1777" i="1" s="1"/>
  <c r="F195" i="1"/>
  <c r="AM195" i="1" s="1"/>
  <c r="F451" i="1"/>
  <c r="AM451" i="1" s="1"/>
  <c r="F685" i="1"/>
  <c r="F749" i="1"/>
  <c r="F813" i="1"/>
  <c r="F877" i="1"/>
  <c r="AM877" i="1" s="1"/>
  <c r="F941" i="1"/>
  <c r="F1005" i="1"/>
  <c r="AM1005" i="1" s="1"/>
  <c r="F1069" i="1"/>
  <c r="AM1069" i="1" s="1"/>
  <c r="F1133" i="1"/>
  <c r="AM1133" i="1" s="1"/>
  <c r="F1180" i="1"/>
  <c r="F1194" i="1"/>
  <c r="F1202" i="1"/>
  <c r="F1210" i="1"/>
  <c r="AM1210" i="1" s="1"/>
  <c r="F1218" i="1"/>
  <c r="F1226" i="1"/>
  <c r="AM1226" i="1" s="1"/>
  <c r="F1234" i="1"/>
  <c r="AM1234" i="1" s="1"/>
  <c r="F1242" i="1"/>
  <c r="AM1242" i="1" s="1"/>
  <c r="F1250" i="1"/>
  <c r="F1258" i="1"/>
  <c r="F1266" i="1"/>
  <c r="F1274" i="1"/>
  <c r="AM1274" i="1" s="1"/>
  <c r="F1282" i="1"/>
  <c r="F1290" i="1"/>
  <c r="AM1290" i="1" s="1"/>
  <c r="F1298" i="1"/>
  <c r="AM1298" i="1" s="1"/>
  <c r="F1306" i="1"/>
  <c r="AM1306" i="1" s="1"/>
  <c r="F1314" i="1"/>
  <c r="F1322" i="1"/>
  <c r="F1330" i="1"/>
  <c r="F1338" i="1"/>
  <c r="AM1338" i="1" s="1"/>
  <c r="F1346" i="1"/>
  <c r="F1354" i="1"/>
  <c r="AM1354" i="1" s="1"/>
  <c r="F1362" i="1"/>
  <c r="AM1362" i="1" s="1"/>
  <c r="F1370" i="1"/>
  <c r="AM1370" i="1" s="1"/>
  <c r="F1378" i="1"/>
  <c r="F1386" i="1"/>
  <c r="F1394" i="1"/>
  <c r="F1402" i="1"/>
  <c r="AM1402" i="1" s="1"/>
  <c r="F1410" i="1"/>
  <c r="F1418" i="1"/>
  <c r="AM1418" i="1" s="1"/>
  <c r="F1426" i="1"/>
  <c r="AM1426" i="1" s="1"/>
  <c r="F1434" i="1"/>
  <c r="AM1434" i="1" s="1"/>
  <c r="F1442" i="1"/>
  <c r="F1450" i="1"/>
  <c r="F1458" i="1"/>
  <c r="F1466" i="1"/>
  <c r="AM1466" i="1" s="1"/>
  <c r="F1474" i="1"/>
  <c r="F1482" i="1"/>
  <c r="AM1482" i="1" s="1"/>
  <c r="F1490" i="1"/>
  <c r="AM1490" i="1" s="1"/>
  <c r="F1498" i="1"/>
  <c r="AM1498" i="1" s="1"/>
  <c r="F1506" i="1"/>
  <c r="AM1506" i="1" s="1"/>
  <c r="F1514" i="1"/>
  <c r="F1522" i="1"/>
  <c r="F1530" i="1"/>
  <c r="AM1530" i="1" s="1"/>
  <c r="F1538" i="1"/>
  <c r="F1546" i="1"/>
  <c r="AM1546" i="1" s="1"/>
  <c r="F1554" i="1"/>
  <c r="AM1554" i="1" s="1"/>
  <c r="F1562" i="1"/>
  <c r="AM1562" i="1" s="1"/>
  <c r="F1570" i="1"/>
  <c r="AM1570" i="1" s="1"/>
  <c r="F1578" i="1"/>
  <c r="F1586" i="1"/>
  <c r="F1594" i="1"/>
  <c r="AM1594" i="1" s="1"/>
  <c r="F1602" i="1"/>
  <c r="F1610" i="1"/>
  <c r="AM1610" i="1" s="1"/>
  <c r="F1618" i="1"/>
  <c r="AM1618" i="1" s="1"/>
  <c r="F1626" i="1"/>
  <c r="AM1626" i="1" s="1"/>
  <c r="F1634" i="1"/>
  <c r="AM1634" i="1" s="1"/>
  <c r="F1642" i="1"/>
  <c r="F1650" i="1"/>
  <c r="F1658" i="1"/>
  <c r="AM1658" i="1" s="1"/>
  <c r="F1666" i="1"/>
  <c r="F1674" i="1"/>
  <c r="AM1674" i="1" s="1"/>
  <c r="F1682" i="1"/>
  <c r="AM1682" i="1" s="1"/>
  <c r="F1690" i="1"/>
  <c r="AM1690" i="1" s="1"/>
  <c r="F1698" i="1"/>
  <c r="AM1698" i="1" s="1"/>
  <c r="F1706" i="1"/>
  <c r="F1714" i="1"/>
  <c r="F1722" i="1"/>
  <c r="AM1722" i="1" s="1"/>
  <c r="F1730" i="1"/>
  <c r="F1738" i="1"/>
  <c r="AM1738" i="1" s="1"/>
  <c r="F1746" i="1"/>
  <c r="AM1746" i="1" s="1"/>
  <c r="F1754" i="1"/>
  <c r="AM1754" i="1" s="1"/>
  <c r="F1762" i="1"/>
  <c r="AM1762" i="1" s="1"/>
  <c r="F1770" i="1"/>
  <c r="F1778" i="1"/>
  <c r="F227" i="1"/>
  <c r="AM227" i="1" s="1"/>
  <c r="F483" i="1"/>
  <c r="F693" i="1"/>
  <c r="AM693" i="1" s="1"/>
  <c r="F757" i="1"/>
  <c r="AM757" i="1" s="1"/>
  <c r="F821" i="1"/>
  <c r="AM821" i="1" s="1"/>
  <c r="F885" i="1"/>
  <c r="AM885" i="1" s="1"/>
  <c r="F949" i="1"/>
  <c r="F1013" i="1"/>
  <c r="F1077" i="1"/>
  <c r="AM1077" i="1" s="1"/>
  <c r="F1141" i="1"/>
  <c r="F1181" i="1"/>
  <c r="AM1181" i="1" s="1"/>
  <c r="F1195" i="1"/>
  <c r="AM1195" i="1" s="1"/>
  <c r="F1203" i="1"/>
  <c r="AM1203" i="1" s="1"/>
  <c r="F1211" i="1"/>
  <c r="AM1211" i="1" s="1"/>
  <c r="F1219" i="1"/>
  <c r="F1227" i="1"/>
  <c r="F1235" i="1"/>
  <c r="AM1235" i="1" s="1"/>
  <c r="F1243" i="1"/>
  <c r="F1251" i="1"/>
  <c r="AM1251" i="1" s="1"/>
  <c r="F1259" i="1"/>
  <c r="AM1259" i="1" s="1"/>
  <c r="F1267" i="1"/>
  <c r="AM1267" i="1" s="1"/>
  <c r="F1275" i="1"/>
  <c r="AM1275" i="1" s="1"/>
  <c r="F1283" i="1"/>
  <c r="F1291" i="1"/>
  <c r="F1299" i="1"/>
  <c r="AM1299" i="1" s="1"/>
  <c r="F1307" i="1"/>
  <c r="F1315" i="1"/>
  <c r="AM1315" i="1" s="1"/>
  <c r="F1323" i="1"/>
  <c r="AM1323" i="1" s="1"/>
  <c r="F1331" i="1"/>
  <c r="AM1331" i="1" s="1"/>
  <c r="F1339" i="1"/>
  <c r="AM1339" i="1" s="1"/>
  <c r="F1347" i="1"/>
  <c r="F1355" i="1"/>
  <c r="F1363" i="1"/>
  <c r="AM1363" i="1" s="1"/>
  <c r="F1371" i="1"/>
  <c r="F1379" i="1"/>
  <c r="AM1379" i="1" s="1"/>
  <c r="F1387" i="1"/>
  <c r="AM1387" i="1" s="1"/>
  <c r="F1395" i="1"/>
  <c r="AM1395" i="1" s="1"/>
  <c r="F1403" i="1"/>
  <c r="AM1403" i="1" s="1"/>
  <c r="F1411" i="1"/>
  <c r="F1419" i="1"/>
  <c r="F1427" i="1"/>
  <c r="AM1427" i="1" s="1"/>
  <c r="F1435" i="1"/>
  <c r="F1443" i="1"/>
  <c r="AM1443" i="1" s="1"/>
  <c r="F1451" i="1"/>
  <c r="AM1451" i="1" s="1"/>
  <c r="F1459" i="1"/>
  <c r="AM1459" i="1" s="1"/>
  <c r="F1467" i="1"/>
  <c r="AM1467" i="1" s="1"/>
  <c r="F1475" i="1"/>
  <c r="F1483" i="1"/>
  <c r="F1491" i="1"/>
  <c r="AM1491" i="1" s="1"/>
  <c r="F1499" i="1"/>
  <c r="F1507" i="1"/>
  <c r="AM1507" i="1" s="1"/>
  <c r="F1515" i="1"/>
  <c r="AM1515" i="1" s="1"/>
  <c r="F1523" i="1"/>
  <c r="AM1523" i="1" s="1"/>
  <c r="F1531" i="1"/>
  <c r="AM1531" i="1" s="1"/>
  <c r="F1539" i="1"/>
  <c r="F1547" i="1"/>
  <c r="F1555" i="1"/>
  <c r="AM1555" i="1" s="1"/>
  <c r="F1563" i="1"/>
  <c r="F1571" i="1"/>
  <c r="AM1571" i="1" s="1"/>
  <c r="F1579" i="1"/>
  <c r="AM1579" i="1" s="1"/>
  <c r="F1587" i="1"/>
  <c r="AM1587" i="1" s="1"/>
  <c r="F1595" i="1"/>
  <c r="AM1595" i="1" s="1"/>
  <c r="F1603" i="1"/>
  <c r="F1611" i="1"/>
  <c r="F1619" i="1"/>
  <c r="AM1619" i="1" s="1"/>
  <c r="F1627" i="1"/>
  <c r="F1635" i="1"/>
  <c r="AM1635" i="1" s="1"/>
  <c r="F1643" i="1"/>
  <c r="AM1643" i="1" s="1"/>
  <c r="F1651" i="1"/>
  <c r="AM1651" i="1" s="1"/>
  <c r="F1659" i="1"/>
  <c r="AM1659" i="1" s="1"/>
  <c r="F1667" i="1"/>
  <c r="F1675" i="1"/>
  <c r="F1683" i="1"/>
  <c r="AM1683" i="1" s="1"/>
  <c r="F1691" i="1"/>
  <c r="F1699" i="1"/>
  <c r="AM1699" i="1" s="1"/>
  <c r="F1707" i="1"/>
  <c r="AM1707" i="1" s="1"/>
  <c r="F1715" i="1"/>
  <c r="AM1715" i="1" s="1"/>
  <c r="F1723" i="1"/>
  <c r="F1731" i="1"/>
  <c r="F1739" i="1"/>
  <c r="F1747" i="1"/>
  <c r="AM1747" i="1" s="1"/>
  <c r="F1755" i="1"/>
  <c r="F1763" i="1"/>
  <c r="AM1763" i="1" s="1"/>
  <c r="F1771" i="1"/>
  <c r="AM1771" i="1" s="1"/>
  <c r="F1779" i="1"/>
  <c r="AM1779" i="1" s="1"/>
  <c r="F259" i="1"/>
  <c r="AM259" i="1" s="1"/>
  <c r="F1085" i="1"/>
  <c r="F1236" i="1"/>
  <c r="F1300" i="1"/>
  <c r="AM1300" i="1" s="1"/>
  <c r="F1364" i="1"/>
  <c r="F1428" i="1"/>
  <c r="AM1428" i="1" s="1"/>
  <c r="F1492" i="1"/>
  <c r="AM1492" i="1" s="1"/>
  <c r="F1556" i="1"/>
  <c r="AM1556" i="1" s="1"/>
  <c r="F1620" i="1"/>
  <c r="AM1620" i="1" s="1"/>
  <c r="F1684" i="1"/>
  <c r="F1743" i="1"/>
  <c r="F1775" i="1"/>
  <c r="AM1775" i="1" s="1"/>
  <c r="F1789" i="1"/>
  <c r="F1797" i="1"/>
  <c r="AM1797" i="1" s="1"/>
  <c r="F1805" i="1"/>
  <c r="AM1805" i="1" s="1"/>
  <c r="F1813" i="1"/>
  <c r="AM1813" i="1" s="1"/>
  <c r="F1821" i="1"/>
  <c r="F1829" i="1"/>
  <c r="F1837" i="1"/>
  <c r="F1845" i="1"/>
  <c r="AM1845" i="1" s="1"/>
  <c r="F1853" i="1"/>
  <c r="F1861" i="1"/>
  <c r="AM1861" i="1" s="1"/>
  <c r="F1869" i="1"/>
  <c r="AM1869" i="1" s="1"/>
  <c r="F1877" i="1"/>
  <c r="AM1877" i="1" s="1"/>
  <c r="F1885" i="1"/>
  <c r="AM1885" i="1" s="1"/>
  <c r="F1893" i="1"/>
  <c r="F1901" i="1"/>
  <c r="F1909" i="1"/>
  <c r="AM1909" i="1" s="1"/>
  <c r="F1917" i="1"/>
  <c r="F1925" i="1"/>
  <c r="AM1925" i="1" s="1"/>
  <c r="F1933" i="1"/>
  <c r="AM1933" i="1" s="1"/>
  <c r="F1941" i="1"/>
  <c r="AM1941" i="1" s="1"/>
  <c r="F1949" i="1"/>
  <c r="F1957" i="1"/>
  <c r="F1965" i="1"/>
  <c r="F1973" i="1"/>
  <c r="AM1973" i="1" s="1"/>
  <c r="F1981" i="1"/>
  <c r="F1989" i="1"/>
  <c r="AM1989" i="1" s="1"/>
  <c r="F1997" i="1"/>
  <c r="AM1997" i="1" s="1"/>
  <c r="F1950" i="1"/>
  <c r="AM1950" i="1" s="1"/>
  <c r="F1974" i="1"/>
  <c r="AM1974" i="1" s="1"/>
  <c r="F1990" i="1"/>
  <c r="F1276" i="1"/>
  <c r="F1724" i="1"/>
  <c r="AM1724" i="1" s="1"/>
  <c r="F1802" i="1"/>
  <c r="F1858" i="1"/>
  <c r="AM1858" i="1" s="1"/>
  <c r="F1906" i="1"/>
  <c r="AM1906" i="1" s="1"/>
  <c r="F1946" i="1"/>
  <c r="AM1946" i="1" s="1"/>
  <c r="F1986" i="1"/>
  <c r="AM1986" i="1" s="1"/>
  <c r="F1348" i="1"/>
  <c r="F1732" i="1"/>
  <c r="F1835" i="1"/>
  <c r="AM1835" i="1" s="1"/>
  <c r="F1875" i="1"/>
  <c r="F1923" i="1"/>
  <c r="AM1923" i="1" s="1"/>
  <c r="F1971" i="1"/>
  <c r="AM1971" i="1" s="1"/>
  <c r="F515" i="1"/>
  <c r="AM515" i="1" s="1"/>
  <c r="F1149" i="1"/>
  <c r="AM1149" i="1" s="1"/>
  <c r="F1244" i="1"/>
  <c r="F1308" i="1"/>
  <c r="F1372" i="1"/>
  <c r="AM1372" i="1" s="1"/>
  <c r="F1436" i="1"/>
  <c r="F1500" i="1"/>
  <c r="AM1500" i="1" s="1"/>
  <c r="F1564" i="1"/>
  <c r="AM1564" i="1" s="1"/>
  <c r="F1628" i="1"/>
  <c r="AM1628" i="1" s="1"/>
  <c r="F1692" i="1"/>
  <c r="AM1692" i="1" s="1"/>
  <c r="F1748" i="1"/>
  <c r="F1780" i="1"/>
  <c r="F1790" i="1"/>
  <c r="AM1790" i="1" s="1"/>
  <c r="F1798" i="1"/>
  <c r="F1806" i="1"/>
  <c r="AM1806" i="1" s="1"/>
  <c r="F1814" i="1"/>
  <c r="AM1814" i="1" s="1"/>
  <c r="F1822" i="1"/>
  <c r="AM1822" i="1" s="1"/>
  <c r="F1830" i="1"/>
  <c r="AM1830" i="1" s="1"/>
  <c r="F1838" i="1"/>
  <c r="F1846" i="1"/>
  <c r="F1854" i="1"/>
  <c r="AM1854" i="1" s="1"/>
  <c r="F1862" i="1"/>
  <c r="F1870" i="1"/>
  <c r="AM1870" i="1" s="1"/>
  <c r="F1878" i="1"/>
  <c r="AM1878" i="1" s="1"/>
  <c r="F1886" i="1"/>
  <c r="AM1886" i="1" s="1"/>
  <c r="F1894" i="1"/>
  <c r="AM1894" i="1" s="1"/>
  <c r="F1902" i="1"/>
  <c r="F1910" i="1"/>
  <c r="F1918" i="1"/>
  <c r="AM1918" i="1" s="1"/>
  <c r="F1926" i="1"/>
  <c r="F1934" i="1"/>
  <c r="AM1934" i="1" s="1"/>
  <c r="F1958" i="1"/>
  <c r="AM1958" i="1" s="1"/>
  <c r="F1998" i="1"/>
  <c r="AM1998" i="1" s="1"/>
  <c r="F1468" i="1"/>
  <c r="AM1468" i="1" s="1"/>
  <c r="F1874" i="1"/>
  <c r="F1970" i="1"/>
  <c r="F1476" i="1"/>
  <c r="AM1476" i="1" s="1"/>
  <c r="F1795" i="1"/>
  <c r="F1843" i="1"/>
  <c r="AM1843" i="1" s="1"/>
  <c r="F1907" i="1"/>
  <c r="AM1907" i="1" s="1"/>
  <c r="F1947" i="1"/>
  <c r="AM1947" i="1" s="1"/>
  <c r="F701" i="1"/>
  <c r="AM701" i="1" s="1"/>
  <c r="F1188" i="1"/>
  <c r="F1252" i="1"/>
  <c r="F1316" i="1"/>
  <c r="AM1316" i="1" s="1"/>
  <c r="F1380" i="1"/>
  <c r="F1444" i="1"/>
  <c r="AM1444" i="1" s="1"/>
  <c r="F1508" i="1"/>
  <c r="AM1508" i="1" s="1"/>
  <c r="F1572" i="1"/>
  <c r="AM1572" i="1" s="1"/>
  <c r="F1636" i="1"/>
  <c r="AM1636" i="1" s="1"/>
  <c r="F1700" i="1"/>
  <c r="F1751" i="1"/>
  <c r="F1783" i="1"/>
  <c r="AM1783" i="1" s="1"/>
  <c r="F1791" i="1"/>
  <c r="F1799" i="1"/>
  <c r="AM1799" i="1" s="1"/>
  <c r="F1807" i="1"/>
  <c r="AM1807" i="1" s="1"/>
  <c r="F1815" i="1"/>
  <c r="AM1815" i="1" s="1"/>
  <c r="F1823" i="1"/>
  <c r="AM1823" i="1" s="1"/>
  <c r="F1831" i="1"/>
  <c r="F1839" i="1"/>
  <c r="F1847" i="1"/>
  <c r="AM1847" i="1" s="1"/>
  <c r="F1855" i="1"/>
  <c r="F1863" i="1"/>
  <c r="AM1863" i="1" s="1"/>
  <c r="F1871" i="1"/>
  <c r="AM1871" i="1" s="1"/>
  <c r="F1879" i="1"/>
  <c r="AM1879" i="1" s="1"/>
  <c r="F1887" i="1"/>
  <c r="AM1887" i="1" s="1"/>
  <c r="F1895" i="1"/>
  <c r="F1903" i="1"/>
  <c r="F1911" i="1"/>
  <c r="AM1911" i="1" s="1"/>
  <c r="F1919" i="1"/>
  <c r="F1927" i="1"/>
  <c r="AM1927" i="1" s="1"/>
  <c r="F1935" i="1"/>
  <c r="AM1935" i="1" s="1"/>
  <c r="F1943" i="1"/>
  <c r="AM1943" i="1" s="1"/>
  <c r="F1951" i="1"/>
  <c r="F1959" i="1"/>
  <c r="F1967" i="1"/>
  <c r="F1975" i="1"/>
  <c r="AM1975" i="1" s="1"/>
  <c r="F1983" i="1"/>
  <c r="F1991" i="1"/>
  <c r="AM1991" i="1" s="1"/>
  <c r="F1532" i="1"/>
  <c r="AM1532" i="1" s="1"/>
  <c r="F1866" i="1"/>
  <c r="AM1866" i="1" s="1"/>
  <c r="F1938" i="1"/>
  <c r="AM1938" i="1" s="1"/>
  <c r="F1220" i="1"/>
  <c r="F1803" i="1"/>
  <c r="F1883" i="1"/>
  <c r="AM1883" i="1" s="1"/>
  <c r="F1963" i="1"/>
  <c r="F765" i="1"/>
  <c r="AM765" i="1" s="1"/>
  <c r="F1196" i="1"/>
  <c r="AM1196" i="1" s="1"/>
  <c r="F1260" i="1"/>
  <c r="AM1260" i="1" s="1"/>
  <c r="F1324" i="1"/>
  <c r="AM1324" i="1" s="1"/>
  <c r="F1388" i="1"/>
  <c r="F1452" i="1"/>
  <c r="F1516" i="1"/>
  <c r="AM1516" i="1" s="1"/>
  <c r="F1580" i="1"/>
  <c r="F1644" i="1"/>
  <c r="AM1644" i="1" s="1"/>
  <c r="F1708" i="1"/>
  <c r="AM1708" i="1" s="1"/>
  <c r="F1756" i="1"/>
  <c r="AM1756" i="1" s="1"/>
  <c r="F1784" i="1"/>
  <c r="AM1784" i="1" s="1"/>
  <c r="F1792" i="1"/>
  <c r="F1800" i="1"/>
  <c r="F1808" i="1"/>
  <c r="AM1808" i="1" s="1"/>
  <c r="F1816" i="1"/>
  <c r="F1824" i="1"/>
  <c r="AM1824" i="1" s="1"/>
  <c r="F1832" i="1"/>
  <c r="AM1832" i="1" s="1"/>
  <c r="F1840" i="1"/>
  <c r="AM1840" i="1" s="1"/>
  <c r="F1848" i="1"/>
  <c r="AM1848" i="1" s="1"/>
  <c r="F1856" i="1"/>
  <c r="F1864" i="1"/>
  <c r="F1872" i="1"/>
  <c r="AM1872" i="1" s="1"/>
  <c r="F1880" i="1"/>
  <c r="F1888" i="1"/>
  <c r="AM1888" i="1" s="1"/>
  <c r="F1896" i="1"/>
  <c r="AM1896" i="1" s="1"/>
  <c r="F1904" i="1"/>
  <c r="AM1904" i="1" s="1"/>
  <c r="F1912" i="1"/>
  <c r="AM1912" i="1" s="1"/>
  <c r="F1920" i="1"/>
  <c r="F1928" i="1"/>
  <c r="F1936" i="1"/>
  <c r="AM1936" i="1" s="1"/>
  <c r="F1944" i="1"/>
  <c r="F1952" i="1"/>
  <c r="AM1952" i="1" s="1"/>
  <c r="F1960" i="1"/>
  <c r="AM1960" i="1" s="1"/>
  <c r="F1968" i="1"/>
  <c r="AM1968" i="1" s="1"/>
  <c r="F1976" i="1"/>
  <c r="AM1976" i="1" s="1"/>
  <c r="F1984" i="1"/>
  <c r="F1992" i="1"/>
  <c r="F2000" i="1"/>
  <c r="AM2000" i="1" s="1"/>
  <c r="F893" i="1"/>
  <c r="F1404" i="1"/>
  <c r="AM1404" i="1" s="1"/>
  <c r="F1660" i="1"/>
  <c r="AM1660" i="1" s="1"/>
  <c r="F1794" i="1"/>
  <c r="AM1794" i="1" s="1"/>
  <c r="F1826" i="1"/>
  <c r="AM1826" i="1" s="1"/>
  <c r="F1850" i="1"/>
  <c r="F1890" i="1"/>
  <c r="F1922" i="1"/>
  <c r="AM1922" i="1" s="1"/>
  <c r="F1962" i="1"/>
  <c r="F957" i="1"/>
  <c r="AM957" i="1" s="1"/>
  <c r="F1540" i="1"/>
  <c r="AM1540" i="1" s="1"/>
  <c r="F1787" i="1"/>
  <c r="AM1787" i="1" s="1"/>
  <c r="F1827" i="1"/>
  <c r="AM1827" i="1" s="1"/>
  <c r="F1859" i="1"/>
  <c r="F1891" i="1"/>
  <c r="F1939" i="1"/>
  <c r="AM1939" i="1" s="1"/>
  <c r="F1979" i="1"/>
  <c r="F829" i="1"/>
  <c r="AM829" i="1" s="1"/>
  <c r="F1204" i="1"/>
  <c r="AM1204" i="1" s="1"/>
  <c r="F1268" i="1"/>
  <c r="AM1268" i="1" s="1"/>
  <c r="F1332" i="1"/>
  <c r="F1396" i="1"/>
  <c r="F1460" i="1"/>
  <c r="F1524" i="1"/>
  <c r="AM1524" i="1" s="1"/>
  <c r="F1588" i="1"/>
  <c r="F1652" i="1"/>
  <c r="AM1652" i="1" s="1"/>
  <c r="F1716" i="1"/>
  <c r="AM1716" i="1" s="1"/>
  <c r="F1759" i="1"/>
  <c r="AM1759" i="1" s="1"/>
  <c r="F1785" i="1"/>
  <c r="AM1785" i="1" s="1"/>
  <c r="F1793" i="1"/>
  <c r="F1801" i="1"/>
  <c r="F1809" i="1"/>
  <c r="AM1809" i="1" s="1"/>
  <c r="F1817" i="1"/>
  <c r="F1825" i="1"/>
  <c r="AM1825" i="1" s="1"/>
  <c r="F1833" i="1"/>
  <c r="AM1833" i="1" s="1"/>
  <c r="F1841" i="1"/>
  <c r="AM1841" i="1" s="1"/>
  <c r="F1849" i="1"/>
  <c r="AM1849" i="1" s="1"/>
  <c r="F1857" i="1"/>
  <c r="F1865" i="1"/>
  <c r="F1873" i="1"/>
  <c r="AM1873" i="1" s="1"/>
  <c r="F1881" i="1"/>
  <c r="F1889" i="1"/>
  <c r="AM1889" i="1" s="1"/>
  <c r="F1897" i="1"/>
  <c r="AM1897" i="1" s="1"/>
  <c r="F1905" i="1"/>
  <c r="AM1905" i="1" s="1"/>
  <c r="F1913" i="1"/>
  <c r="AM1913" i="1" s="1"/>
  <c r="F1921" i="1"/>
  <c r="F1929" i="1"/>
  <c r="F1937" i="1"/>
  <c r="AM1937" i="1" s="1"/>
  <c r="F1945" i="1"/>
  <c r="F1953" i="1"/>
  <c r="AM1953" i="1" s="1"/>
  <c r="F1961" i="1"/>
  <c r="AM1961" i="1" s="1"/>
  <c r="F1969" i="1"/>
  <c r="AM1969" i="1" s="1"/>
  <c r="F1977" i="1"/>
  <c r="AM1977" i="1" s="1"/>
  <c r="F1985" i="1"/>
  <c r="F1993" i="1"/>
  <c r="F4" i="1"/>
  <c r="AM4" i="1" s="1"/>
  <c r="F1212" i="1"/>
  <c r="F1596" i="1"/>
  <c r="AM1596" i="1" s="1"/>
  <c r="F1764" i="1"/>
  <c r="AM1764" i="1" s="1"/>
  <c r="F1810" i="1"/>
  <c r="AM1810" i="1" s="1"/>
  <c r="F1842" i="1"/>
  <c r="AM1842" i="1" s="1"/>
  <c r="F1898" i="1"/>
  <c r="F1930" i="1"/>
  <c r="F1978" i="1"/>
  <c r="AM1978" i="1" s="1"/>
  <c r="F1412" i="1"/>
  <c r="F1668" i="1"/>
  <c r="AM1668" i="1" s="1"/>
  <c r="F1819" i="1"/>
  <c r="AM1819" i="1" s="1"/>
  <c r="F1867" i="1"/>
  <c r="AM1867" i="1" s="1"/>
  <c r="F1915" i="1"/>
  <c r="AM1915" i="1" s="1"/>
  <c r="F1955" i="1"/>
  <c r="F1995" i="1"/>
  <c r="F1021" i="1"/>
  <c r="AM1021" i="1" s="1"/>
  <c r="F1228" i="1"/>
  <c r="F1292" i="1"/>
  <c r="AM1292" i="1" s="1"/>
  <c r="F1356" i="1"/>
  <c r="AM1356" i="1" s="1"/>
  <c r="F1420" i="1"/>
  <c r="AM1420" i="1" s="1"/>
  <c r="F1484" i="1"/>
  <c r="AM1484" i="1" s="1"/>
  <c r="F1548" i="1"/>
  <c r="F1612" i="1"/>
  <c r="AM1612" i="1" s="1"/>
  <c r="F1676" i="1"/>
  <c r="AM1676" i="1" s="1"/>
  <c r="F1740" i="1"/>
  <c r="F1772" i="1"/>
  <c r="AM1772" i="1" s="1"/>
  <c r="F1788" i="1"/>
  <c r="AM1788" i="1" s="1"/>
  <c r="F1796" i="1"/>
  <c r="AM1796" i="1" s="1"/>
  <c r="F1804" i="1"/>
  <c r="F1812" i="1"/>
  <c r="F1820" i="1"/>
  <c r="F1828" i="1"/>
  <c r="AM1828" i="1" s="1"/>
  <c r="F1836" i="1"/>
  <c r="F1844" i="1"/>
  <c r="AM1844" i="1" s="1"/>
  <c r="F1852" i="1"/>
  <c r="AM1852" i="1" s="1"/>
  <c r="F1860" i="1"/>
  <c r="AM1860" i="1" s="1"/>
  <c r="F1868" i="1"/>
  <c r="AM1868" i="1" s="1"/>
  <c r="F1876" i="1"/>
  <c r="F1884" i="1"/>
  <c r="F1892" i="1"/>
  <c r="AM1892" i="1" s="1"/>
  <c r="F1900" i="1"/>
  <c r="F1908" i="1"/>
  <c r="AM1908" i="1" s="1"/>
  <c r="F1916" i="1"/>
  <c r="AM1916" i="1" s="1"/>
  <c r="F1924" i="1"/>
  <c r="AM1924" i="1" s="1"/>
  <c r="F1932" i="1"/>
  <c r="AM1932" i="1" s="1"/>
  <c r="F1940" i="1"/>
  <c r="F1948" i="1"/>
  <c r="F1956" i="1"/>
  <c r="AM1956" i="1" s="1"/>
  <c r="F1964" i="1"/>
  <c r="F1972" i="1"/>
  <c r="AM1972" i="1" s="1"/>
  <c r="F1980" i="1"/>
  <c r="AM1980" i="1" s="1"/>
  <c r="F1988" i="1"/>
  <c r="AM1988" i="1" s="1"/>
  <c r="F1996" i="1"/>
  <c r="AM1996" i="1" s="1"/>
  <c r="F1942" i="1"/>
  <c r="F1966" i="1"/>
  <c r="F1982" i="1"/>
  <c r="AM1982" i="1" s="1"/>
  <c r="F1999" i="1"/>
  <c r="F1340" i="1"/>
  <c r="AM1340" i="1" s="1"/>
  <c r="F1786" i="1"/>
  <c r="AM1786" i="1" s="1"/>
  <c r="F1818" i="1"/>
  <c r="AM1818" i="1" s="1"/>
  <c r="F1834" i="1"/>
  <c r="AM1834" i="1" s="1"/>
  <c r="F1882" i="1"/>
  <c r="F1914" i="1"/>
  <c r="F1954" i="1"/>
  <c r="AM1954" i="1" s="1"/>
  <c r="F1994" i="1"/>
  <c r="F1284" i="1"/>
  <c r="AM1284" i="1" s="1"/>
  <c r="F1604" i="1"/>
  <c r="AM1604" i="1" s="1"/>
  <c r="F1767" i="1"/>
  <c r="AM1767" i="1" s="1"/>
  <c r="F1811" i="1"/>
  <c r="AM1811" i="1" s="1"/>
  <c r="F1851" i="1"/>
  <c r="F1899" i="1"/>
  <c r="F1931" i="1"/>
  <c r="AM1931" i="1" s="1"/>
  <c r="F1987" i="1"/>
  <c r="AM5" i="1"/>
  <c r="AM6" i="1"/>
  <c r="AM9" i="1"/>
  <c r="AM12" i="1"/>
  <c r="AM18" i="1"/>
  <c r="AM60" i="1"/>
  <c r="AM76" i="1"/>
  <c r="AM78" i="1"/>
  <c r="AM111" i="1"/>
  <c r="AM122" i="1"/>
  <c r="AM162" i="1"/>
  <c r="AM166" i="1"/>
  <c r="AM173" i="1"/>
  <c r="AM198" i="1"/>
  <c r="AM217" i="1"/>
  <c r="AM219" i="1"/>
  <c r="AM239" i="1"/>
  <c r="AM275" i="1"/>
  <c r="AM347" i="1"/>
  <c r="AM351" i="1"/>
  <c r="AM364" i="1"/>
  <c r="AM400" i="1"/>
  <c r="AM418" i="1"/>
  <c r="AM428" i="1"/>
  <c r="AM431" i="1"/>
  <c r="AM39" i="1"/>
  <c r="AM51" i="1"/>
  <c r="AM83" i="1"/>
  <c r="AM90" i="1"/>
  <c r="AM103" i="1"/>
  <c r="AM142" i="1"/>
  <c r="AM149" i="1"/>
  <c r="AM152" i="1"/>
  <c r="AM24" i="1"/>
  <c r="AM27" i="1"/>
  <c r="AM56" i="1"/>
  <c r="AM58" i="1"/>
  <c r="AM72" i="1"/>
  <c r="AM88" i="1"/>
  <c r="AM93" i="1"/>
  <c r="AM127" i="1"/>
  <c r="AM136" i="1"/>
  <c r="AM139" i="1"/>
  <c r="AM146" i="1"/>
  <c r="AM159" i="1"/>
  <c r="AM163" i="1"/>
  <c r="AM167" i="1"/>
  <c r="AM184" i="1"/>
  <c r="AM188" i="1"/>
  <c r="AM191" i="1"/>
  <c r="AM204" i="1"/>
  <c r="AM210" i="1"/>
  <c r="AM229" i="1"/>
  <c r="AM242" i="1"/>
  <c r="AM245" i="1"/>
  <c r="AM250" i="1"/>
  <c r="AM251" i="1"/>
  <c r="AM255" i="1"/>
  <c r="AM264" i="1"/>
  <c r="AM268" i="1"/>
  <c r="AM8" i="1"/>
  <c r="AM16" i="1"/>
  <c r="AM19" i="1"/>
  <c r="AM22" i="1"/>
  <c r="AM44" i="1"/>
  <c r="AM47" i="1"/>
  <c r="AM63" i="1"/>
  <c r="AM65" i="1"/>
  <c r="AM81" i="1"/>
  <c r="AM101" i="1"/>
  <c r="AM120" i="1"/>
  <c r="AM128" i="1"/>
  <c r="AM153" i="1"/>
  <c r="AM175" i="1"/>
  <c r="AM178" i="1"/>
  <c r="AM189" i="1"/>
  <c r="AM199" i="1"/>
  <c r="AM237" i="1"/>
  <c r="AM256" i="1"/>
  <c r="AM265" i="1"/>
  <c r="AM294" i="1"/>
  <c r="AM301" i="1"/>
  <c r="AM317" i="1"/>
  <c r="AM334" i="1"/>
  <c r="AM359" i="1"/>
  <c r="AM377" i="1"/>
  <c r="AM380" i="1"/>
  <c r="AM384" i="1"/>
  <c r="AM392" i="1"/>
  <c r="AM395" i="1"/>
  <c r="AM401" i="1"/>
  <c r="AM35" i="1"/>
  <c r="AM61" i="1"/>
  <c r="AM73" i="1"/>
  <c r="AM201" i="1"/>
  <c r="AM222" i="1"/>
  <c r="AM231" i="1"/>
  <c r="AM236" i="1"/>
  <c r="AM244" i="1"/>
  <c r="AM247" i="1"/>
  <c r="AM278" i="1"/>
  <c r="AM316" i="1"/>
  <c r="AM345" i="1"/>
  <c r="AM350" i="1"/>
  <c r="AM358" i="1"/>
  <c r="AM385" i="1"/>
  <c r="AM390" i="1"/>
  <c r="AM402" i="1"/>
  <c r="AM405" i="1"/>
  <c r="AM422" i="1"/>
  <c r="AM439" i="1"/>
  <c r="AM444" i="1"/>
  <c r="AM447" i="1"/>
  <c r="AM473" i="1"/>
  <c r="AM486" i="1"/>
  <c r="AM517" i="1"/>
  <c r="AM534" i="1"/>
  <c r="AM543" i="1"/>
  <c r="AM556" i="1"/>
  <c r="AM32" i="1"/>
  <c r="AM98" i="1"/>
  <c r="AM114" i="1"/>
  <c r="AM131" i="1"/>
  <c r="AM140" i="1"/>
  <c r="AM180" i="1"/>
  <c r="AM192" i="1"/>
  <c r="AM226" i="1"/>
  <c r="AM320" i="1"/>
  <c r="AM363" i="1"/>
  <c r="AM367" i="1"/>
  <c r="AM376" i="1"/>
  <c r="AM403" i="1"/>
  <c r="AM406" i="1"/>
  <c r="AM436" i="1"/>
  <c r="AM456" i="1"/>
  <c r="AM474" i="1"/>
  <c r="AM492" i="1"/>
  <c r="AM504" i="1"/>
  <c r="AM518" i="1"/>
  <c r="AM526" i="1"/>
  <c r="AM538" i="1"/>
  <c r="AM547" i="1"/>
  <c r="AM557" i="1"/>
  <c r="AM583" i="1"/>
  <c r="AM601" i="1"/>
  <c r="AM603" i="1"/>
  <c r="AM50" i="1"/>
  <c r="AM102" i="1"/>
  <c r="AM132" i="1"/>
  <c r="AM145" i="1"/>
  <c r="AM154" i="1"/>
  <c r="AM193" i="1"/>
  <c r="AM205" i="1"/>
  <c r="AM214" i="1"/>
  <c r="AM223" i="1"/>
  <c r="AM248" i="1"/>
  <c r="AM280" i="1"/>
  <c r="AM283" i="1"/>
  <c r="AM302" i="1"/>
  <c r="AM307" i="1"/>
  <c r="AM312" i="1"/>
  <c r="AM339" i="1"/>
  <c r="AM373" i="1"/>
  <c r="AM398" i="1"/>
  <c r="AM410" i="1"/>
  <c r="AM423" i="1"/>
  <c r="AM427" i="1"/>
  <c r="AM437" i="1"/>
  <c r="AM440" i="1"/>
  <c r="AM442" i="1"/>
  <c r="AM445" i="1"/>
  <c r="AM448" i="1"/>
  <c r="AM461" i="1"/>
  <c r="AM479" i="1"/>
  <c r="AM483" i="1"/>
  <c r="AM487" i="1"/>
  <c r="AM501" i="1"/>
  <c r="AM508" i="1"/>
  <c r="AM531" i="1"/>
  <c r="AM545" i="1"/>
  <c r="AM134" i="1"/>
  <c r="AM200" i="1"/>
  <c r="AM252" i="1"/>
  <c r="AM274" i="1"/>
  <c r="AM282" i="1"/>
  <c r="AM290" i="1"/>
  <c r="AM306" i="1"/>
  <c r="AM357" i="1"/>
  <c r="AM434" i="1"/>
  <c r="AM454" i="1"/>
  <c r="AM457" i="1"/>
  <c r="AM465" i="1"/>
  <c r="AM495" i="1"/>
  <c r="AM524" i="1"/>
  <c r="AM568" i="1"/>
  <c r="AM637" i="1"/>
  <c r="AM656" i="1"/>
  <c r="AM672" i="1"/>
  <c r="AM684" i="1"/>
  <c r="AM698" i="1"/>
  <c r="AM732" i="1"/>
  <c r="AM735" i="1"/>
  <c r="AM752" i="1"/>
  <c r="AM755" i="1"/>
  <c r="AM777" i="1"/>
  <c r="AM781" i="1"/>
  <c r="AM791" i="1"/>
  <c r="AM52" i="1"/>
  <c r="AM70" i="1"/>
  <c r="AM91" i="1"/>
  <c r="AM117" i="1"/>
  <c r="AM144" i="1"/>
  <c r="AM172" i="1"/>
  <c r="AM287" i="1"/>
  <c r="AM300" i="1"/>
  <c r="AM313" i="1"/>
  <c r="AM331" i="1"/>
  <c r="AM338" i="1"/>
  <c r="AM381" i="1"/>
  <c r="AM409" i="1"/>
  <c r="AM25" i="1"/>
  <c r="AM31" i="1"/>
  <c r="AM45" i="1"/>
  <c r="AM64" i="1"/>
  <c r="AM107" i="1"/>
  <c r="AM124" i="1"/>
  <c r="AM160" i="1"/>
  <c r="AM181" i="1"/>
  <c r="AM216" i="1"/>
  <c r="AM230" i="1"/>
  <c r="AM270" i="1"/>
  <c r="AM291" i="1"/>
  <c r="AM372" i="1"/>
  <c r="AM383" i="1"/>
  <c r="AM415" i="1"/>
  <c r="AM429" i="1"/>
  <c r="AM455" i="1"/>
  <c r="AM530" i="1"/>
  <c r="AM539" i="1"/>
  <c r="AM551" i="1"/>
  <c r="AM562" i="1"/>
  <c r="AM569" i="1"/>
  <c r="AM581" i="1"/>
  <c r="AM587" i="1"/>
  <c r="AM606" i="1"/>
  <c r="AM610" i="1"/>
  <c r="AM615" i="1"/>
  <c r="AM632" i="1"/>
  <c r="AM654" i="1"/>
  <c r="AM662" i="1"/>
  <c r="AM670" i="1"/>
  <c r="AM685" i="1"/>
  <c r="AM687" i="1"/>
  <c r="AM691" i="1"/>
  <c r="AM696" i="1"/>
  <c r="AM699" i="1"/>
  <c r="AM716" i="1"/>
  <c r="AM723" i="1"/>
  <c r="AM746" i="1"/>
  <c r="AM749" i="1"/>
  <c r="AM762" i="1"/>
  <c r="AM779" i="1"/>
  <c r="AM38" i="1"/>
  <c r="AM26" i="1"/>
  <c r="AM150" i="1"/>
  <c r="AM257" i="1"/>
  <c r="AM281" i="1"/>
  <c r="AM295" i="1"/>
  <c r="AM319" i="1"/>
  <c r="AM332" i="1"/>
  <c r="AM396" i="1"/>
  <c r="AM408" i="1"/>
  <c r="AM481" i="1"/>
  <c r="AM491" i="1"/>
  <c r="AM511" i="1"/>
  <c r="AM536" i="1"/>
  <c r="AM559" i="1"/>
  <c r="AM567" i="1"/>
  <c r="AM582" i="1"/>
  <c r="AM595" i="1"/>
  <c r="AM598" i="1"/>
  <c r="AM605" i="1"/>
  <c r="AM623" i="1"/>
  <c r="AM633" i="1"/>
  <c r="AM649" i="1"/>
  <c r="AM666" i="1"/>
  <c r="AM683" i="1"/>
  <c r="AM705" i="1"/>
  <c r="AM720" i="1"/>
  <c r="AM741" i="1"/>
  <c r="AM748" i="1"/>
  <c r="AM766" i="1"/>
  <c r="AM774" i="1"/>
  <c r="AM802" i="1"/>
  <c r="AM818" i="1"/>
  <c r="AM830" i="1"/>
  <c r="AM847" i="1"/>
  <c r="AM862" i="1"/>
  <c r="AM915" i="1"/>
  <c r="AM346" i="1"/>
  <c r="AM475" i="1"/>
  <c r="AM507" i="1"/>
  <c r="AM512" i="1"/>
  <c r="AM516" i="1"/>
  <c r="AM549" i="1"/>
  <c r="AM563" i="1"/>
  <c r="AM575" i="1"/>
  <c r="AM588" i="1"/>
  <c r="AM613" i="1"/>
  <c r="AM619" i="1"/>
  <c r="AM646" i="1"/>
  <c r="AM712" i="1"/>
  <c r="AM737" i="1"/>
  <c r="AM744" i="1"/>
  <c r="AM751" i="1"/>
  <c r="AM790" i="1"/>
  <c r="AM796" i="1"/>
  <c r="AM799" i="1"/>
  <c r="AM812" i="1"/>
  <c r="AM815" i="1"/>
  <c r="AM819" i="1"/>
  <c r="AM838" i="1"/>
  <c r="AM841" i="1"/>
  <c r="AM858" i="1"/>
  <c r="AM879" i="1"/>
  <c r="AM894" i="1"/>
  <c r="AM897" i="1"/>
  <c r="AM34" i="1"/>
  <c r="AM206" i="1"/>
  <c r="AM288" i="1"/>
  <c r="AM324" i="1"/>
  <c r="AM328" i="1"/>
  <c r="AM342" i="1"/>
  <c r="AM462" i="1"/>
  <c r="AM482" i="1"/>
  <c r="AM537" i="1"/>
  <c r="AM564" i="1"/>
  <c r="AM572" i="1"/>
  <c r="AM576" i="1"/>
  <c r="AM602" i="1"/>
  <c r="AM640" i="1"/>
  <c r="AM653" i="1"/>
  <c r="AM677" i="1"/>
  <c r="AM688" i="1"/>
  <c r="AM721" i="1"/>
  <c r="AM760" i="1"/>
  <c r="AM771" i="1"/>
  <c r="AM780" i="1"/>
  <c r="AM783" i="1"/>
  <c r="AM816" i="1"/>
  <c r="AM853" i="1"/>
  <c r="AM883" i="1"/>
  <c r="AM890" i="1"/>
  <c r="AM911" i="1"/>
  <c r="AM916" i="1"/>
  <c r="AM922" i="1"/>
  <c r="AM57" i="1"/>
  <c r="AM108" i="1"/>
  <c r="AM116" i="1"/>
  <c r="AM196" i="1"/>
  <c r="AM234" i="1"/>
  <c r="AM303" i="1"/>
  <c r="AM503" i="1"/>
  <c r="AM513" i="1"/>
  <c r="AM579" i="1"/>
  <c r="AM614" i="1"/>
  <c r="AM620" i="1"/>
  <c r="AM628" i="1"/>
  <c r="AM657" i="1"/>
  <c r="AM671" i="1"/>
  <c r="AM674" i="1"/>
  <c r="AM702" i="1"/>
  <c r="AM707" i="1"/>
  <c r="AM717" i="1"/>
  <c r="AM738" i="1"/>
  <c r="AM758" i="1"/>
  <c r="AM787" i="1"/>
  <c r="AM809" i="1"/>
  <c r="AM826" i="1"/>
  <c r="AM832" i="1"/>
  <c r="AM835" i="1"/>
  <c r="AM861" i="1"/>
  <c r="AM863" i="1"/>
  <c r="AM865" i="1"/>
  <c r="AM876" i="1"/>
  <c r="AM904" i="1"/>
  <c r="AM919" i="1"/>
  <c r="AM949" i="1"/>
  <c r="AM952" i="1"/>
  <c r="AM963" i="1"/>
  <c r="AM969" i="1"/>
  <c r="AM980" i="1"/>
  <c r="AM993" i="1"/>
  <c r="AM1007" i="1"/>
  <c r="AM89" i="1"/>
  <c r="AM261" i="1"/>
  <c r="AM325" i="1"/>
  <c r="AM354" i="1"/>
  <c r="AM441" i="1"/>
  <c r="AM449" i="1"/>
  <c r="AM500" i="1"/>
  <c r="AM590" i="1"/>
  <c r="AM607" i="1"/>
  <c r="AM626" i="1"/>
  <c r="AM694" i="1"/>
  <c r="AM726" i="1"/>
  <c r="AM730" i="1"/>
  <c r="AM793" i="1"/>
  <c r="AM840" i="1"/>
  <c r="AM852" i="1"/>
  <c r="AM866" i="1"/>
  <c r="AM905" i="1"/>
  <c r="AM1004" i="1"/>
  <c r="AM1013" i="1"/>
  <c r="AM1016" i="1"/>
  <c r="AM1019" i="1"/>
  <c r="AM95" i="1"/>
  <c r="AM147" i="1"/>
  <c r="AM203" i="1"/>
  <c r="AM308" i="1"/>
  <c r="AM326" i="1"/>
  <c r="AM329" i="1"/>
  <c r="AM349" i="1"/>
  <c r="AM472" i="1"/>
  <c r="AM521" i="1"/>
  <c r="AM636" i="1"/>
  <c r="AM679" i="1"/>
  <c r="AM770" i="1"/>
  <c r="AM827" i="1"/>
  <c r="AM849" i="1"/>
  <c r="AM860" i="1"/>
  <c r="AM874" i="1"/>
  <c r="AM893" i="1"/>
  <c r="AM908" i="1"/>
  <c r="AM936" i="1"/>
  <c r="AM954" i="1"/>
  <c r="AM961" i="1"/>
  <c r="AM975" i="1"/>
  <c r="AM982" i="1"/>
  <c r="AM37" i="1"/>
  <c r="AM82" i="1"/>
  <c r="AM86" i="1"/>
  <c r="AM125" i="1"/>
  <c r="AM249" i="1"/>
  <c r="AM321" i="1"/>
  <c r="AM393" i="1"/>
  <c r="AM550" i="1"/>
  <c r="AM580" i="1"/>
  <c r="AM584" i="1"/>
  <c r="AM600" i="1"/>
  <c r="AM641" i="1"/>
  <c r="AM665" i="1"/>
  <c r="AM724" i="1"/>
  <c r="AM727" i="1"/>
  <c r="AM794" i="1"/>
  <c r="AM801" i="1"/>
  <c r="AM808" i="1"/>
  <c r="AM880" i="1"/>
  <c r="AM912" i="1"/>
  <c r="AM918" i="1"/>
  <c r="AM924" i="1"/>
  <c r="AM958" i="1"/>
  <c r="AM968" i="1"/>
  <c r="AM979" i="1"/>
  <c r="AM1002" i="1"/>
  <c r="AM1008" i="1"/>
  <c r="AM75" i="1"/>
  <c r="AM121" i="1"/>
  <c r="AM185" i="1"/>
  <c r="AM344" i="1"/>
  <c r="AM470" i="1"/>
  <c r="AM704" i="1"/>
  <c r="AM788" i="1"/>
  <c r="AM813" i="1"/>
  <c r="AM824" i="1"/>
  <c r="AM844" i="1"/>
  <c r="AM857" i="1"/>
  <c r="AM872" i="1"/>
  <c r="AM927" i="1"/>
  <c r="AM929" i="1"/>
  <c r="AM940" i="1"/>
  <c r="AM944" i="1"/>
  <c r="AM950" i="1"/>
  <c r="AM988" i="1"/>
  <c r="AM1000" i="1"/>
  <c r="AM1025" i="1"/>
  <c r="AM1036" i="1"/>
  <c r="AM1039" i="1"/>
  <c r="AM1045" i="1"/>
  <c r="AM1116" i="1"/>
  <c r="AM1129" i="1"/>
  <c r="AM1049" i="1"/>
  <c r="AM1064" i="1"/>
  <c r="AM1082" i="1"/>
  <c r="AM1100" i="1"/>
  <c r="AM1143" i="1"/>
  <c r="AM1158" i="1"/>
  <c r="AM1167" i="1"/>
  <c r="AM1216" i="1"/>
  <c r="AM1219" i="1"/>
  <c r="AM1232" i="1"/>
  <c r="AM1264" i="1"/>
  <c r="AM1289" i="1"/>
  <c r="AM1308" i="1"/>
  <c r="AM1330" i="1"/>
  <c r="AM1355" i="1"/>
  <c r="AM1359" i="1"/>
  <c r="AM1390" i="1"/>
  <c r="AM1424" i="1"/>
  <c r="AM1432" i="1"/>
  <c r="AM1438" i="1"/>
  <c r="AM1446" i="1"/>
  <c r="AM1454" i="1"/>
  <c r="AM1470" i="1"/>
  <c r="AM1483" i="1"/>
  <c r="AM1485" i="1"/>
  <c r="AM1488" i="1"/>
  <c r="AM1493" i="1"/>
  <c r="AM1518" i="1"/>
  <c r="AM1536" i="1"/>
  <c r="AM1577" i="1"/>
  <c r="AM1581" i="1"/>
  <c r="AM1583" i="1"/>
  <c r="AM1602" i="1"/>
  <c r="AM1616" i="1"/>
  <c r="AM370" i="1"/>
  <c r="AM658" i="1"/>
  <c r="AM789" i="1"/>
  <c r="AM886" i="1"/>
  <c r="AM941" i="1"/>
  <c r="AM991" i="1"/>
  <c r="AM1018" i="1"/>
  <c r="AM1032" i="1"/>
  <c r="AM1052" i="1"/>
  <c r="AM1055" i="1"/>
  <c r="AM1058" i="1"/>
  <c r="AM1061" i="1"/>
  <c r="AM1094" i="1"/>
  <c r="AM1108" i="1"/>
  <c r="AM1146" i="1"/>
  <c r="AM1155" i="1"/>
  <c r="AM1161" i="1"/>
  <c r="AM1164" i="1"/>
  <c r="AM1174" i="1"/>
  <c r="AM1179" i="1"/>
  <c r="AM1198" i="1"/>
  <c r="AM1229" i="1"/>
  <c r="AM1245" i="1"/>
  <c r="AM1257" i="1"/>
  <c r="AM1261" i="1"/>
  <c r="AM1280" i="1"/>
  <c r="AM1327" i="1"/>
  <c r="AM1348" i="1"/>
  <c r="AM1364" i="1"/>
  <c r="AM1407" i="1"/>
  <c r="AM1408" i="1"/>
  <c r="AM1411" i="1"/>
  <c r="AM1421" i="1"/>
  <c r="AM1429" i="1"/>
  <c r="AM1433" i="1"/>
  <c r="AM1449" i="1"/>
  <c r="AM1481" i="1"/>
  <c r="AM1539" i="1"/>
  <c r="AM1573" i="1"/>
  <c r="AM1598" i="1"/>
  <c r="AM14" i="1"/>
  <c r="AM99" i="1"/>
  <c r="AM505" i="1"/>
  <c r="AM520" i="1"/>
  <c r="AM639" i="1"/>
  <c r="AM652" i="1"/>
  <c r="AM713" i="1"/>
  <c r="AM719" i="1"/>
  <c r="AM776" i="1"/>
  <c r="AM810" i="1"/>
  <c r="AM930" i="1"/>
  <c r="AM972" i="1"/>
  <c r="AM996" i="1"/>
  <c r="AM1011" i="1"/>
  <c r="AM1014" i="1"/>
  <c r="AM1024" i="1"/>
  <c r="AM1027" i="1"/>
  <c r="AM1030" i="1"/>
  <c r="AM1043" i="1"/>
  <c r="AM1046" i="1"/>
  <c r="AM1085" i="1"/>
  <c r="AM1105" i="1"/>
  <c r="AM1127" i="1"/>
  <c r="AM1153" i="1"/>
  <c r="AM1171" i="1"/>
  <c r="AM1185" i="1"/>
  <c r="AM1193" i="1"/>
  <c r="AM1207" i="1"/>
  <c r="AM1254" i="1"/>
  <c r="AM1276" i="1"/>
  <c r="AM1305" i="1"/>
  <c r="AM1309" i="1"/>
  <c r="AM1314" i="1"/>
  <c r="AM1343" i="1"/>
  <c r="AM1360" i="1"/>
  <c r="AM1382" i="1"/>
  <c r="AM1388" i="1"/>
  <c r="AM1398" i="1"/>
  <c r="AM1417" i="1"/>
  <c r="AM1436" i="1"/>
  <c r="AM1452" i="1"/>
  <c r="AM1460" i="1"/>
  <c r="AM1501" i="1"/>
  <c r="AM1514" i="1"/>
  <c r="AM1551" i="1"/>
  <c r="AM1557" i="1"/>
  <c r="AM1565" i="1"/>
  <c r="AM1586" i="1"/>
  <c r="AM1600" i="1"/>
  <c r="AM1621" i="1"/>
  <c r="AM1630" i="1"/>
  <c r="AM1641" i="1"/>
  <c r="AM1650" i="1"/>
  <c r="AM1663" i="1"/>
  <c r="AM218" i="1"/>
  <c r="AM466" i="1"/>
  <c r="AM498" i="1"/>
  <c r="AM585" i="1"/>
  <c r="AM629" i="1"/>
  <c r="AM769" i="1"/>
  <c r="AM902" i="1"/>
  <c r="AM913" i="1"/>
  <c r="AM947" i="1"/>
  <c r="AM1033" i="1"/>
  <c r="AM1040" i="1"/>
  <c r="AM1050" i="1"/>
  <c r="AM1071" i="1"/>
  <c r="AM1075" i="1"/>
  <c r="AM1078" i="1"/>
  <c r="AM1089" i="1"/>
  <c r="AM1110" i="1"/>
  <c r="AM1119" i="1"/>
  <c r="AM1150" i="1"/>
  <c r="AM1175" i="1"/>
  <c r="AM1188" i="1"/>
  <c r="AM1199" i="1"/>
  <c r="AM1208" i="1"/>
  <c r="AM1224" i="1"/>
  <c r="AM1227" i="1"/>
  <c r="AM1243" i="1"/>
  <c r="AM1252" i="1"/>
  <c r="AM1258" i="1"/>
  <c r="AM1271" i="1"/>
  <c r="AM1272" i="1"/>
  <c r="AM1278" i="1"/>
  <c r="AM1301" i="1"/>
  <c r="AM1322" i="1"/>
  <c r="AM1365" i="1"/>
  <c r="AM1369" i="1"/>
  <c r="AM1391" i="1"/>
  <c r="AM1394" i="1"/>
  <c r="AM1442" i="1"/>
  <c r="AM1450" i="1"/>
  <c r="AM1458" i="1"/>
  <c r="AM1474" i="1"/>
  <c r="AM1497" i="1"/>
  <c r="AM1510" i="1"/>
  <c r="AM1517" i="1"/>
  <c r="AM1522" i="1"/>
  <c r="AM1525" i="1"/>
  <c r="AM1547" i="1"/>
  <c r="AM1549" i="1"/>
  <c r="AM1552" i="1"/>
  <c r="AM1574" i="1"/>
  <c r="AM1578" i="1"/>
  <c r="AM1584" i="1"/>
  <c r="AM1609" i="1"/>
  <c r="AM1611" i="1"/>
  <c r="AM1615" i="1"/>
  <c r="AM1646" i="1"/>
  <c r="AM1648" i="1"/>
  <c r="AM1666" i="1"/>
  <c r="AM1677" i="1"/>
  <c r="AM262" i="1"/>
  <c r="AM573" i="1"/>
  <c r="AM648" i="1"/>
  <c r="AM678" i="1"/>
  <c r="AM925" i="1"/>
  <c r="AM1047" i="1"/>
  <c r="AM1072" i="1"/>
  <c r="AM1096" i="1"/>
  <c r="AM1135" i="1"/>
  <c r="AM1160" i="1"/>
  <c r="AM1194" i="1"/>
  <c r="AM1197" i="1"/>
  <c r="AM1220" i="1"/>
  <c r="AM1225" i="1"/>
  <c r="AM1231" i="1"/>
  <c r="AM1246" i="1"/>
  <c r="AM1250" i="1"/>
  <c r="AM1282" i="1"/>
  <c r="AM1385" i="1"/>
  <c r="AM1410" i="1"/>
  <c r="AM1513" i="1"/>
  <c r="AM1519" i="1"/>
  <c r="AM1527" i="1"/>
  <c r="AM1553" i="1"/>
  <c r="AM1603" i="1"/>
  <c r="AM1655" i="1"/>
  <c r="AM1679" i="1"/>
  <c r="AM1702" i="1"/>
  <c r="AM1705" i="1"/>
  <c r="AM1719" i="1"/>
  <c r="AM1727" i="1"/>
  <c r="AM1730" i="1"/>
  <c r="AM1770" i="1"/>
  <c r="AM1774" i="1"/>
  <c r="AM1793" i="1"/>
  <c r="AM1821" i="1"/>
  <c r="AM1829" i="1"/>
  <c r="AM1837" i="1"/>
  <c r="AM1850" i="1"/>
  <c r="AM1963" i="1"/>
  <c r="AM137" i="1"/>
  <c r="AM460" i="1"/>
  <c r="AM493" i="1"/>
  <c r="AM594" i="1"/>
  <c r="AM763" i="1"/>
  <c r="AM888" i="1"/>
  <c r="AM966" i="1"/>
  <c r="AM1029" i="1"/>
  <c r="AM1097" i="1"/>
  <c r="AM1139" i="1"/>
  <c r="AM1180" i="1"/>
  <c r="AM1202" i="1"/>
  <c r="AM1283" i="1"/>
  <c r="AM1291" i="1"/>
  <c r="AM1318" i="1"/>
  <c r="AM1336" i="1"/>
  <c r="AM1400" i="1"/>
  <c r="AM1423" i="1"/>
  <c r="AM1489" i="1"/>
  <c r="AM1561" i="1"/>
  <c r="AM1617" i="1"/>
  <c r="AM1625" i="1"/>
  <c r="AM1642" i="1"/>
  <c r="AM1647" i="1"/>
  <c r="AM1664" i="1"/>
  <c r="AM1685" i="1"/>
  <c r="AM1714" i="1"/>
  <c r="AM1717" i="1"/>
  <c r="AM1720" i="1"/>
  <c r="AM1728" i="1"/>
  <c r="AM1745" i="1"/>
  <c r="AM1755" i="1"/>
  <c r="AM1758" i="1"/>
  <c r="AM1789" i="1"/>
  <c r="AM1791" i="1"/>
  <c r="AM1802" i="1"/>
  <c r="AM1817" i="1"/>
  <c r="AM1876" i="1"/>
  <c r="AM1882" i="1"/>
  <c r="AM1891" i="1"/>
  <c r="AM1898" i="1"/>
  <c r="AM1902" i="1"/>
  <c r="AM1910" i="1"/>
  <c r="AM1914" i="1"/>
  <c r="AM1917" i="1"/>
  <c r="AM1928" i="1"/>
  <c r="AM1948" i="1"/>
  <c r="AM558" i="1"/>
  <c r="AM743" i="1"/>
  <c r="AM785" i="1"/>
  <c r="AM909" i="1"/>
  <c r="AM943" i="1"/>
  <c r="AM960" i="1"/>
  <c r="AM977" i="1"/>
  <c r="AM983" i="1"/>
  <c r="AM1044" i="1"/>
  <c r="AM1053" i="1"/>
  <c r="AM1057" i="1"/>
  <c r="AM1066" i="1"/>
  <c r="AM1107" i="1"/>
  <c r="AM1136" i="1"/>
  <c r="AM1144" i="1"/>
  <c r="AM1147" i="1"/>
  <c r="AM1157" i="1"/>
  <c r="AM1236" i="1"/>
  <c r="AM1241" i="1"/>
  <c r="AM1266" i="1"/>
  <c r="AM1293" i="1"/>
  <c r="AM1297" i="1"/>
  <c r="AM1332" i="1"/>
  <c r="AM1346" i="1"/>
  <c r="AM1357" i="1"/>
  <c r="AM1373" i="1"/>
  <c r="AM1396" i="1"/>
  <c r="AM1520" i="1"/>
  <c r="AM1528" i="1"/>
  <c r="AM1534" i="1"/>
  <c r="AM1538" i="1"/>
  <c r="AM1582" i="1"/>
  <c r="AM1662" i="1"/>
  <c r="AM1694" i="1"/>
  <c r="AM1700" i="1"/>
  <c r="AM1711" i="1"/>
  <c r="AM1739" i="1"/>
  <c r="AM1748" i="1"/>
  <c r="AM1780" i="1"/>
  <c r="AM1798" i="1"/>
  <c r="AM1803" i="1"/>
  <c r="AM1846" i="1"/>
  <c r="AM1851" i="1"/>
  <c r="AM1857" i="1"/>
  <c r="AM1862" i="1"/>
  <c r="AM1865" i="1"/>
  <c r="AM1957" i="1"/>
  <c r="AM1967" i="1"/>
  <c r="AM1970" i="1"/>
  <c r="AM1983" i="1"/>
  <c r="AM1985" i="1"/>
  <c r="AM1992" i="1"/>
  <c r="AM129" i="1"/>
  <c r="AM546" i="1"/>
  <c r="AM729" i="1"/>
  <c r="AM797" i="1"/>
  <c r="AM854" i="1"/>
  <c r="AM859" i="1"/>
  <c r="AM997" i="1"/>
  <c r="AM1022" i="1"/>
  <c r="AM1093" i="1"/>
  <c r="AM1114" i="1"/>
  <c r="AM1212" i="1"/>
  <c r="AM1218" i="1"/>
  <c r="AM1233" i="1"/>
  <c r="AM1237" i="1"/>
  <c r="AM1279" i="1"/>
  <c r="AM1307" i="1"/>
  <c r="AM1342" i="1"/>
  <c r="AM1347" i="1"/>
  <c r="AM1386" i="1"/>
  <c r="AM1406" i="1"/>
  <c r="AM1435" i="1"/>
  <c r="AM1455" i="1"/>
  <c r="AM1463" i="1"/>
  <c r="AM1471" i="1"/>
  <c r="AM1475" i="1"/>
  <c r="AM1502" i="1"/>
  <c r="AM1588" i="1"/>
  <c r="AM1591" i="1"/>
  <c r="AM1645" i="1"/>
  <c r="AM1656" i="1"/>
  <c r="AM1667" i="1"/>
  <c r="AM1673" i="1"/>
  <c r="AM1675" i="1"/>
  <c r="AM1680" i="1"/>
  <c r="AM1691" i="1"/>
  <c r="AM1706" i="1"/>
  <c r="AM1709" i="1"/>
  <c r="AM1712" i="1"/>
  <c r="AM1737" i="1"/>
  <c r="AM1740" i="1"/>
  <c r="AM1874" i="1"/>
  <c r="AM1893" i="1"/>
  <c r="AM1899" i="1"/>
  <c r="AM1903" i="1"/>
  <c r="AM1926" i="1"/>
  <c r="AM1944" i="1"/>
  <c r="AM1949" i="1"/>
  <c r="AM1999" i="1"/>
  <c r="AM459" i="1"/>
  <c r="AM851" i="1"/>
  <c r="AM955" i="1"/>
  <c r="AM1103" i="1"/>
  <c r="AM1132" i="1"/>
  <c r="AM1262" i="1"/>
  <c r="AM1326" i="1"/>
  <c r="AM1425" i="1"/>
  <c r="AM1445" i="1"/>
  <c r="AM1456" i="1"/>
  <c r="AM1461" i="1"/>
  <c r="AM1472" i="1"/>
  <c r="AM1563" i="1"/>
  <c r="AM1592" i="1"/>
  <c r="AM1613" i="1"/>
  <c r="AM1681" i="1"/>
  <c r="AM1689" i="1"/>
  <c r="AM1753" i="1"/>
  <c r="AM1890" i="1"/>
  <c r="AM1920" i="1"/>
  <c r="AM1964" i="1"/>
  <c r="AM1993" i="1"/>
  <c r="AM1757" i="1"/>
  <c r="AM1859" i="1"/>
  <c r="AM1951" i="1"/>
  <c r="AM1994" i="1"/>
  <c r="AM1068" i="1"/>
  <c r="AM1580" i="1"/>
  <c r="AM1769" i="1"/>
  <c r="AM1041" i="1"/>
  <c r="AM1086" i="1"/>
  <c r="AM1178" i="1"/>
  <c r="AM1228" i="1"/>
  <c r="AM1295" i="1"/>
  <c r="AM1548" i="1"/>
  <c r="AM1726" i="1"/>
  <c r="AM1820" i="1"/>
  <c r="AM542" i="1"/>
  <c r="AM917" i="1"/>
  <c r="AM1091" i="1"/>
  <c r="AM1121" i="1"/>
  <c r="AM1125" i="1"/>
  <c r="AM1128" i="1"/>
  <c r="AM1154" i="1"/>
  <c r="AM1169" i="1"/>
  <c r="AM1190" i="1"/>
  <c r="AM1378" i="1"/>
  <c r="AM1419" i="1"/>
  <c r="AM1545" i="1"/>
  <c r="AM1599" i="1"/>
  <c r="AM1629" i="1"/>
  <c r="AM1693" i="1"/>
  <c r="AM1743" i="1"/>
  <c r="AM1792" i="1"/>
  <c r="AM822" i="1"/>
  <c r="AM938" i="1"/>
  <c r="AM1122" i="1"/>
  <c r="AM1130" i="1"/>
  <c r="AM1186" i="1"/>
  <c r="AM1374" i="1"/>
  <c r="AM1399" i="1"/>
  <c r="AM1732" i="1"/>
  <c r="AM1801" i="1"/>
  <c r="AM1816" i="1"/>
  <c r="AM1855" i="1"/>
  <c r="AM1921" i="1"/>
  <c r="AM1962" i="1"/>
  <c r="AM1990" i="1"/>
  <c r="AM1929" i="1"/>
  <c r="AM1979" i="1"/>
  <c r="AM1111" i="1"/>
  <c r="AM1778" i="1"/>
  <c r="AM1831" i="1"/>
  <c r="AM1919" i="1"/>
  <c r="AM1930" i="1"/>
  <c r="AM1215" i="1"/>
  <c r="AM1371" i="1"/>
  <c r="AM1412" i="1"/>
  <c r="AM1710" i="1"/>
  <c r="AM1864" i="1"/>
  <c r="AM1984" i="1"/>
  <c r="AM186" i="1"/>
  <c r="AM314" i="1"/>
  <c r="AM833" i="1"/>
  <c r="AM899" i="1"/>
  <c r="AM994" i="1"/>
  <c r="AM1080" i="1"/>
  <c r="AM1200" i="1"/>
  <c r="AM1244" i="1"/>
  <c r="AM1263" i="1"/>
  <c r="AM1296" i="1"/>
  <c r="AM1321" i="1"/>
  <c r="AM1344" i="1"/>
  <c r="AM1380" i="1"/>
  <c r="AM1535" i="1"/>
  <c r="AM1723" i="1"/>
  <c r="AM1731" i="1"/>
  <c r="AM1735" i="1"/>
  <c r="AM1744" i="1"/>
  <c r="AM1751" i="1"/>
  <c r="AM1766" i="1"/>
  <c r="AM1773" i="1"/>
  <c r="AM1776" i="1"/>
  <c r="AM1800" i="1"/>
  <c r="AM1880" i="1"/>
  <c r="AM1838" i="1"/>
  <c r="AM1900" i="1"/>
  <c r="AM1965" i="1"/>
  <c r="AM1995" i="1"/>
  <c r="AM855" i="1"/>
  <c r="AM1142" i="1"/>
  <c r="AM1163" i="1"/>
  <c r="AM1335" i="1"/>
  <c r="AM1499" i="1"/>
  <c r="AM1795" i="1"/>
  <c r="AM1839" i="1"/>
  <c r="AM1959" i="1"/>
  <c r="AM1083" i="1"/>
  <c r="AM1389" i="1"/>
  <c r="AM7" i="1"/>
  <c r="AM311" i="1"/>
  <c r="AM485" i="1"/>
  <c r="AM577" i="1"/>
  <c r="AM946" i="1"/>
  <c r="AM1141" i="1"/>
  <c r="AM1152" i="1"/>
  <c r="AM1287" i="1"/>
  <c r="AM1288" i="1"/>
  <c r="AM1361" i="1"/>
  <c r="AM1437" i="1"/>
  <c r="AM1453" i="1"/>
  <c r="AM1464" i="1"/>
  <c r="AM1487" i="1"/>
  <c r="AM1741" i="1"/>
  <c r="AM1749" i="1"/>
  <c r="AM1804" i="1"/>
  <c r="AM1875" i="1"/>
  <c r="AM1881" i="1"/>
  <c r="AM1895" i="1"/>
  <c r="AM1901" i="1"/>
  <c r="AM1940" i="1"/>
  <c r="AM1945" i="1"/>
  <c r="AM1955" i="1"/>
  <c r="AM293" i="1"/>
  <c r="AM710" i="1"/>
  <c r="AM773" i="1"/>
  <c r="AM891" i="1"/>
  <c r="AM935" i="1"/>
  <c r="AM986" i="1"/>
  <c r="AM1183" i="1"/>
  <c r="AM1214" i="1"/>
  <c r="AM1310" i="1"/>
  <c r="AM1328" i="1"/>
  <c r="AM1353" i="1"/>
  <c r="AM1392" i="1"/>
  <c r="AM1480" i="1"/>
  <c r="AM1566" i="1"/>
  <c r="AM1627" i="1"/>
  <c r="AM1638" i="1"/>
  <c r="AM1812" i="1"/>
  <c r="AM1853" i="1"/>
  <c r="AM1856" i="1"/>
  <c r="AM1966" i="1"/>
  <c r="AM1987" i="1"/>
  <c r="AM1063" i="1"/>
  <c r="AM1325" i="1"/>
  <c r="AM1836" i="1"/>
  <c r="AM1884" i="1"/>
  <c r="AM1189" i="1"/>
  <c r="AM1684" i="1"/>
  <c r="AM1942" i="1"/>
  <c r="AM1981"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<sst xmlns="http://schemas.openxmlformats.org/spreadsheetml/2006/main" count="8080" uniqueCount="2546">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</sst>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39"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sz val="11"/>
      <color rgb="FFFF0000"/>
      <name val="Calibri"/>
      <family val="2"/>
      <scheme val="minor"/>
    </font>
    <font>
      <i/>
      <sz val="11"/>
      <color theme="0"/>
      <name val="Times New Roman"/>
      <family val="1"/>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1">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35" fillId="0" borderId="0" xfId="0" applyFont="1" applyBorder="1"/>
    <xf numFmtId="0" fontId="37" fillId="0" borderId="43" xfId="0" applyFont="1" applyBorder="1"/>
    <xf numFmtId="0" fontId="37" fillId="0" borderId="0" xfId="0" applyFont="1" applyBorder="1"/>
    <xf numFmtId="0" fontId="35" fillId="0" borderId="0" xfId="0" applyFont="1" applyFill="1" applyBorder="1"/>
    <xf numFmtId="0" fontId="35" fillId="0" borderId="47" xfId="0" applyFont="1" applyBorder="1"/>
    <xf numFmtId="0" fontId="35" fillId="0" borderId="47" xfId="0" applyFont="1" applyFill="1" applyBorder="1"/>
    <xf numFmtId="0" fontId="35" fillId="0" borderId="37" xfId="0" applyFont="1" applyBorder="1"/>
    <xf numFmtId="0" fontId="37" fillId="0" borderId="42" xfId="0" applyFont="1" applyBorder="1"/>
    <xf numFmtId="0" fontId="37" fillId="0" borderId="46" xfId="0" applyFont="1" applyBorder="1"/>
    <xf numFmtId="0" fontId="37" fillId="0" borderId="49" xfId="0" applyFont="1" applyBorder="1"/>
    <xf numFmtId="0" fontId="35" fillId="0" borderId="43" xfId="0" applyFont="1" applyBorder="1"/>
    <xf numFmtId="0" fontId="38" fillId="0" borderId="0" xfId="0" applyFont="1" applyBorder="1"/>
    <xf numFmtId="0" fontId="35" fillId="0" borderId="42" xfId="0" applyFont="1" applyBorder="1"/>
    <xf numFmtId="0" fontId="3" fillId="20" borderId="0" xfId="0" applyFont="1" applyFill="1"/>
    <xf numFmtId="0" fontId="1"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6" fillId="7" borderId="0" xfId="0" applyFont="1" applyFill="1" applyAlignment="1">
      <alignment horizontal="center"/>
    </xf>
    <xf numFmtId="0" fontId="1" fillId="7" borderId="0" xfId="0" applyFont="1" applyFill="1" applyAlignment="1">
      <alignment horizontal="center"/>
    </xf>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FF"/>
      <color rgb="FF00CC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R2" sqref="R2"/>
    </sheetView>
  </sheetViews>
  <sheetFormatPr defaultColWidth="9.1796875" defaultRowHeight="14.5" x14ac:dyDescent="0.35"/>
  <cols>
    <col min="1" max="1" width="9.1796875" style="22"/>
    <col min="2" max="2" width="35" style="22" customWidth="1"/>
    <col min="3" max="3" width="32" style="119" bestFit="1" customWidth="1"/>
    <col min="4" max="4" width="3.453125" style="22" customWidth="1"/>
    <col min="5" max="5" width="24" style="162" customWidth="1"/>
    <col min="6" max="6" width="35.26953125" style="162" customWidth="1"/>
    <col min="7" max="7" width="63.1796875" style="162" customWidth="1"/>
    <col min="8" max="9" width="9.1796875" style="22"/>
    <col min="10" max="10" width="19.1796875" style="22" bestFit="1" customWidth="1"/>
    <col min="11" max="21" width="9.1796875" style="22"/>
    <col min="22" max="22" width="30.26953125" style="22" bestFit="1" customWidth="1"/>
    <col min="23" max="23" width="25.7265625" style="22" bestFit="1" customWidth="1"/>
    <col min="24" max="24" width="9.1796875" style="22"/>
    <col min="25" max="25" width="25.7265625" style="22" bestFit="1" customWidth="1"/>
    <col min="26" max="27" width="9.1796875" style="22"/>
    <col min="28" max="28" width="12.7265625" style="22" bestFit="1" customWidth="1"/>
    <col min="29" max="29" width="19.1796875" style="22" bestFit="1" customWidth="1"/>
    <col min="30" max="30" width="14.26953125" style="22" bestFit="1" customWidth="1"/>
    <col min="31" max="16384" width="9.1796875" style="22"/>
  </cols>
  <sheetData>
    <row r="1" spans="1:43" ht="45.75" customHeight="1" x14ac:dyDescent="0.35">
      <c r="A1" s="120"/>
      <c r="B1" s="126"/>
      <c r="C1" s="336" t="str">
        <f>CONCATENATE("USFWS Geographic Area: ", VLOOKUP(R2,AB3:AD10,3)," 2023")</f>
        <v>USFWS Geographic Area: Plains/Rockies 2023</v>
      </c>
      <c r="D1" s="337" t="e">
        <f>CONCATENATE("USFWS Geographic Area: ", VLOOKUP(#REF!,#REF!,3)," 2020")</f>
        <v>#REF!</v>
      </c>
      <c r="E1" s="337" t="e">
        <f>CONCATENATE("USFWS Geographic Area: ", VLOOKUP(#REF!,#REF!,3)," 2020")</f>
        <v>#REF!</v>
      </c>
      <c r="F1" s="337" t="e">
        <f>CONCATENATE("USFWS Geographic Area: ", VLOOKUP(#REF!,#REF!,3)," 2020")</f>
        <v>#REF!</v>
      </c>
      <c r="G1" s="338" t="e">
        <f>CONCATENATE("USFWS Geographic Area: ", VLOOKUP(#REF!,#REF!,3)," 2020")</f>
        <v>#REF!</v>
      </c>
      <c r="H1" s="139"/>
      <c r="I1" s="200"/>
      <c r="J1" s="335" t="str">
        <f>VLOOKUP(R2,AB3:AC10,2)</f>
        <v>FWS Form 3-202-55e</v>
      </c>
      <c r="K1" s="322"/>
      <c r="L1" s="200"/>
      <c r="M1" s="200"/>
      <c r="N1" s="200"/>
      <c r="O1" s="200"/>
      <c r="P1" s="200"/>
      <c r="Q1" s="199"/>
      <c r="R1" s="321" t="s">
        <v>746</v>
      </c>
      <c r="S1" s="200"/>
      <c r="T1" s="200"/>
      <c r="U1" s="200"/>
      <c r="V1" s="200"/>
      <c r="W1" s="200"/>
      <c r="X1" s="200"/>
      <c r="Y1" s="321"/>
      <c r="Z1" s="323"/>
      <c r="AA1" s="323"/>
      <c r="AB1" s="323"/>
      <c r="AC1" s="323"/>
      <c r="AD1" s="321"/>
      <c r="AE1" s="321"/>
      <c r="AF1" s="321"/>
      <c r="AG1" s="321"/>
      <c r="AH1" s="321"/>
    </row>
    <row r="2" spans="1:43" ht="42" customHeight="1" thickBot="1" x14ac:dyDescent="0.4">
      <c r="A2" s="123"/>
      <c r="B2" s="127"/>
      <c r="C2" s="336" t="e">
        <f>CONCATENATE("USFWS Geographic Area: ", VLOOKUP(#REF!,#REF!,3)," 2020")</f>
        <v>#REF!</v>
      </c>
      <c r="D2" s="337" t="e">
        <f>CONCATENATE("USFWS Geographic Area: ", VLOOKUP(#REF!,#REF!,3)," 2020")</f>
        <v>#REF!</v>
      </c>
      <c r="E2" s="337" t="e">
        <f>CONCATENATE("USFWS Geographic Area: ", VLOOKUP(#REF!,#REF!,3)," 2020")</f>
        <v>#REF!</v>
      </c>
      <c r="F2" s="337" t="e">
        <f>CONCATENATE("USFWS Geographic Area: ", VLOOKUP(#REF!,#REF!,3)," 2020")</f>
        <v>#REF!</v>
      </c>
      <c r="G2" s="338" t="e">
        <f>CONCATENATE("USFWS Geographic Area: ", VLOOKUP(#REF!,#REF!,3)," 2020")</f>
        <v>#REF!</v>
      </c>
      <c r="H2" s="127"/>
      <c r="I2" s="200"/>
      <c r="J2" s="322"/>
      <c r="K2" s="322"/>
      <c r="L2" s="200"/>
      <c r="M2" s="200"/>
      <c r="N2" s="200"/>
      <c r="O2" s="200"/>
      <c r="P2" s="200"/>
      <c r="Q2" s="200"/>
      <c r="R2" s="200">
        <v>6</v>
      </c>
      <c r="S2" s="199"/>
      <c r="T2" s="200"/>
      <c r="U2" s="200"/>
      <c r="V2" s="200"/>
      <c r="W2" s="200"/>
      <c r="X2" s="200"/>
      <c r="Y2" s="321"/>
      <c r="Z2" s="321"/>
      <c r="AA2" s="321"/>
      <c r="AB2" s="324" t="s">
        <v>2025</v>
      </c>
      <c r="AC2" s="324" t="s">
        <v>2020</v>
      </c>
      <c r="AD2" s="324" t="s">
        <v>2529</v>
      </c>
      <c r="AE2" s="321"/>
      <c r="AF2" s="321"/>
      <c r="AG2" s="321"/>
      <c r="AH2" s="321"/>
    </row>
    <row r="3" spans="1:43" ht="32.25" customHeight="1" thickBot="1" x14ac:dyDescent="0.4">
      <c r="A3" s="130"/>
      <c r="B3" s="343" t="s">
        <v>451</v>
      </c>
      <c r="C3" s="344"/>
      <c r="D3" s="129"/>
      <c r="E3" s="165" t="s">
        <v>442</v>
      </c>
      <c r="F3" s="166" t="s">
        <v>30</v>
      </c>
      <c r="G3" s="167" t="s">
        <v>268</v>
      </c>
      <c r="H3" s="135"/>
      <c r="I3" s="125"/>
      <c r="J3" s="322"/>
      <c r="K3" s="322"/>
      <c r="L3" s="200"/>
      <c r="M3" s="200"/>
      <c r="N3" s="200"/>
      <c r="O3" s="200"/>
      <c r="P3" s="200"/>
      <c r="Q3" s="200"/>
      <c r="R3" s="200"/>
      <c r="S3" s="331"/>
      <c r="T3" s="331"/>
      <c r="U3" s="331"/>
      <c r="V3" s="331"/>
      <c r="W3" s="331"/>
      <c r="X3" s="331"/>
      <c r="Y3" s="332"/>
      <c r="Z3" s="321"/>
      <c r="AA3" s="321"/>
      <c r="AB3" s="324">
        <v>1</v>
      </c>
      <c r="AC3" s="324" t="s">
        <v>2465</v>
      </c>
      <c r="AD3" s="324" t="s">
        <v>2530</v>
      </c>
      <c r="AE3" s="321"/>
      <c r="AF3" s="321"/>
      <c r="AG3" s="321"/>
      <c r="AH3" s="321"/>
    </row>
    <row r="4" spans="1:43" ht="16.5" customHeight="1" thickBot="1" x14ac:dyDescent="0.4">
      <c r="A4" s="130"/>
      <c r="B4" s="345"/>
      <c r="C4" s="346"/>
      <c r="D4" s="135"/>
      <c r="E4" s="164" t="str">
        <f>IF(X4="","",X4)</f>
        <v>ANPA</v>
      </c>
      <c r="F4" s="201" t="str">
        <f t="shared" ref="F4:G4" si="0">IF(Y4="","",Y4)</f>
        <v>Antrozous pallidus</v>
      </c>
      <c r="G4" s="164" t="str">
        <f t="shared" si="0"/>
        <v>Pallid bat</v>
      </c>
      <c r="H4" s="122"/>
      <c r="I4" s="125"/>
      <c r="J4" s="322"/>
      <c r="K4" s="322"/>
      <c r="L4" s="200"/>
      <c r="M4" s="200"/>
      <c r="N4" s="200"/>
      <c r="O4" s="200"/>
      <c r="P4" s="200"/>
      <c r="Q4" s="200"/>
      <c r="R4" s="200"/>
      <c r="S4" s="331"/>
      <c r="T4" s="331">
        <v>2</v>
      </c>
      <c r="U4" s="331" t="str">
        <f>VLOOKUP((CONCATENATE("Region_",$R$2,"_codes")),Species_by_Region!$A$72:$AV$95,T4,FALSE)</f>
        <v>ANPA</v>
      </c>
      <c r="V4" s="331" t="str">
        <f>VLOOKUP((CONCATENATE("Region_",$R$2,"_SN")),Species_by_Region!$A$72:$AV$95,T4,FALSE)</f>
        <v>Antrozous pallidus</v>
      </c>
      <c r="W4" s="331" t="str">
        <f>VLOOKUP((CONCATENATE("Region_",$R$2,"_Species")),Species_by_Region!$A$72:$AV$95,T4,FALSE)</f>
        <v>Pallid bat</v>
      </c>
      <c r="X4" s="331" t="str">
        <f t="shared" ref="X4:X24" si="1">IF(U4=0,"",U4)</f>
        <v>ANPA</v>
      </c>
      <c r="Y4" s="332" t="str">
        <f t="shared" ref="Y4:Z19" si="2">IF(V4=0,"",V4)</f>
        <v>Antrozous pallidus</v>
      </c>
      <c r="Z4" s="321" t="str">
        <f t="shared" si="2"/>
        <v>Pallid bat</v>
      </c>
      <c r="AA4" s="321"/>
      <c r="AB4" s="324">
        <v>2</v>
      </c>
      <c r="AC4" s="324" t="s">
        <v>2465</v>
      </c>
      <c r="AD4" s="324" t="s">
        <v>2531</v>
      </c>
      <c r="AE4" s="321"/>
      <c r="AF4" s="321"/>
      <c r="AG4" s="321"/>
      <c r="AH4" s="321"/>
    </row>
    <row r="5" spans="1:43" ht="16.5" customHeight="1" x14ac:dyDescent="0.35">
      <c r="A5" s="130"/>
      <c r="B5" s="347" t="s">
        <v>452</v>
      </c>
      <c r="C5" s="348"/>
      <c r="D5" s="135"/>
      <c r="E5" s="164" t="str">
        <f t="shared" ref="E5:E26" si="3">IF(X5="","",X5)</f>
        <v>COTO</v>
      </c>
      <c r="F5" s="201" t="str">
        <f t="shared" ref="F5:F26" si="4">IF(Y5="","",Y5)</f>
        <v>Corynorhinus townsendii</v>
      </c>
      <c r="G5" s="164" t="str">
        <f t="shared" ref="G5:G26" si="5">IF(Z5="","",Z5)</f>
        <v>Townsend's big-eared bat</v>
      </c>
      <c r="H5" s="122"/>
      <c r="I5" s="125"/>
      <c r="J5" s="322"/>
      <c r="K5" s="322"/>
      <c r="L5" s="200"/>
      <c r="M5" s="200"/>
      <c r="N5" s="200"/>
      <c r="O5" s="200"/>
      <c r="P5" s="200"/>
      <c r="Q5" s="200"/>
      <c r="R5" s="200"/>
      <c r="S5" s="331"/>
      <c r="T5" s="331">
        <v>3</v>
      </c>
      <c r="U5" s="331" t="str">
        <f>VLOOKUP((CONCATENATE("Region_",$R$2,"_codes")),Species_by_Region!$A$72:$AV$95,T5,FALSE)</f>
        <v>COTO</v>
      </c>
      <c r="V5" s="331" t="str">
        <f>VLOOKUP((CONCATENATE("Region_",$R$2,"_SN")),Species_by_Region!$A$72:$AV$95,T5,FALSE)</f>
        <v>Corynorhinus townsendii</v>
      </c>
      <c r="W5" s="331" t="str">
        <f>VLOOKUP((CONCATENATE("Region_",$R$2,"_Species")),Species_by_Region!$A$72:$AV$95,T5,FALSE)</f>
        <v>Townsend's big-eared bat</v>
      </c>
      <c r="X5" s="331" t="str">
        <f t="shared" si="1"/>
        <v>COTO</v>
      </c>
      <c r="Y5" s="332" t="str">
        <f t="shared" si="2"/>
        <v>Corynorhinus townsendii</v>
      </c>
      <c r="Z5" s="321" t="str">
        <f t="shared" si="2"/>
        <v>Townsend's big-eared bat</v>
      </c>
      <c r="AA5" s="321"/>
      <c r="AB5" s="324">
        <v>3</v>
      </c>
      <c r="AC5" s="324" t="s">
        <v>2021</v>
      </c>
      <c r="AD5" s="324" t="s">
        <v>2532</v>
      </c>
      <c r="AE5" s="321"/>
      <c r="AF5" s="321"/>
      <c r="AG5" s="321"/>
      <c r="AH5" s="321"/>
    </row>
    <row r="6" spans="1:43" ht="15.5" x14ac:dyDescent="0.35">
      <c r="A6" s="130"/>
      <c r="B6" s="349"/>
      <c r="C6" s="350"/>
      <c r="D6" s="135"/>
      <c r="E6" s="164" t="str">
        <f t="shared" si="3"/>
        <v>EPFU</v>
      </c>
      <c r="F6" s="201" t="str">
        <f t="shared" si="4"/>
        <v>Eptesicus fuscus</v>
      </c>
      <c r="G6" s="164" t="str">
        <f t="shared" si="5"/>
        <v>Big brown bat</v>
      </c>
      <c r="H6" s="122"/>
      <c r="I6" s="125"/>
      <c r="J6" s="322"/>
      <c r="K6" s="322"/>
      <c r="L6" s="200"/>
      <c r="M6" s="200"/>
      <c r="N6" s="200"/>
      <c r="O6" s="200"/>
      <c r="P6" s="200"/>
      <c r="Q6" s="200"/>
      <c r="R6" s="200"/>
      <c r="S6" s="331"/>
      <c r="T6" s="331">
        <v>4</v>
      </c>
      <c r="U6" s="331" t="str">
        <f>VLOOKUP((CONCATENATE("Region_",$R$2,"_codes")),Species_by_Region!$A$72:$AV$95,T6,FALSE)</f>
        <v>EPFU</v>
      </c>
      <c r="V6" s="331" t="str">
        <f>VLOOKUP((CONCATENATE("Region_",$R$2,"_SN")),Species_by_Region!$A$72:$AV$95,T6,FALSE)</f>
        <v>Eptesicus fuscus</v>
      </c>
      <c r="W6" s="331" t="str">
        <f>VLOOKUP((CONCATENATE("Region_",$R$2,"_Species")),Species_by_Region!$A$72:$AV$95,T6,FALSE)</f>
        <v>Big brown bat</v>
      </c>
      <c r="X6" s="331" t="str">
        <f t="shared" si="1"/>
        <v>EPFU</v>
      </c>
      <c r="Y6" s="332" t="str">
        <f t="shared" si="2"/>
        <v>Eptesicus fuscus</v>
      </c>
      <c r="Z6" s="321" t="str">
        <f t="shared" si="2"/>
        <v>Big brown bat</v>
      </c>
      <c r="AA6" s="321"/>
      <c r="AB6" s="324">
        <v>4</v>
      </c>
      <c r="AC6" s="324" t="s">
        <v>2022</v>
      </c>
      <c r="AD6" s="324" t="s">
        <v>2533</v>
      </c>
      <c r="AE6" s="321"/>
      <c r="AF6" s="321"/>
      <c r="AG6" s="321"/>
      <c r="AH6" s="321"/>
    </row>
    <row r="7" spans="1:43" ht="16" thickBot="1" x14ac:dyDescent="0.4">
      <c r="A7" s="131"/>
      <c r="B7" s="351"/>
      <c r="C7" s="352"/>
      <c r="D7" s="135"/>
      <c r="E7" s="164" t="str">
        <f t="shared" si="3"/>
        <v>EUMA</v>
      </c>
      <c r="F7" s="201" t="str">
        <f t="shared" si="4"/>
        <v>Euderma maculatum</v>
      </c>
      <c r="G7" s="164" t="str">
        <f t="shared" si="5"/>
        <v>Spotted bat</v>
      </c>
      <c r="H7" s="122"/>
      <c r="I7" s="125"/>
      <c r="J7" s="322"/>
      <c r="K7" s="322"/>
      <c r="L7" s="200"/>
      <c r="M7" s="200"/>
      <c r="N7" s="200"/>
      <c r="O7" s="200"/>
      <c r="P7" s="200"/>
      <c r="Q7" s="200"/>
      <c r="R7" s="200"/>
      <c r="S7" s="331"/>
      <c r="T7" s="331">
        <v>5</v>
      </c>
      <c r="U7" s="331" t="str">
        <f>VLOOKUP((CONCATENATE("Region_",$R$2,"_codes")),Species_by_Region!$A$72:$AV$95,T7,FALSE)</f>
        <v>EUMA</v>
      </c>
      <c r="V7" s="331" t="str">
        <f>VLOOKUP((CONCATENATE("Region_",$R$2,"_SN")),Species_by_Region!$A$72:$AV$95,T7,FALSE)</f>
        <v>Euderma maculatum</v>
      </c>
      <c r="W7" s="331" t="str">
        <f>VLOOKUP((CONCATENATE("Region_",$R$2,"_Species")),Species_by_Region!$A$72:$AV$95,T7,FALSE)</f>
        <v>Spotted bat</v>
      </c>
      <c r="X7" s="331" t="str">
        <f t="shared" si="1"/>
        <v>EUMA</v>
      </c>
      <c r="Y7" s="332" t="str">
        <f t="shared" si="2"/>
        <v>Euderma maculatum</v>
      </c>
      <c r="Z7" s="321" t="str">
        <f t="shared" si="2"/>
        <v>Spotted bat</v>
      </c>
      <c r="AA7" s="321"/>
      <c r="AB7" s="324">
        <v>5</v>
      </c>
      <c r="AC7" s="324" t="s">
        <v>2023</v>
      </c>
      <c r="AD7" s="324" t="s">
        <v>2534</v>
      </c>
      <c r="AE7" s="321"/>
      <c r="AF7" s="321"/>
      <c r="AG7" s="321"/>
      <c r="AH7" s="321"/>
    </row>
    <row r="8" spans="1:43" ht="16" thickBot="1" x14ac:dyDescent="0.4">
      <c r="A8" s="122"/>
      <c r="B8" s="132"/>
      <c r="C8" s="134"/>
      <c r="D8" s="125"/>
      <c r="E8" s="289" t="str">
        <f t="shared" si="3"/>
        <v>INPH</v>
      </c>
      <c r="F8" s="290" t="str">
        <f t="shared" si="4"/>
        <v>Idionycteris phyllotis</v>
      </c>
      <c r="G8" s="291" t="str">
        <f t="shared" si="5"/>
        <v>Allen's big-eared bat</v>
      </c>
      <c r="H8" s="122"/>
      <c r="I8" s="125"/>
      <c r="J8" s="322"/>
      <c r="K8" s="322"/>
      <c r="L8" s="200"/>
      <c r="M8" s="200"/>
      <c r="N8" s="200"/>
      <c r="O8" s="200"/>
      <c r="P8" s="200"/>
      <c r="Q8" s="200"/>
      <c r="R8" s="200"/>
      <c r="S8" s="331"/>
      <c r="T8" s="331">
        <v>6</v>
      </c>
      <c r="U8" s="331" t="str">
        <f>VLOOKUP((CONCATENATE("Region_",$R$2,"_codes")),Species_by_Region!$A$72:$AV$95,T8,FALSE)</f>
        <v>INPH</v>
      </c>
      <c r="V8" s="331" t="str">
        <f>VLOOKUP((CONCATENATE("Region_",$R$2,"_SN")),Species_by_Region!$A$72:$AV$95,T8,FALSE)</f>
        <v>Idionycteris phyllotis</v>
      </c>
      <c r="W8" s="331" t="str">
        <f>VLOOKUP((CONCATENATE("Region_",$R$2,"_Species")),Species_by_Region!$A$72:$AV$95,T8,FALSE)</f>
        <v>Allen's big-eared bat</v>
      </c>
      <c r="X8" s="331" t="str">
        <f t="shared" si="1"/>
        <v>INPH</v>
      </c>
      <c r="Y8" s="332" t="str">
        <f t="shared" si="2"/>
        <v>Idionycteris phyllotis</v>
      </c>
      <c r="Z8" s="321" t="str">
        <f t="shared" si="2"/>
        <v>Allen's big-eared bat</v>
      </c>
      <c r="AA8" s="325"/>
      <c r="AB8" s="326">
        <v>6</v>
      </c>
      <c r="AC8" s="324" t="s">
        <v>2024</v>
      </c>
      <c r="AD8" s="326" t="s">
        <v>2535</v>
      </c>
      <c r="AE8" s="325"/>
      <c r="AF8" s="325"/>
      <c r="AG8" s="325"/>
      <c r="AH8" s="325"/>
      <c r="AI8" s="133"/>
      <c r="AJ8" s="133"/>
      <c r="AK8" s="133"/>
      <c r="AL8" s="133"/>
      <c r="AM8" s="133"/>
      <c r="AN8" s="133"/>
      <c r="AO8" s="133"/>
      <c r="AP8" s="133"/>
      <c r="AQ8" s="136"/>
    </row>
    <row r="9" spans="1:43" ht="16" thickBot="1" x14ac:dyDescent="0.4">
      <c r="B9" s="39" t="s">
        <v>439</v>
      </c>
      <c r="C9" s="40" t="s">
        <v>31</v>
      </c>
      <c r="D9" s="292"/>
      <c r="E9" s="293" t="str">
        <f t="shared" si="3"/>
        <v>LABL</v>
      </c>
      <c r="F9" s="294" t="str">
        <f t="shared" si="4"/>
        <v>Lasiurus blossevillii</v>
      </c>
      <c r="G9" s="293" t="str">
        <f t="shared" si="5"/>
        <v>Western red bat</v>
      </c>
      <c r="H9" s="122"/>
      <c r="I9" s="125"/>
      <c r="J9" s="322"/>
      <c r="K9" s="322"/>
      <c r="L9" s="200"/>
      <c r="M9" s="200"/>
      <c r="N9" s="200"/>
      <c r="O9" s="200"/>
      <c r="P9" s="200"/>
      <c r="Q9" s="200"/>
      <c r="R9" s="200"/>
      <c r="S9" s="331"/>
      <c r="T9" s="331">
        <v>7</v>
      </c>
      <c r="U9" s="331" t="str">
        <f>VLOOKUP((CONCATENATE("Region_",$R$2,"_codes")),Species_by_Region!$A$72:$AV$95,T9,FALSE)</f>
        <v>LABL</v>
      </c>
      <c r="V9" s="331" t="str">
        <f>VLOOKUP((CONCATENATE("Region_",$R$2,"_SN")),Species_by_Region!$A$72:$AV$95,T9,FALSE)</f>
        <v>Lasiurus blossevillii</v>
      </c>
      <c r="W9" s="331" t="str">
        <f>VLOOKUP((CONCATENATE("Region_",$R$2,"_Species")),Species_by_Region!$A$72:$AV$95,T9,FALSE)</f>
        <v>Western red bat</v>
      </c>
      <c r="X9" s="331" t="str">
        <f t="shared" si="1"/>
        <v>LABL</v>
      </c>
      <c r="Y9" s="332" t="str">
        <f t="shared" si="2"/>
        <v>Lasiurus blossevillii</v>
      </c>
      <c r="Z9" s="321" t="str">
        <f t="shared" si="2"/>
        <v>Western red bat</v>
      </c>
      <c r="AA9" s="321"/>
      <c r="AB9" s="324">
        <v>7</v>
      </c>
      <c r="AC9" s="324" t="s">
        <v>2465</v>
      </c>
      <c r="AD9" s="324" t="s">
        <v>2320</v>
      </c>
      <c r="AE9" s="321"/>
      <c r="AF9" s="321"/>
      <c r="AG9" s="321"/>
      <c r="AH9" s="321"/>
      <c r="AQ9" s="121"/>
    </row>
    <row r="10" spans="1:43" ht="15.5" x14ac:dyDescent="0.35">
      <c r="A10" s="133"/>
      <c r="B10" s="174" t="s">
        <v>2466</v>
      </c>
      <c r="C10" s="175" t="s">
        <v>21</v>
      </c>
      <c r="D10" s="136"/>
      <c r="E10" s="171" t="str">
        <f t="shared" si="3"/>
        <v>LABO</v>
      </c>
      <c r="F10" s="296" t="str">
        <f t="shared" si="4"/>
        <v>Lasiurus borealis</v>
      </c>
      <c r="G10" s="171" t="str">
        <f t="shared" si="5"/>
        <v>Eastern red bat</v>
      </c>
      <c r="H10" s="122"/>
      <c r="I10" s="125"/>
      <c r="J10" s="322"/>
      <c r="K10" s="322"/>
      <c r="L10" s="200"/>
      <c r="M10" s="200"/>
      <c r="N10" s="200"/>
      <c r="O10" s="200"/>
      <c r="P10" s="200"/>
      <c r="Q10" s="200"/>
      <c r="R10" s="200"/>
      <c r="S10" s="331"/>
      <c r="T10" s="331">
        <v>8</v>
      </c>
      <c r="U10" s="331" t="str">
        <f>VLOOKUP((CONCATENATE("Region_",$R$2,"_codes")),Species_by_Region!$A$72:$AV$95,T10,FALSE)</f>
        <v>LABO</v>
      </c>
      <c r="V10" s="331" t="str">
        <f>VLOOKUP((CONCATENATE("Region_",$R$2,"_SN")),Species_by_Region!$A$72:$AV$95,T10,FALSE)</f>
        <v>Lasiurus borealis</v>
      </c>
      <c r="W10" s="331" t="str">
        <f>VLOOKUP((CONCATENATE("Region_",$R$2,"_Species")),Species_by_Region!$A$72:$AV$95,T10,FALSE)</f>
        <v>Eastern red bat</v>
      </c>
      <c r="X10" s="331" t="str">
        <f t="shared" si="1"/>
        <v>LABO</v>
      </c>
      <c r="Y10" s="332" t="str">
        <f t="shared" si="2"/>
        <v>Lasiurus borealis</v>
      </c>
      <c r="Z10" s="321" t="str">
        <f t="shared" si="2"/>
        <v>Eastern red bat</v>
      </c>
      <c r="AA10" s="321"/>
      <c r="AB10" s="324">
        <v>8</v>
      </c>
      <c r="AC10" s="324" t="s">
        <v>2465</v>
      </c>
      <c r="AD10" s="324" t="s">
        <v>2536</v>
      </c>
      <c r="AE10" s="321"/>
      <c r="AF10" s="321"/>
      <c r="AG10" s="321"/>
      <c r="AH10" s="321"/>
      <c r="AQ10" s="121"/>
    </row>
    <row r="11" spans="1:43" ht="15.5" x14ac:dyDescent="0.35">
      <c r="A11" s="133"/>
      <c r="B11" s="172" t="s">
        <v>2467</v>
      </c>
      <c r="C11" s="173" t="s">
        <v>22</v>
      </c>
      <c r="D11" s="123"/>
      <c r="E11" s="171" t="str">
        <f t="shared" si="3"/>
        <v>LACI</v>
      </c>
      <c r="F11" s="296" t="str">
        <f t="shared" si="4"/>
        <v>Lasiurus cinereus</v>
      </c>
      <c r="G11" s="171" t="str">
        <f t="shared" si="5"/>
        <v>Hoary bat</v>
      </c>
      <c r="H11" s="122"/>
      <c r="I11" s="125"/>
      <c r="J11" s="322"/>
      <c r="K11" s="322"/>
      <c r="L11" s="200"/>
      <c r="M11" s="200"/>
      <c r="N11" s="200"/>
      <c r="O11" s="200"/>
      <c r="P11" s="200"/>
      <c r="Q11" s="200"/>
      <c r="R11" s="200"/>
      <c r="S11" s="331"/>
      <c r="T11" s="331">
        <v>9</v>
      </c>
      <c r="U11" s="331" t="str">
        <f>VLOOKUP((CONCATENATE("Region_",$R$2,"_codes")),Species_by_Region!$A$72:$AV$95,T11,FALSE)</f>
        <v>LACI</v>
      </c>
      <c r="V11" s="331" t="str">
        <f>VLOOKUP((CONCATENATE("Region_",$R$2,"_SN")),Species_by_Region!$A$72:$AV$95,T11,FALSE)</f>
        <v>Lasiurus cinereus</v>
      </c>
      <c r="W11" s="331" t="str">
        <f>VLOOKUP((CONCATENATE("Region_",$R$2,"_Species")),Species_by_Region!$A$72:$AV$95,T11,FALSE)</f>
        <v>Hoary bat</v>
      </c>
      <c r="X11" s="331" t="str">
        <f t="shared" si="1"/>
        <v>LACI</v>
      </c>
      <c r="Y11" s="332" t="str">
        <f t="shared" si="2"/>
        <v>Lasiurus cinereus</v>
      </c>
      <c r="Z11" s="321" t="str">
        <f t="shared" si="2"/>
        <v>Hoary bat</v>
      </c>
      <c r="AA11" s="321"/>
      <c r="AB11" s="324"/>
      <c r="AC11" s="324"/>
      <c r="AD11" s="324"/>
      <c r="AE11" s="321"/>
      <c r="AF11" s="321"/>
      <c r="AG11" s="321"/>
      <c r="AH11" s="321"/>
      <c r="AQ11" s="121"/>
    </row>
    <row r="12" spans="1:43" ht="15.5" x14ac:dyDescent="0.35">
      <c r="A12" s="133"/>
      <c r="B12" s="172" t="s">
        <v>2470</v>
      </c>
      <c r="C12" s="173" t="s">
        <v>19</v>
      </c>
      <c r="D12" s="121"/>
      <c r="E12" s="171" t="str">
        <f t="shared" si="3"/>
        <v>LANO</v>
      </c>
      <c r="F12" s="296" t="str">
        <f t="shared" si="4"/>
        <v>Lasionycteris noctivagans</v>
      </c>
      <c r="G12" s="171" t="str">
        <f t="shared" si="5"/>
        <v>Silver-haired bat</v>
      </c>
      <c r="H12" s="122"/>
      <c r="I12" s="125"/>
      <c r="J12" s="322"/>
      <c r="K12" s="322"/>
      <c r="L12" s="200"/>
      <c r="M12" s="200"/>
      <c r="N12" s="200"/>
      <c r="O12" s="200"/>
      <c r="P12" s="200"/>
      <c r="Q12" s="200"/>
      <c r="R12" s="200"/>
      <c r="S12" s="331"/>
      <c r="T12" s="331">
        <v>10</v>
      </c>
      <c r="U12" s="331" t="str">
        <f>VLOOKUP((CONCATENATE("Region_",$R$2,"_codes")),Species_by_Region!$A$72:$AV$95,T12,FALSE)</f>
        <v>LANO</v>
      </c>
      <c r="V12" s="331" t="str">
        <f>VLOOKUP((CONCATENATE("Region_",$R$2,"_SN")),Species_by_Region!$A$72:$AV$95,T12,FALSE)</f>
        <v>Lasionycteris noctivagans</v>
      </c>
      <c r="W12" s="331" t="str">
        <f>VLOOKUP((CONCATENATE("Region_",$R$2,"_Species")),Species_by_Region!$A$72:$AV$95,T12,FALSE)</f>
        <v>Silver-haired bat</v>
      </c>
      <c r="X12" s="331" t="str">
        <f t="shared" si="1"/>
        <v>LANO</v>
      </c>
      <c r="Y12" s="332" t="str">
        <f t="shared" si="2"/>
        <v>Lasionycteris noctivagans</v>
      </c>
      <c r="Z12" s="321" t="str">
        <f t="shared" si="2"/>
        <v>Silver-haired bat</v>
      </c>
      <c r="AA12" s="321"/>
      <c r="AB12" s="324"/>
      <c r="AC12" s="324"/>
      <c r="AD12" s="324"/>
      <c r="AE12" s="321"/>
      <c r="AF12" s="321"/>
      <c r="AG12" s="321" t="str">
        <f>CONCATENATE("USFWS Geographic Area: ", VLOOKUP(R2,AB3:AD10,3)," 2020")</f>
        <v>USFWS Geographic Area: Plains/Rockies 2020</v>
      </c>
      <c r="AH12" s="321"/>
      <c r="AQ12" s="121"/>
    </row>
    <row r="13" spans="1:43" ht="16" thickBot="1" x14ac:dyDescent="0.4">
      <c r="A13" s="123"/>
      <c r="B13" s="176"/>
      <c r="C13" s="24"/>
      <c r="D13" s="125"/>
      <c r="E13" s="171" t="str">
        <f t="shared" si="3"/>
        <v>MYCA</v>
      </c>
      <c r="F13" s="296" t="str">
        <f t="shared" si="4"/>
        <v>Myotis californicus</v>
      </c>
      <c r="G13" s="171" t="str">
        <f t="shared" si="5"/>
        <v>California myotis</v>
      </c>
      <c r="H13" s="122"/>
      <c r="I13" s="125"/>
      <c r="J13" s="322"/>
      <c r="K13" s="322"/>
      <c r="L13" s="200"/>
      <c r="M13" s="200"/>
      <c r="N13" s="200"/>
      <c r="O13" s="200"/>
      <c r="P13" s="200"/>
      <c r="Q13" s="200"/>
      <c r="R13" s="200"/>
      <c r="S13" s="331"/>
      <c r="T13" s="331">
        <v>11</v>
      </c>
      <c r="U13" s="331" t="str">
        <f>VLOOKUP((CONCATENATE("Region_",$R$2,"_codes")),Species_by_Region!$A$72:$AV$95,T13,FALSE)</f>
        <v>MYCA</v>
      </c>
      <c r="V13" s="331" t="str">
        <f>VLOOKUP((CONCATENATE("Region_",$R$2,"_SN")),Species_by_Region!$A$72:$AV$95,T13,FALSE)</f>
        <v>Myotis californicus</v>
      </c>
      <c r="W13" s="331" t="str">
        <f>VLOOKUP((CONCATENATE("Region_",$R$2,"_Species")),Species_by_Region!$A$72:$AV$95,T13,FALSE)</f>
        <v>California myotis</v>
      </c>
      <c r="X13" s="331" t="str">
        <f t="shared" si="1"/>
        <v>MYCA</v>
      </c>
      <c r="Y13" s="332" t="str">
        <f t="shared" si="2"/>
        <v>Myotis californicus</v>
      </c>
      <c r="Z13" s="321" t="str">
        <f t="shared" si="2"/>
        <v>California myotis</v>
      </c>
      <c r="AA13" s="321"/>
      <c r="AB13" s="324"/>
      <c r="AC13" s="324"/>
      <c r="AD13" s="324"/>
      <c r="AE13" s="321"/>
      <c r="AF13" s="321"/>
      <c r="AG13" s="321"/>
      <c r="AH13" s="321"/>
      <c r="AQ13" s="121"/>
    </row>
    <row r="14" spans="1:43" ht="16" thickBot="1" x14ac:dyDescent="0.4">
      <c r="A14" s="122"/>
      <c r="B14" s="181" t="s">
        <v>440</v>
      </c>
      <c r="C14" s="107" t="s">
        <v>265</v>
      </c>
      <c r="D14" s="123"/>
      <c r="E14" s="291" t="str">
        <f t="shared" si="3"/>
        <v>MYCI</v>
      </c>
      <c r="F14" s="295" t="str">
        <f t="shared" si="4"/>
        <v>Myotis ciliolabrum</v>
      </c>
      <c r="G14" s="291" t="str">
        <f t="shared" si="5"/>
        <v>Western small-footed myotis</v>
      </c>
      <c r="H14" s="122"/>
      <c r="I14" s="125"/>
      <c r="J14" s="322"/>
      <c r="K14" s="322"/>
      <c r="L14" s="200"/>
      <c r="M14" s="200"/>
      <c r="N14" s="200"/>
      <c r="O14" s="200"/>
      <c r="P14" s="200"/>
      <c r="Q14" s="200"/>
      <c r="R14" s="200"/>
      <c r="S14" s="331"/>
      <c r="T14" s="331">
        <v>12</v>
      </c>
      <c r="U14" s="331" t="str">
        <f>VLOOKUP((CONCATENATE("Region_",$R$2,"_codes")),Species_by_Region!$A$72:$AV$95,T14,FALSE)</f>
        <v>MYCI</v>
      </c>
      <c r="V14" s="331" t="str">
        <f>VLOOKUP((CONCATENATE("Region_",$R$2,"_SN")),Species_by_Region!$A$72:$AV$95,T14,FALSE)</f>
        <v>Myotis ciliolabrum</v>
      </c>
      <c r="W14" s="331" t="str">
        <f>VLOOKUP((CONCATENATE("Region_",$R$2,"_Species")),Species_by_Region!$A$72:$AV$95,T14,FALSE)</f>
        <v>Western small-footed myotis</v>
      </c>
      <c r="X14" s="331" t="str">
        <f t="shared" si="1"/>
        <v>MYCI</v>
      </c>
      <c r="Y14" s="332" t="str">
        <f t="shared" si="2"/>
        <v>Myotis ciliolabrum</v>
      </c>
      <c r="Z14" s="321" t="str">
        <f t="shared" si="2"/>
        <v>Western small-footed myotis</v>
      </c>
      <c r="AA14" s="321"/>
      <c r="AB14" s="324"/>
      <c r="AC14" s="324"/>
      <c r="AD14" s="324"/>
      <c r="AE14" s="321"/>
      <c r="AF14" s="321"/>
      <c r="AG14" s="321"/>
      <c r="AH14" s="321"/>
      <c r="AQ14" s="121"/>
    </row>
    <row r="15" spans="1:43" ht="15.5" x14ac:dyDescent="0.35">
      <c r="B15" s="179" t="s">
        <v>2468</v>
      </c>
      <c r="C15" s="180" t="s">
        <v>24</v>
      </c>
      <c r="D15" s="123"/>
      <c r="E15" s="171" t="str">
        <f t="shared" si="3"/>
        <v>MYEV</v>
      </c>
      <c r="F15" s="296" t="str">
        <f t="shared" si="4"/>
        <v>Myotis evotis</v>
      </c>
      <c r="G15" s="171" t="str">
        <f t="shared" si="5"/>
        <v>Long-eared myotis</v>
      </c>
      <c r="H15" s="122"/>
      <c r="I15" s="125"/>
      <c r="J15" s="322"/>
      <c r="K15" s="322"/>
      <c r="L15" s="200"/>
      <c r="M15" s="200"/>
      <c r="N15" s="200"/>
      <c r="O15" s="200"/>
      <c r="P15" s="200"/>
      <c r="Q15" s="200"/>
      <c r="R15" s="200"/>
      <c r="S15" s="331"/>
      <c r="T15" s="331">
        <v>13</v>
      </c>
      <c r="U15" s="331" t="str">
        <f>VLOOKUP((CONCATENATE("Region_",$R$2,"_codes")),Species_by_Region!$A$72:$AV$95,T15,FALSE)</f>
        <v>MYEV</v>
      </c>
      <c r="V15" s="331" t="str">
        <f>VLOOKUP((CONCATENATE("Region_",$R$2,"_SN")),Species_by_Region!$A$72:$AV$95,T15,FALSE)</f>
        <v>Myotis evotis</v>
      </c>
      <c r="W15" s="331" t="str">
        <f>VLOOKUP((CONCATENATE("Region_",$R$2,"_Species")),Species_by_Region!$A$72:$AV$95,T15,FALSE)</f>
        <v>Long-eared myotis</v>
      </c>
      <c r="X15" s="331" t="str">
        <f t="shared" si="1"/>
        <v>MYEV</v>
      </c>
      <c r="Y15" s="332" t="str">
        <f t="shared" si="2"/>
        <v>Myotis evotis</v>
      </c>
      <c r="Z15" s="321" t="str">
        <f t="shared" si="2"/>
        <v>Long-eared myotis</v>
      </c>
      <c r="AA15" s="321"/>
      <c r="AB15" s="324"/>
      <c r="AC15" s="324"/>
      <c r="AD15" s="324"/>
      <c r="AE15" s="321"/>
      <c r="AF15" s="321"/>
      <c r="AG15" s="321"/>
      <c r="AH15" s="321"/>
      <c r="AQ15" s="121"/>
    </row>
    <row r="16" spans="1:43" ht="15.5" x14ac:dyDescent="0.35">
      <c r="A16" s="133"/>
      <c r="B16" s="177" t="s">
        <v>2469</v>
      </c>
      <c r="C16" s="178" t="s">
        <v>23</v>
      </c>
      <c r="D16" s="123"/>
      <c r="E16" s="171" t="str">
        <f t="shared" si="3"/>
        <v>MYGR</v>
      </c>
      <c r="F16" s="296" t="str">
        <f t="shared" si="4"/>
        <v>Myotis grisescens</v>
      </c>
      <c r="G16" s="171" t="str">
        <f t="shared" si="5"/>
        <v>Gray bat</v>
      </c>
      <c r="H16" s="122"/>
      <c r="I16" s="125"/>
      <c r="J16" s="322"/>
      <c r="K16" s="322"/>
      <c r="L16" s="200"/>
      <c r="M16" s="200"/>
      <c r="N16" s="200"/>
      <c r="O16" s="200"/>
      <c r="P16" s="200"/>
      <c r="Q16" s="200"/>
      <c r="R16" s="200"/>
      <c r="S16" s="331"/>
      <c r="T16" s="331">
        <v>14</v>
      </c>
      <c r="U16" s="331" t="str">
        <f>VLOOKUP((CONCATENATE("Region_",$R$2,"_codes")),Species_by_Region!$A$72:$AV$95,T16,FALSE)</f>
        <v>MYGR</v>
      </c>
      <c r="V16" s="331" t="str">
        <f>VLOOKUP((CONCATENATE("Region_",$R$2,"_SN")),Species_by_Region!$A$72:$AV$95,T16,FALSE)</f>
        <v>Myotis grisescens</v>
      </c>
      <c r="W16" s="331" t="str">
        <f>VLOOKUP((CONCATENATE("Region_",$R$2,"_Species")),Species_by_Region!$A$72:$AV$95,T16,FALSE)</f>
        <v>Gray bat</v>
      </c>
      <c r="X16" s="331" t="str">
        <f t="shared" si="1"/>
        <v>MYGR</v>
      </c>
      <c r="Y16" s="332" t="str">
        <f t="shared" si="2"/>
        <v>Myotis grisescens</v>
      </c>
      <c r="Z16" s="321" t="str">
        <f t="shared" si="2"/>
        <v>Gray bat</v>
      </c>
      <c r="AA16" s="321"/>
      <c r="AB16" s="324"/>
      <c r="AC16" s="324"/>
      <c r="AD16" s="324"/>
      <c r="AE16" s="321"/>
      <c r="AF16" s="321"/>
      <c r="AG16" s="321"/>
      <c r="AH16" s="321"/>
      <c r="AQ16" s="121"/>
    </row>
    <row r="17" spans="1:43" ht="15.5" x14ac:dyDescent="0.35">
      <c r="A17" s="133"/>
      <c r="B17" s="177" t="s">
        <v>2470</v>
      </c>
      <c r="C17" s="178" t="s">
        <v>19</v>
      </c>
      <c r="D17" s="123"/>
      <c r="E17" s="171" t="str">
        <f t="shared" si="3"/>
        <v>MYLU</v>
      </c>
      <c r="F17" s="296" t="str">
        <f t="shared" si="4"/>
        <v>Myotis lucifugus</v>
      </c>
      <c r="G17" s="171" t="str">
        <f t="shared" si="5"/>
        <v>Little brown bat</v>
      </c>
      <c r="H17" s="122"/>
      <c r="I17" s="125"/>
      <c r="J17" s="322"/>
      <c r="K17" s="322"/>
      <c r="L17" s="200"/>
      <c r="M17" s="200"/>
      <c r="N17" s="200"/>
      <c r="O17" s="200"/>
      <c r="P17" s="200"/>
      <c r="Q17" s="200"/>
      <c r="R17" s="200"/>
      <c r="S17" s="331"/>
      <c r="T17" s="331">
        <v>15</v>
      </c>
      <c r="U17" s="331" t="str">
        <f>VLOOKUP((CONCATENATE("Region_",$R$2,"_codes")),Species_by_Region!$A$72:$AV$95,T17,FALSE)</f>
        <v>MYLU</v>
      </c>
      <c r="V17" s="331" t="str">
        <f>VLOOKUP((CONCATENATE("Region_",$R$2,"_SN")),Species_by_Region!$A$72:$AV$95,T17,FALSE)</f>
        <v>Myotis lucifugus</v>
      </c>
      <c r="W17" s="331" t="str">
        <f>VLOOKUP((CONCATENATE("Region_",$R$2,"_Species")),Species_by_Region!$A$72:$AV$95,T17,FALSE)</f>
        <v>Little brown bat</v>
      </c>
      <c r="X17" s="331" t="str">
        <f t="shared" si="1"/>
        <v>MYLU</v>
      </c>
      <c r="Y17" s="332" t="str">
        <f t="shared" si="2"/>
        <v>Myotis lucifugus</v>
      </c>
      <c r="Z17" s="321" t="str">
        <f t="shared" si="2"/>
        <v>Little brown bat</v>
      </c>
      <c r="AA17" s="321"/>
      <c r="AB17" s="324"/>
      <c r="AC17" s="324"/>
      <c r="AD17" s="324"/>
      <c r="AE17" s="321"/>
      <c r="AF17" s="321"/>
      <c r="AG17" s="321"/>
      <c r="AH17" s="321"/>
      <c r="AQ17" s="121"/>
    </row>
    <row r="18" spans="1:43" ht="16" thickBot="1" x14ac:dyDescent="0.4">
      <c r="A18" s="123"/>
      <c r="B18" s="182"/>
      <c r="C18" s="183"/>
      <c r="D18" s="125"/>
      <c r="E18" s="171" t="str">
        <f t="shared" si="3"/>
        <v>MYSE</v>
      </c>
      <c r="F18" s="296" t="str">
        <f t="shared" si="4"/>
        <v>Myotis septentrionalis</v>
      </c>
      <c r="G18" s="171" t="str">
        <f t="shared" si="5"/>
        <v>Northern long-eared bat</v>
      </c>
      <c r="H18" s="122"/>
      <c r="I18" s="125"/>
      <c r="J18" s="322"/>
      <c r="K18" s="322"/>
      <c r="L18" s="200"/>
      <c r="M18" s="200"/>
      <c r="N18" s="200"/>
      <c r="O18" s="200"/>
      <c r="P18" s="200"/>
      <c r="Q18" s="200"/>
      <c r="R18" s="200"/>
      <c r="S18" s="331"/>
      <c r="T18" s="331">
        <v>16</v>
      </c>
      <c r="U18" s="331" t="str">
        <f>VLOOKUP((CONCATENATE("Region_",$R$2,"_codes")),Species_by_Region!$A$72:$AV$95,T18,FALSE)</f>
        <v>MYSE</v>
      </c>
      <c r="V18" s="331" t="str">
        <f>VLOOKUP((CONCATENATE("Region_",$R$2,"_SN")),Species_by_Region!$A$72:$AV$95,T18,FALSE)</f>
        <v>Myotis septentrionalis</v>
      </c>
      <c r="W18" s="331" t="str">
        <f>VLOOKUP((CONCATENATE("Region_",$R$2,"_Species")),Species_by_Region!$A$72:$AV$95,T18,FALSE)</f>
        <v>Northern long-eared bat</v>
      </c>
      <c r="X18" s="331" t="str">
        <f t="shared" si="1"/>
        <v>MYSE</v>
      </c>
      <c r="Y18" s="332" t="str">
        <f t="shared" si="2"/>
        <v>Myotis septentrionalis</v>
      </c>
      <c r="Z18" s="321" t="str">
        <f t="shared" si="2"/>
        <v>Northern long-eared bat</v>
      </c>
      <c r="AA18" s="321"/>
      <c r="AB18" s="324"/>
      <c r="AC18" s="324"/>
      <c r="AD18" s="324"/>
      <c r="AE18" s="321"/>
      <c r="AF18" s="321"/>
      <c r="AG18" s="321"/>
      <c r="AH18" s="321"/>
      <c r="AQ18" s="121"/>
    </row>
    <row r="19" spans="1:43" ht="15.5" x14ac:dyDescent="0.35">
      <c r="B19" s="339" t="s">
        <v>441</v>
      </c>
      <c r="C19" s="340"/>
      <c r="D19" s="123"/>
      <c r="E19" s="171" t="str">
        <f t="shared" si="3"/>
        <v>MYTH</v>
      </c>
      <c r="F19" s="296" t="str">
        <f t="shared" si="4"/>
        <v>Myotis thysanodes</v>
      </c>
      <c r="G19" s="171" t="str">
        <f>IF(Z19="","",Z19)</f>
        <v>Fringed myotis</v>
      </c>
      <c r="H19" s="122"/>
      <c r="I19" s="125"/>
      <c r="J19" s="322"/>
      <c r="K19" s="322"/>
      <c r="L19" s="200"/>
      <c r="M19" s="200"/>
      <c r="N19" s="200"/>
      <c r="O19" s="200"/>
      <c r="P19" s="200"/>
      <c r="Q19" s="200"/>
      <c r="R19" s="200"/>
      <c r="S19" s="331"/>
      <c r="T19" s="331">
        <v>17</v>
      </c>
      <c r="U19" s="331" t="str">
        <f>VLOOKUP((CONCATENATE("Region_",$R$2,"_codes")),Species_by_Region!$A$72:$AV$95,T19,FALSE)</f>
        <v>MYTH</v>
      </c>
      <c r="V19" s="331" t="str">
        <f>VLOOKUP((CONCATENATE("Region_",$R$2,"_SN")),Species_by_Region!$A$72:$AV$95,T19,FALSE)</f>
        <v>Myotis thysanodes</v>
      </c>
      <c r="W19" s="331" t="str">
        <f>VLOOKUP((CONCATENATE("Region_",$R$2,"_Species")),Species_by_Region!$A$72:$AV$95,T19,FALSE)</f>
        <v>Fringed myotis</v>
      </c>
      <c r="X19" s="331" t="str">
        <f t="shared" si="1"/>
        <v>MYTH</v>
      </c>
      <c r="Y19" s="332" t="str">
        <f t="shared" si="2"/>
        <v>Myotis thysanodes</v>
      </c>
      <c r="Z19" s="321" t="str">
        <f t="shared" si="2"/>
        <v>Fringed myotis</v>
      </c>
      <c r="AA19" s="321"/>
      <c r="AB19" s="321"/>
      <c r="AC19" s="321"/>
      <c r="AD19" s="321"/>
      <c r="AE19" s="321"/>
      <c r="AF19" s="321"/>
      <c r="AG19" s="321"/>
      <c r="AH19" s="321"/>
      <c r="AQ19" s="121"/>
    </row>
    <row r="20" spans="1:43" ht="16" thickBot="1" x14ac:dyDescent="0.4">
      <c r="A20" s="122"/>
      <c r="B20" s="188" t="s">
        <v>266</v>
      </c>
      <c r="C20" s="189" t="s">
        <v>267</v>
      </c>
      <c r="D20" s="123"/>
      <c r="E20" s="171" t="str">
        <f t="shared" si="3"/>
        <v>MYPA</v>
      </c>
      <c r="F20" s="296" t="str">
        <f t="shared" si="4"/>
        <v>Myotis t. pahasapensis</v>
      </c>
      <c r="G20" s="171" t="str">
        <f t="shared" si="5"/>
        <v>Black Hills fringed myotis</v>
      </c>
      <c r="H20" s="122"/>
      <c r="I20" s="125"/>
      <c r="J20" s="322"/>
      <c r="K20" s="322"/>
      <c r="L20" s="200"/>
      <c r="M20" s="200"/>
      <c r="N20" s="200"/>
      <c r="O20" s="200"/>
      <c r="P20" s="200"/>
      <c r="Q20" s="200"/>
      <c r="R20" s="200"/>
      <c r="S20" s="331"/>
      <c r="T20" s="331">
        <v>18</v>
      </c>
      <c r="U20" s="331" t="str">
        <f>VLOOKUP((CONCATENATE("Region_",$R$2,"_codes")),Species_by_Region!$A$72:$AV$95,T20,FALSE)</f>
        <v>MYPA</v>
      </c>
      <c r="V20" s="331" t="str">
        <f>VLOOKUP((CONCATENATE("Region_",$R$2,"_SN")),Species_by_Region!$A$72:$AV$95,T20,FALSE)</f>
        <v>Myotis t. pahasapensis</v>
      </c>
      <c r="W20" s="331" t="str">
        <f>VLOOKUP((CONCATENATE("Region_",$R$2,"_Species")),Species_by_Region!$A$72:$AV$95,T20,FALSE)</f>
        <v>Black Hills fringed myotis</v>
      </c>
      <c r="X20" s="331" t="str">
        <f t="shared" si="1"/>
        <v>MYPA</v>
      </c>
      <c r="Y20" s="332" t="str">
        <f t="shared" ref="Y20:Z26" si="6">IF(V20=0,"",V20)</f>
        <v>Myotis t. pahasapensis</v>
      </c>
      <c r="Z20" s="321" t="str">
        <f t="shared" si="6"/>
        <v>Black Hills fringed myotis</v>
      </c>
      <c r="AA20" s="321"/>
      <c r="AB20" s="321"/>
      <c r="AC20" s="321"/>
      <c r="AD20" s="321"/>
      <c r="AE20" s="321"/>
      <c r="AF20" s="321"/>
      <c r="AG20" s="321"/>
      <c r="AH20" s="321"/>
      <c r="AQ20" s="121"/>
    </row>
    <row r="21" spans="1:43" ht="15.5" x14ac:dyDescent="0.35">
      <c r="A21" s="122"/>
      <c r="B21" s="186" t="s">
        <v>2471</v>
      </c>
      <c r="C21" s="187" t="s">
        <v>28</v>
      </c>
      <c r="D21" s="120"/>
      <c r="E21" s="171" t="str">
        <f t="shared" si="3"/>
        <v>MYVE</v>
      </c>
      <c r="F21" s="296" t="str">
        <f t="shared" si="4"/>
        <v>Myotis velifer</v>
      </c>
      <c r="G21" s="171" t="str">
        <f t="shared" si="5"/>
        <v>Cave myotis</v>
      </c>
      <c r="H21" s="122"/>
      <c r="I21" s="125"/>
      <c r="J21" s="322"/>
      <c r="K21" s="322"/>
      <c r="L21" s="200"/>
      <c r="M21" s="200"/>
      <c r="N21" s="200"/>
      <c r="O21" s="200"/>
      <c r="P21" s="200"/>
      <c r="Q21" s="200"/>
      <c r="R21" s="200"/>
      <c r="S21" s="331"/>
      <c r="T21" s="331">
        <v>19</v>
      </c>
      <c r="U21" s="331" t="str">
        <f>VLOOKUP((CONCATENATE("Region_",$R$2,"_codes")),Species_by_Region!$A$72:$AV$95,T21,FALSE)</f>
        <v>MYVE</v>
      </c>
      <c r="V21" s="331" t="str">
        <f>VLOOKUP((CONCATENATE("Region_",$R$2,"_SN")),Species_by_Region!$A$72:$AV$95,T21,FALSE)</f>
        <v>Myotis velifer</v>
      </c>
      <c r="W21" s="331" t="str">
        <f>VLOOKUP((CONCATENATE("Region_",$R$2,"_Species")),Species_by_Region!$A$72:$AV$95,T21,FALSE)</f>
        <v>Cave myotis</v>
      </c>
      <c r="X21" s="331" t="str">
        <f t="shared" si="1"/>
        <v>MYVE</v>
      </c>
      <c r="Y21" s="332" t="str">
        <f t="shared" si="6"/>
        <v>Myotis velifer</v>
      </c>
      <c r="Z21" s="321" t="str">
        <f t="shared" si="6"/>
        <v>Cave myotis</v>
      </c>
      <c r="AA21" s="321"/>
      <c r="AB21" s="321"/>
      <c r="AC21" s="321"/>
      <c r="AD21" s="321"/>
      <c r="AE21" s="321"/>
      <c r="AF21" s="321"/>
      <c r="AG21" s="321"/>
      <c r="AH21" s="321"/>
      <c r="AQ21" s="121"/>
    </row>
    <row r="22" spans="1:43" ht="15.5" x14ac:dyDescent="0.35">
      <c r="B22" s="184" t="s">
        <v>2472</v>
      </c>
      <c r="C22" s="185" t="s">
        <v>29</v>
      </c>
      <c r="D22" s="121"/>
      <c r="E22" s="171" t="str">
        <f t="shared" si="3"/>
        <v>MYVO</v>
      </c>
      <c r="F22" s="296" t="str">
        <f t="shared" si="4"/>
        <v>Myotis volans</v>
      </c>
      <c r="G22" s="171" t="str">
        <f t="shared" si="5"/>
        <v>Long-legged myotis</v>
      </c>
      <c r="H22" s="122"/>
      <c r="I22" s="125"/>
      <c r="J22" s="322"/>
      <c r="K22" s="322"/>
      <c r="L22" s="200"/>
      <c r="M22" s="200"/>
      <c r="N22" s="200"/>
      <c r="O22" s="200"/>
      <c r="P22" s="200"/>
      <c r="Q22" s="200"/>
      <c r="R22" s="200"/>
      <c r="S22" s="331"/>
      <c r="T22" s="331">
        <v>20</v>
      </c>
      <c r="U22" s="331" t="str">
        <f>VLOOKUP((CONCATENATE("Region_",$R$2,"_codes")),Species_by_Region!$A$72:$AV$95,T22,FALSE)</f>
        <v>MYVO</v>
      </c>
      <c r="V22" s="331" t="str">
        <f>VLOOKUP((CONCATENATE("Region_",$R$2,"_SN")),Species_by_Region!$A$72:$AV$95,T22,FALSE)</f>
        <v>Myotis volans</v>
      </c>
      <c r="W22" s="331" t="str">
        <f>VLOOKUP((CONCATENATE("Region_",$R$2,"_Species")),Species_by_Region!$A$72:$AV$95,T22,FALSE)</f>
        <v>Long-legged myotis</v>
      </c>
      <c r="X22" s="331" t="str">
        <f t="shared" si="1"/>
        <v>MYVO</v>
      </c>
      <c r="Y22" s="332" t="str">
        <f t="shared" si="6"/>
        <v>Myotis volans</v>
      </c>
      <c r="Z22" s="321" t="str">
        <f t="shared" si="6"/>
        <v>Long-legged myotis</v>
      </c>
      <c r="AA22" s="321"/>
      <c r="AB22" s="321"/>
      <c r="AC22" s="321"/>
      <c r="AD22" s="321"/>
      <c r="AE22" s="321"/>
      <c r="AF22" s="321"/>
      <c r="AG22" s="321"/>
      <c r="AH22" s="321"/>
      <c r="AQ22" s="121"/>
    </row>
    <row r="23" spans="1:43" ht="15.5" x14ac:dyDescent="0.35">
      <c r="A23" s="122"/>
      <c r="B23" s="184" t="s">
        <v>2470</v>
      </c>
      <c r="C23" s="185" t="s">
        <v>19</v>
      </c>
      <c r="D23" s="123"/>
      <c r="E23" s="291" t="str">
        <f t="shared" si="3"/>
        <v>MYYU</v>
      </c>
      <c r="F23" s="295" t="str">
        <f t="shared" si="4"/>
        <v>Myotis yumanensis</v>
      </c>
      <c r="G23" s="291" t="str">
        <f t="shared" si="5"/>
        <v>Yuma myotis</v>
      </c>
      <c r="H23" s="122"/>
      <c r="I23" s="125"/>
      <c r="J23" s="322"/>
      <c r="K23" s="322"/>
      <c r="L23" s="200"/>
      <c r="M23" s="200"/>
      <c r="N23" s="200"/>
      <c r="O23" s="200"/>
      <c r="P23" s="200"/>
      <c r="Q23" s="200"/>
      <c r="R23" s="200"/>
      <c r="S23" s="331"/>
      <c r="T23" s="331">
        <v>21</v>
      </c>
      <c r="U23" s="331" t="str">
        <f>VLOOKUP((CONCATENATE("Region_",$R$2,"_codes")),Species_by_Region!$A$72:$AV$95,T23,FALSE)</f>
        <v>MYYU</v>
      </c>
      <c r="V23" s="331" t="str">
        <f>VLOOKUP((CONCATENATE("Region_",$R$2,"_SN")),Species_by_Region!$A$72:$AV$95,T23,FALSE)</f>
        <v>Myotis yumanensis</v>
      </c>
      <c r="W23" s="331" t="str">
        <f>VLOOKUP((CONCATENATE("Region_",$R$2,"_Species")),Species_by_Region!$A$72:$AV$95,T23,FALSE)</f>
        <v>Yuma myotis</v>
      </c>
      <c r="X23" s="331" t="str">
        <f t="shared" si="1"/>
        <v>MYYU</v>
      </c>
      <c r="Y23" s="332" t="str">
        <f t="shared" si="6"/>
        <v>Myotis yumanensis</v>
      </c>
      <c r="Z23" s="321" t="str">
        <f t="shared" si="6"/>
        <v>Yuma myotis</v>
      </c>
      <c r="AA23" s="321"/>
      <c r="AB23" s="321"/>
      <c r="AC23" s="321"/>
      <c r="AD23" s="321"/>
      <c r="AE23" s="321"/>
      <c r="AF23" s="321"/>
      <c r="AG23" s="321"/>
      <c r="AH23" s="321"/>
      <c r="AQ23" s="121"/>
    </row>
    <row r="24" spans="1:43" ht="16" thickBot="1" x14ac:dyDescent="0.4">
      <c r="C24" s="139"/>
      <c r="D24" s="163"/>
      <c r="E24" s="168" t="str">
        <f t="shared" si="3"/>
        <v>NYHU</v>
      </c>
      <c r="F24" s="202" t="str">
        <f t="shared" si="4"/>
        <v>Nycticeius humeralis</v>
      </c>
      <c r="G24" s="171" t="str">
        <f t="shared" si="5"/>
        <v>Evening bat</v>
      </c>
      <c r="H24" s="122"/>
      <c r="I24" s="125"/>
      <c r="J24" s="322"/>
      <c r="K24" s="322"/>
      <c r="L24" s="200"/>
      <c r="M24" s="200"/>
      <c r="N24" s="200"/>
      <c r="O24" s="200"/>
      <c r="P24" s="200"/>
      <c r="Q24" s="200"/>
      <c r="R24" s="200"/>
      <c r="S24" s="331"/>
      <c r="T24" s="331">
        <v>22</v>
      </c>
      <c r="U24" s="331" t="str">
        <f>VLOOKUP((CONCATENATE("Region_",$R$2,"_codes")),Species_by_Region!$A$72:$AV$95,T24,FALSE)</f>
        <v>NYHU</v>
      </c>
      <c r="V24" s="331" t="str">
        <f>VLOOKUP((CONCATENATE("Region_",$R$2,"_SN")),Species_by_Region!$A$72:$AV$95,T24,FALSE)</f>
        <v>Nycticeius humeralis</v>
      </c>
      <c r="W24" s="331" t="str">
        <f>VLOOKUP((CONCATENATE("Region_",$R$2,"_Species")),Species_by_Region!$A$72:$AV$95,T24,FALSE)</f>
        <v>Evening bat</v>
      </c>
      <c r="X24" s="331" t="str">
        <f t="shared" si="1"/>
        <v>NYHU</v>
      </c>
      <c r="Y24" s="332" t="str">
        <f t="shared" si="6"/>
        <v>Nycticeius humeralis</v>
      </c>
      <c r="Z24" s="321" t="str">
        <f t="shared" si="6"/>
        <v>Evening bat</v>
      </c>
      <c r="AA24" s="321"/>
      <c r="AB24" s="321"/>
      <c r="AC24" s="321"/>
      <c r="AD24" s="321"/>
      <c r="AE24" s="321"/>
      <c r="AF24" s="321"/>
      <c r="AG24" s="321"/>
      <c r="AH24" s="321"/>
      <c r="AQ24" s="121"/>
    </row>
    <row r="25" spans="1:43" ht="15.5" x14ac:dyDescent="0.35">
      <c r="A25" s="133"/>
      <c r="B25" s="341" t="s">
        <v>443</v>
      </c>
      <c r="C25" s="342"/>
      <c r="D25" s="123"/>
      <c r="E25" s="170" t="str">
        <f t="shared" si="3"/>
        <v>NYMA</v>
      </c>
      <c r="F25" s="203" t="str">
        <f t="shared" si="4"/>
        <v>Nyctinomops macrotis</v>
      </c>
      <c r="G25" s="170" t="str">
        <f t="shared" si="5"/>
        <v>Big free-tailed bat</v>
      </c>
      <c r="H25" s="118"/>
      <c r="I25" s="125"/>
      <c r="J25" s="322"/>
      <c r="K25" s="322"/>
      <c r="L25" s="200"/>
      <c r="M25" s="200"/>
      <c r="N25" s="200"/>
      <c r="O25" s="200"/>
      <c r="P25" s="200"/>
      <c r="Q25" s="200"/>
      <c r="R25" s="200"/>
      <c r="S25" s="331"/>
      <c r="T25" s="331">
        <v>23</v>
      </c>
      <c r="U25" s="331" t="str">
        <f>VLOOKUP((CONCATENATE("Region_",$R$2,"_codes")),Species_by_Region!$A$72:$AV$95,T25,FALSE)</f>
        <v>NYMA</v>
      </c>
      <c r="V25" s="331" t="str">
        <f>VLOOKUP((CONCATENATE("Region_",$R$2,"_SN")),Species_by_Region!$A$72:$AV$95,T25,FALSE)</f>
        <v>Nyctinomops macrotis</v>
      </c>
      <c r="W25" s="331" t="str">
        <f>VLOOKUP((CONCATENATE("Region_",$R$2,"_Species")),Species_by_Region!$A$72:$AV$95,T25,FALSE)</f>
        <v>Big free-tailed bat</v>
      </c>
      <c r="X25" s="331" t="str">
        <f t="shared" ref="X25:X26" si="7">IF(U25=0,"",U25)</f>
        <v>NYMA</v>
      </c>
      <c r="Y25" s="332" t="str">
        <f t="shared" si="6"/>
        <v>Nyctinomops macrotis</v>
      </c>
      <c r="Z25" s="321" t="str">
        <f t="shared" si="6"/>
        <v>Big free-tailed bat</v>
      </c>
      <c r="AA25" s="321"/>
      <c r="AB25" s="321"/>
      <c r="AC25" s="321"/>
      <c r="AD25" s="321"/>
      <c r="AE25" s="321"/>
      <c r="AF25" s="321"/>
      <c r="AG25" s="321"/>
      <c r="AH25" s="321"/>
      <c r="AQ25" s="121"/>
    </row>
    <row r="26" spans="1:43" ht="16" thickBot="1" x14ac:dyDescent="0.4">
      <c r="A26" s="122"/>
      <c r="B26" s="194" t="s">
        <v>266</v>
      </c>
      <c r="C26" s="195" t="s">
        <v>267</v>
      </c>
      <c r="D26" s="122"/>
      <c r="E26" s="171" t="str">
        <f t="shared" si="3"/>
        <v>PAHE</v>
      </c>
      <c r="F26" s="204" t="str">
        <f t="shared" si="4"/>
        <v>Parastrellus hesperus</v>
      </c>
      <c r="G26" s="169" t="str">
        <f t="shared" si="5"/>
        <v>Canyon bat</v>
      </c>
      <c r="H26" s="122"/>
      <c r="I26" s="125"/>
      <c r="J26" s="322"/>
      <c r="K26" s="322"/>
      <c r="L26" s="200"/>
      <c r="M26" s="200"/>
      <c r="N26" s="200"/>
      <c r="O26" s="200"/>
      <c r="P26" s="200"/>
      <c r="Q26" s="200"/>
      <c r="R26" s="200"/>
      <c r="S26" s="331"/>
      <c r="T26" s="331">
        <v>24</v>
      </c>
      <c r="U26" s="331" t="str">
        <f>VLOOKUP((CONCATENATE("Region_",$R$2,"_codes")),Species_by_Region!$A$72:$AV$95,T26,FALSE)</f>
        <v>PAHE</v>
      </c>
      <c r="V26" s="331" t="str">
        <f>VLOOKUP((CONCATENATE("Region_",$R$2,"_SN")),Species_by_Region!$A$72:$AV$95,T26,FALSE)</f>
        <v>Parastrellus hesperus</v>
      </c>
      <c r="W26" s="331" t="str">
        <f>VLOOKUP((CONCATENATE("Region_",$R$2,"_Species")),Species_by_Region!$A$72:$AV$95,T26,FALSE)</f>
        <v>Canyon bat</v>
      </c>
      <c r="X26" s="331" t="str">
        <f t="shared" si="7"/>
        <v>PAHE</v>
      </c>
      <c r="Y26" s="332" t="str">
        <f t="shared" si="6"/>
        <v>Parastrellus hesperus</v>
      </c>
      <c r="Z26" s="321" t="str">
        <f t="shared" si="6"/>
        <v>Canyon bat</v>
      </c>
      <c r="AA26" s="321"/>
      <c r="AB26" s="321"/>
      <c r="AC26" s="321"/>
      <c r="AD26" s="321"/>
      <c r="AE26" s="321"/>
      <c r="AF26" s="321"/>
      <c r="AG26" s="321"/>
      <c r="AH26" s="321"/>
      <c r="AQ26" s="121"/>
    </row>
    <row r="27" spans="1:43" ht="15.75" customHeight="1" x14ac:dyDescent="0.35">
      <c r="A27" s="122"/>
      <c r="B27" s="192" t="s">
        <v>2471</v>
      </c>
      <c r="C27" s="193" t="s">
        <v>28</v>
      </c>
      <c r="D27" s="123"/>
      <c r="E27" s="171" t="str">
        <f t="shared" ref="E27" si="8">IF(X27="","",X27)</f>
        <v>PESU</v>
      </c>
      <c r="F27" s="204" t="str">
        <f t="shared" ref="F27" si="9">IF(Y27="","",Y27)</f>
        <v>Perimyotis subflavus</v>
      </c>
      <c r="G27" s="169" t="str">
        <f t="shared" ref="G27" si="10">IF(Z27="","",Z27)</f>
        <v>Tri-colored bat</v>
      </c>
      <c r="H27" s="122"/>
      <c r="I27" s="125"/>
      <c r="J27" s="322"/>
      <c r="K27" s="322"/>
      <c r="L27" s="200"/>
      <c r="M27" s="200"/>
      <c r="N27" s="200"/>
      <c r="O27" s="200"/>
      <c r="P27" s="200"/>
      <c r="Q27" s="200"/>
      <c r="R27" s="200"/>
      <c r="S27" s="331"/>
      <c r="T27" s="331">
        <v>25</v>
      </c>
      <c r="U27" s="331" t="str">
        <f>VLOOKUP((CONCATENATE("Region_",$R$2,"_codes")),Species_by_Region!$A$72:$AV$95,T27,FALSE)</f>
        <v>PESU</v>
      </c>
      <c r="V27" s="331" t="str">
        <f>VLOOKUP((CONCATENATE("Region_",$R$2,"_SN")),Species_by_Region!$A$72:$AV$95,T27,FALSE)</f>
        <v>Perimyotis subflavus</v>
      </c>
      <c r="W27" s="331" t="str">
        <f>VLOOKUP((CONCATENATE("Region_",$R$2,"_Species")),Species_by_Region!$A$72:$AV$95,T27,FALSE)</f>
        <v>Tri-colored bat</v>
      </c>
      <c r="X27" s="331" t="str">
        <f t="shared" ref="X27" si="11">IF(U27=0,"",U27)</f>
        <v>PESU</v>
      </c>
      <c r="Y27" s="332" t="str">
        <f t="shared" ref="Y27" si="12">IF(V27=0,"",V27)</f>
        <v>Perimyotis subflavus</v>
      </c>
      <c r="Z27" s="321" t="str">
        <f t="shared" ref="Z27" si="13">IF(W27=0,"",W27)</f>
        <v>Tri-colored bat</v>
      </c>
      <c r="AA27" s="321"/>
      <c r="AB27" s="321"/>
      <c r="AC27" s="321"/>
      <c r="AD27" s="321"/>
      <c r="AE27" s="321"/>
      <c r="AF27" s="321"/>
      <c r="AG27" s="321"/>
      <c r="AH27" s="321"/>
      <c r="AQ27" s="121"/>
    </row>
    <row r="28" spans="1:43" ht="15.5" x14ac:dyDescent="0.35">
      <c r="A28" s="122"/>
      <c r="B28" s="190" t="s">
        <v>2473</v>
      </c>
      <c r="C28" s="191" t="s">
        <v>25</v>
      </c>
      <c r="D28" s="120"/>
      <c r="E28" s="171" t="str">
        <f t="shared" ref="E28:E31" si="14">IF(X28="","",X28)</f>
        <v>TABR</v>
      </c>
      <c r="F28" s="204" t="str">
        <f t="shared" ref="F28:F31" si="15">IF(Y28="","",Y28)</f>
        <v>Tadarida brasiliensis</v>
      </c>
      <c r="G28" s="169" t="str">
        <f t="shared" ref="G28:G31" si="16">IF(Z28="","",Z28)</f>
        <v>Brazilian free-tailed bat</v>
      </c>
      <c r="H28" s="118"/>
      <c r="I28" s="125"/>
      <c r="J28" s="322"/>
      <c r="K28" s="322"/>
      <c r="L28" s="200"/>
      <c r="M28" s="200"/>
      <c r="N28" s="200"/>
      <c r="O28" s="200"/>
      <c r="P28" s="200"/>
      <c r="Q28" s="200"/>
      <c r="R28" s="200"/>
      <c r="S28" s="331"/>
      <c r="T28" s="331">
        <v>26</v>
      </c>
      <c r="U28" s="331" t="str">
        <f>VLOOKUP((CONCATENATE("Region_",$R$2,"_codes")),Species_by_Region!$A$72:$AV$95,T28,FALSE)</f>
        <v>TABR</v>
      </c>
      <c r="V28" s="331" t="str">
        <f>VLOOKUP((CONCATENATE("Region_",$R$2,"_SN")),Species_by_Region!$A$72:$AV$95,T28,FALSE)</f>
        <v>Tadarida brasiliensis</v>
      </c>
      <c r="W28" s="331" t="str">
        <f>VLOOKUP((CONCATENATE("Region_",$R$2,"_Species")),Species_by_Region!$A$72:$AV$95,T28,FALSE)</f>
        <v>Brazilian free-tailed bat</v>
      </c>
      <c r="X28" s="331" t="str">
        <f t="shared" ref="X28:X31" si="17">IF(U28=0,"",U28)</f>
        <v>TABR</v>
      </c>
      <c r="Y28" s="332" t="str">
        <f t="shared" ref="Y28:Y31" si="18">IF(V28=0,"",V28)</f>
        <v>Tadarida brasiliensis</v>
      </c>
      <c r="Z28" s="321" t="str">
        <f t="shared" ref="Z28:Z31" si="19">IF(W28=0,"",W28)</f>
        <v>Brazilian free-tailed bat</v>
      </c>
      <c r="AA28" s="321"/>
      <c r="AB28" s="321"/>
      <c r="AC28" s="321"/>
      <c r="AD28" s="321"/>
      <c r="AE28" s="321"/>
      <c r="AF28" s="321"/>
      <c r="AG28" s="321"/>
      <c r="AH28" s="321"/>
      <c r="AQ28" s="121"/>
    </row>
    <row r="29" spans="1:43" ht="15.75" customHeight="1" x14ac:dyDescent="0.35">
      <c r="B29" s="190" t="s">
        <v>2545</v>
      </c>
      <c r="C29" s="191" t="s">
        <v>26</v>
      </c>
      <c r="D29" s="120"/>
      <c r="E29" s="171" t="str">
        <f t="shared" si="14"/>
        <v>UNKN</v>
      </c>
      <c r="F29" s="204" t="str">
        <f t="shared" si="15"/>
        <v>Unknown</v>
      </c>
      <c r="G29" s="169" t="str">
        <f t="shared" si="16"/>
        <v>Unknown</v>
      </c>
      <c r="H29" s="122"/>
      <c r="I29" s="125"/>
      <c r="J29" s="322"/>
      <c r="K29" s="322"/>
      <c r="L29" s="200"/>
      <c r="M29" s="200"/>
      <c r="N29" s="200"/>
      <c r="O29" s="200"/>
      <c r="P29" s="200"/>
      <c r="Q29" s="200"/>
      <c r="R29" s="200"/>
      <c r="S29" s="331"/>
      <c r="T29" s="331">
        <v>27</v>
      </c>
      <c r="U29" s="331" t="str">
        <f>VLOOKUP((CONCATENATE("Region_",$R$2,"_codes")),Species_by_Region!$A$72:$AV$95,T29,FALSE)</f>
        <v>UNKN</v>
      </c>
      <c r="V29" s="331" t="str">
        <f>VLOOKUP((CONCATENATE("Region_",$R$2,"_SN")),Species_by_Region!$A$72:$AV$95,T29,FALSE)</f>
        <v>Unknown</v>
      </c>
      <c r="W29" s="331" t="str">
        <f>VLOOKUP((CONCATENATE("Region_",$R$2,"_Species")),Species_by_Region!$A$72:$AV$95,T29,FALSE)</f>
        <v>Unknown</v>
      </c>
      <c r="X29" s="331" t="str">
        <f t="shared" si="17"/>
        <v>UNKN</v>
      </c>
      <c r="Y29" s="332" t="str">
        <f t="shared" si="18"/>
        <v>Unknown</v>
      </c>
      <c r="Z29" s="321" t="str">
        <f t="shared" si="19"/>
        <v>Unknown</v>
      </c>
      <c r="AA29" s="321"/>
      <c r="AB29" s="321"/>
      <c r="AC29" s="321"/>
      <c r="AD29" s="321"/>
      <c r="AE29" s="321"/>
      <c r="AF29" s="321"/>
      <c r="AG29" s="321"/>
      <c r="AH29" s="321"/>
      <c r="AQ29" s="121"/>
    </row>
    <row r="30" spans="1:43" ht="15.5" x14ac:dyDescent="0.35">
      <c r="A30" s="122"/>
      <c r="B30" s="190" t="s">
        <v>2474</v>
      </c>
      <c r="C30" s="191" t="s">
        <v>27</v>
      </c>
      <c r="E30" s="171" t="str">
        <f t="shared" si="14"/>
        <v>UNMY</v>
      </c>
      <c r="F30" s="204" t="str">
        <f t="shared" si="15"/>
        <v xml:space="preserve">Unknown Myotis </v>
      </c>
      <c r="G30" s="169" t="str">
        <f t="shared" si="16"/>
        <v>Unknown Myotis</v>
      </c>
      <c r="H30" s="118"/>
      <c r="I30" s="125"/>
      <c r="J30" s="322"/>
      <c r="K30" s="322"/>
      <c r="L30" s="200"/>
      <c r="M30" s="200"/>
      <c r="N30" s="200"/>
      <c r="O30" s="200"/>
      <c r="P30" s="200"/>
      <c r="Q30" s="200"/>
      <c r="R30" s="200"/>
      <c r="S30" s="331"/>
      <c r="T30" s="331">
        <v>28</v>
      </c>
      <c r="U30" s="331" t="str">
        <f>VLOOKUP((CONCATENATE("Region_",$R$2,"_codes")),Species_by_Region!$A$72:$AV$95,T30,FALSE)</f>
        <v>UNMY</v>
      </c>
      <c r="V30" s="331" t="str">
        <f>VLOOKUP((CONCATENATE("Region_",$R$2,"_SN")),Species_by_Region!$A$72:$AV$95,T30,FALSE)</f>
        <v xml:space="preserve">Unknown Myotis </v>
      </c>
      <c r="W30" s="331" t="str">
        <f>VLOOKUP((CONCATENATE("Region_",$R$2,"_Species")),Species_by_Region!$A$72:$AV$95,T30,FALSE)</f>
        <v>Unknown Myotis</v>
      </c>
      <c r="X30" s="331" t="str">
        <f t="shared" si="17"/>
        <v>UNMY</v>
      </c>
      <c r="Y30" s="332" t="str">
        <f t="shared" si="18"/>
        <v xml:space="preserve">Unknown Myotis </v>
      </c>
      <c r="Z30" s="321" t="str">
        <f t="shared" si="19"/>
        <v>Unknown Myotis</v>
      </c>
      <c r="AA30" s="321"/>
      <c r="AB30" s="321"/>
      <c r="AC30" s="321"/>
      <c r="AD30" s="321"/>
      <c r="AE30" s="321"/>
      <c r="AF30" s="321"/>
      <c r="AG30" s="321"/>
      <c r="AH30" s="321"/>
      <c r="AQ30" s="121"/>
    </row>
    <row r="31" spans="1:43" ht="15.5" x14ac:dyDescent="0.35">
      <c r="A31" s="137"/>
      <c r="B31" s="190" t="s">
        <v>2470</v>
      </c>
      <c r="C31" s="191" t="s">
        <v>19</v>
      </c>
      <c r="D31" s="136"/>
      <c r="E31" s="171" t="str">
        <f t="shared" si="14"/>
        <v>UNLA</v>
      </c>
      <c r="F31" s="204" t="str">
        <f t="shared" si="15"/>
        <v xml:space="preserve">Unknown Lasiurine </v>
      </c>
      <c r="G31" s="169" t="str">
        <f t="shared" si="16"/>
        <v>Unknown Lasiurine</v>
      </c>
      <c r="H31" s="122"/>
      <c r="I31" s="125"/>
      <c r="J31" s="322"/>
      <c r="K31" s="322"/>
      <c r="L31" s="200"/>
      <c r="M31" s="200"/>
      <c r="N31" s="200"/>
      <c r="O31" s="200"/>
      <c r="P31" s="200"/>
      <c r="Q31" s="200"/>
      <c r="R31" s="200"/>
      <c r="S31" s="331"/>
      <c r="T31" s="331">
        <v>29</v>
      </c>
      <c r="U31" s="331" t="str">
        <f>VLOOKUP((CONCATENATE("Region_",$R$2,"_codes")),Species_by_Region!$A$72:$AV$95,T31,FALSE)</f>
        <v>UNLA</v>
      </c>
      <c r="V31" s="331" t="str">
        <f>VLOOKUP((CONCATENATE("Region_",$R$2,"_SN")),Species_by_Region!$A$72:$AV$95,T31,FALSE)</f>
        <v xml:space="preserve">Unknown Lasiurine </v>
      </c>
      <c r="W31" s="331" t="str">
        <f>VLOOKUP((CONCATENATE("Region_",$R$2,"_Species")),Species_by_Region!$A$72:$AV$95,T31,FALSE)</f>
        <v>Unknown Lasiurine</v>
      </c>
      <c r="X31" s="331" t="str">
        <f t="shared" si="17"/>
        <v>UNLA</v>
      </c>
      <c r="Y31" s="332" t="str">
        <f t="shared" si="18"/>
        <v xml:space="preserve">Unknown Lasiurine </v>
      </c>
      <c r="Z31" s="321" t="str">
        <f t="shared" si="19"/>
        <v>Unknown Lasiurine</v>
      </c>
      <c r="AA31" s="327"/>
      <c r="AB31" s="327"/>
      <c r="AC31" s="327"/>
      <c r="AD31" s="327"/>
      <c r="AE31" s="327"/>
      <c r="AF31" s="327"/>
      <c r="AG31" s="327"/>
      <c r="AH31" s="327"/>
      <c r="AI31" s="118"/>
      <c r="AJ31" s="118"/>
      <c r="AK31" s="118"/>
      <c r="AL31" s="118"/>
      <c r="AM31" s="118"/>
      <c r="AN31" s="118"/>
      <c r="AO31" s="118"/>
      <c r="AP31" s="118"/>
      <c r="AQ31" s="120"/>
    </row>
    <row r="32" spans="1:43" ht="15.5" x14ac:dyDescent="0.35">
      <c r="A32" s="128"/>
      <c r="B32" s="138"/>
      <c r="D32" s="137"/>
      <c r="E32" s="171" t="str">
        <f t="shared" ref="E32" si="20">IF(X32="","",X32)</f>
        <v>NOBATS</v>
      </c>
      <c r="F32" s="204" t="str">
        <f t="shared" ref="F32" si="21">IF(Y32="","",Y32)</f>
        <v>No bats</v>
      </c>
      <c r="G32" s="169" t="str">
        <f t="shared" ref="G32" si="22">IF(Z32="","",Z32)</f>
        <v>No bats captured</v>
      </c>
      <c r="H32" s="133"/>
      <c r="I32" s="125"/>
      <c r="J32" s="322"/>
      <c r="K32" s="322"/>
      <c r="L32" s="200"/>
      <c r="M32" s="200"/>
      <c r="N32" s="200"/>
      <c r="O32" s="200"/>
      <c r="P32" s="200"/>
      <c r="Q32" s="200"/>
      <c r="R32" s="200"/>
      <c r="S32" s="331"/>
      <c r="T32" s="331">
        <v>30</v>
      </c>
      <c r="U32" s="331" t="str">
        <f>VLOOKUP((CONCATENATE("Region_",$R$2,"_codes")),Species_by_Region!$A$72:$AV$95,T32,FALSE)</f>
        <v>NOBATS</v>
      </c>
      <c r="V32" s="331" t="str">
        <f>VLOOKUP((CONCATENATE("Region_",$R$2,"_SN")),Species_by_Region!$A$72:$AV$95,T32,FALSE)</f>
        <v>No bats</v>
      </c>
      <c r="W32" s="331" t="str">
        <f>VLOOKUP((CONCATENATE("Region_",$R$2,"_Species")),Species_by_Region!$A$72:$AV$95,T32,FALSE)</f>
        <v>No bats captured</v>
      </c>
      <c r="X32" s="331" t="str">
        <f t="shared" ref="X32:X47" si="23">IF(U32=0,"",U32)</f>
        <v>NOBATS</v>
      </c>
      <c r="Y32" s="332" t="str">
        <f t="shared" ref="Y32:Y47" si="24">IF(V32=0,"",V32)</f>
        <v>No bats</v>
      </c>
      <c r="Z32" s="321" t="str">
        <f t="shared" ref="Z32:Z47" si="25">IF(W32=0,"",W32)</f>
        <v>No bats captured</v>
      </c>
      <c r="AA32" s="327"/>
      <c r="AB32" s="321"/>
      <c r="AC32" s="321"/>
      <c r="AD32" s="321"/>
      <c r="AE32" s="321"/>
      <c r="AF32" s="321"/>
      <c r="AG32" s="321"/>
      <c r="AH32" s="321"/>
    </row>
    <row r="33" spans="1:34" ht="15.5" x14ac:dyDescent="0.35">
      <c r="A33" s="125"/>
      <c r="B33" s="125"/>
      <c r="C33" s="140"/>
      <c r="D33" s="125"/>
      <c r="E33" s="171" t="str">
        <f t="shared" ref="E33:E36" si="26">IF(X33="","",X33)</f>
        <v/>
      </c>
      <c r="F33" s="204" t="str">
        <f t="shared" ref="F33:F36" si="27">IF(Y33="","",Y33)</f>
        <v/>
      </c>
      <c r="G33" s="169" t="str">
        <f t="shared" ref="G33:G36" si="28">IF(Z33="","",Z33)</f>
        <v/>
      </c>
      <c r="H33" s="125"/>
      <c r="I33" s="125"/>
      <c r="J33" s="322"/>
      <c r="K33" s="322"/>
      <c r="L33" s="200"/>
      <c r="M33" s="200"/>
      <c r="N33" s="200"/>
      <c r="O33" s="200"/>
      <c r="P33" s="200"/>
      <c r="Q33" s="200"/>
      <c r="R33" s="200"/>
      <c r="S33" s="331"/>
      <c r="T33" s="331">
        <v>31</v>
      </c>
      <c r="U33" s="331">
        <f>VLOOKUP((CONCATENATE("Region_",$R$2,"_codes")),Species_by_Region!$A$72:$AV$95,T33,FALSE)</f>
        <v>0</v>
      </c>
      <c r="V33" s="331">
        <f>VLOOKUP((CONCATENATE("Region_",$R$2,"_SN")),Species_by_Region!$A$72:$AV$95,T33,FALSE)</f>
        <v>0</v>
      </c>
      <c r="W33" s="331">
        <f>VLOOKUP((CONCATENATE("Region_",$R$2,"_Species")),Species_by_Region!$A$72:$AV$95,T33,FALSE)</f>
        <v>0</v>
      </c>
      <c r="X33" s="331" t="str">
        <f t="shared" si="23"/>
        <v/>
      </c>
      <c r="Y33" s="332" t="str">
        <f t="shared" si="24"/>
        <v/>
      </c>
      <c r="Z33" s="321" t="str">
        <f t="shared" si="25"/>
        <v/>
      </c>
      <c r="AA33" s="321"/>
      <c r="AB33" s="321"/>
      <c r="AC33" s="321"/>
      <c r="AD33" s="321"/>
      <c r="AE33" s="321"/>
      <c r="AF33" s="321"/>
      <c r="AG33" s="321"/>
      <c r="AH33" s="321"/>
    </row>
    <row r="34" spans="1:34" ht="15.5" x14ac:dyDescent="0.35">
      <c r="A34" s="125"/>
      <c r="B34" s="125"/>
      <c r="C34" s="140"/>
      <c r="D34" s="125"/>
      <c r="E34" s="171" t="str">
        <f t="shared" si="26"/>
        <v/>
      </c>
      <c r="F34" s="204" t="str">
        <f t="shared" si="27"/>
        <v/>
      </c>
      <c r="G34" s="169" t="str">
        <f t="shared" si="28"/>
        <v/>
      </c>
      <c r="H34" s="125"/>
      <c r="I34" s="125"/>
      <c r="J34" s="322"/>
      <c r="K34" s="322"/>
      <c r="L34" s="200"/>
      <c r="M34" s="200"/>
      <c r="N34" s="200"/>
      <c r="O34" s="200"/>
      <c r="P34" s="200"/>
      <c r="Q34" s="200"/>
      <c r="R34" s="200"/>
      <c r="S34" s="331"/>
      <c r="T34" s="331">
        <v>32</v>
      </c>
      <c r="U34" s="331">
        <f>VLOOKUP((CONCATENATE("Region_",$R$2,"_codes")),Species_by_Region!$A$72:$AV$95,T34,FALSE)</f>
        <v>0</v>
      </c>
      <c r="V34" s="331">
        <f>VLOOKUP((CONCATENATE("Region_",$R$2,"_SN")),Species_by_Region!$A$72:$AV$95,T34,FALSE)</f>
        <v>0</v>
      </c>
      <c r="W34" s="331">
        <f>VLOOKUP((CONCATENATE("Region_",$R$2,"_Species")),Species_by_Region!$A$72:$AV$95,T34,FALSE)</f>
        <v>0</v>
      </c>
      <c r="X34" s="331" t="str">
        <f t="shared" si="23"/>
        <v/>
      </c>
      <c r="Y34" s="332" t="str">
        <f t="shared" si="24"/>
        <v/>
      </c>
      <c r="Z34" s="321" t="str">
        <f t="shared" si="25"/>
        <v/>
      </c>
      <c r="AA34" s="321"/>
      <c r="AB34" s="321"/>
      <c r="AC34" s="321"/>
      <c r="AD34" s="321"/>
      <c r="AE34" s="321"/>
      <c r="AF34" s="321"/>
      <c r="AG34" s="321"/>
      <c r="AH34" s="321"/>
    </row>
    <row r="35" spans="1:34" ht="15.5" x14ac:dyDescent="0.35">
      <c r="A35" s="125"/>
      <c r="B35" s="125"/>
      <c r="C35" s="140"/>
      <c r="D35" s="125"/>
      <c r="E35" s="171" t="str">
        <f t="shared" si="26"/>
        <v/>
      </c>
      <c r="F35" s="204" t="str">
        <f t="shared" si="27"/>
        <v/>
      </c>
      <c r="G35" s="169" t="str">
        <f t="shared" si="28"/>
        <v/>
      </c>
      <c r="H35" s="125"/>
      <c r="I35" s="125"/>
      <c r="J35" s="322"/>
      <c r="K35" s="322"/>
      <c r="L35" s="200"/>
      <c r="M35" s="200"/>
      <c r="N35" s="200"/>
      <c r="O35" s="200"/>
      <c r="P35" s="200"/>
      <c r="Q35" s="200"/>
      <c r="R35" s="200"/>
      <c r="S35" s="331"/>
      <c r="T35" s="331">
        <v>33</v>
      </c>
      <c r="U35" s="331">
        <f>VLOOKUP((CONCATENATE("Region_",$R$2,"_codes")),Species_by_Region!$A$72:$AV$95,T35,FALSE)</f>
        <v>0</v>
      </c>
      <c r="V35" s="331">
        <f>VLOOKUP((CONCATENATE("Region_",$R$2,"_SN")),Species_by_Region!$A$72:$AV$95,T35,FALSE)</f>
        <v>0</v>
      </c>
      <c r="W35" s="331">
        <f>VLOOKUP((CONCATENATE("Region_",$R$2,"_Species")),Species_by_Region!$A$72:$AV$95,T35,FALSE)</f>
        <v>0</v>
      </c>
      <c r="X35" s="331" t="str">
        <f t="shared" si="23"/>
        <v/>
      </c>
      <c r="Y35" s="332" t="str">
        <f t="shared" si="24"/>
        <v/>
      </c>
      <c r="Z35" s="321" t="str">
        <f t="shared" si="25"/>
        <v/>
      </c>
      <c r="AA35" s="321"/>
      <c r="AB35" s="321"/>
      <c r="AC35" s="321"/>
      <c r="AD35" s="321"/>
      <c r="AE35" s="321"/>
      <c r="AF35" s="321"/>
      <c r="AG35" s="321"/>
      <c r="AH35" s="321"/>
    </row>
    <row r="36" spans="1:34" ht="15.5" x14ac:dyDescent="0.35">
      <c r="A36" s="125"/>
      <c r="B36" s="125"/>
      <c r="C36" s="140"/>
      <c r="D36" s="125"/>
      <c r="E36" s="171" t="str">
        <f t="shared" si="26"/>
        <v/>
      </c>
      <c r="F36" s="204" t="str">
        <f t="shared" si="27"/>
        <v/>
      </c>
      <c r="G36" s="169" t="str">
        <f t="shared" si="28"/>
        <v/>
      </c>
      <c r="H36" s="125"/>
      <c r="I36" s="125"/>
      <c r="J36" s="322"/>
      <c r="K36" s="322"/>
      <c r="L36" s="200"/>
      <c r="M36" s="200"/>
      <c r="N36" s="200"/>
      <c r="O36" s="200"/>
      <c r="P36" s="200"/>
      <c r="Q36" s="200"/>
      <c r="R36" s="200"/>
      <c r="S36" s="331"/>
      <c r="T36" s="331">
        <v>34</v>
      </c>
      <c r="U36" s="331">
        <f>VLOOKUP((CONCATENATE("Region_",$R$2,"_codes")),Species_by_Region!$A$72:$AV$95,T36,FALSE)</f>
        <v>0</v>
      </c>
      <c r="V36" s="331">
        <f>VLOOKUP((CONCATENATE("Region_",$R$2,"_SN")),Species_by_Region!$A$72:$AV$95,T36,FALSE)</f>
        <v>0</v>
      </c>
      <c r="W36" s="331">
        <f>VLOOKUP((CONCATENATE("Region_",$R$2,"_Species")),Species_by_Region!$A$72:$AV$95,T36,FALSE)</f>
        <v>0</v>
      </c>
      <c r="X36" s="331" t="str">
        <f t="shared" si="23"/>
        <v/>
      </c>
      <c r="Y36" s="332" t="str">
        <f t="shared" si="24"/>
        <v/>
      </c>
      <c r="Z36" s="321" t="str">
        <f t="shared" si="25"/>
        <v/>
      </c>
      <c r="AA36" s="321"/>
      <c r="AB36" s="321"/>
      <c r="AC36" s="321"/>
      <c r="AD36" s="321"/>
      <c r="AE36" s="321"/>
      <c r="AF36" s="321"/>
      <c r="AG36" s="321"/>
      <c r="AH36" s="321"/>
    </row>
    <row r="37" spans="1:34" ht="15.5" x14ac:dyDescent="0.35">
      <c r="A37" s="125"/>
      <c r="B37" s="125"/>
      <c r="C37" s="140"/>
      <c r="D37" s="125"/>
      <c r="E37" s="171" t="str">
        <f t="shared" ref="E37:E47" si="29">IF(X37="","",X37)</f>
        <v/>
      </c>
      <c r="F37" s="204" t="str">
        <f t="shared" ref="F37:F47" si="30">IF(Y37="","",Y37)</f>
        <v/>
      </c>
      <c r="G37" s="169" t="str">
        <f t="shared" ref="G37:G47" si="31">IF(Z37="","",Z37)</f>
        <v/>
      </c>
      <c r="H37" s="125"/>
      <c r="I37" s="125"/>
      <c r="J37" s="322"/>
      <c r="K37" s="322"/>
      <c r="L37" s="200"/>
      <c r="M37" s="200"/>
      <c r="N37" s="200"/>
      <c r="O37" s="200"/>
      <c r="P37" s="200"/>
      <c r="Q37" s="200"/>
      <c r="R37" s="200"/>
      <c r="S37" s="331"/>
      <c r="T37" s="331">
        <v>35</v>
      </c>
      <c r="U37" s="331">
        <f>VLOOKUP((CONCATENATE("Region_",$R$2,"_codes")),Species_by_Region!$A$72:$AV$95,T37,FALSE)</f>
        <v>0</v>
      </c>
      <c r="V37" s="331">
        <f>VLOOKUP((CONCATENATE("Region_",$R$2,"_SN")),Species_by_Region!$A$72:$AV$95,T37,FALSE)</f>
        <v>0</v>
      </c>
      <c r="W37" s="331">
        <f>VLOOKUP((CONCATENATE("Region_",$R$2,"_Species")),Species_by_Region!$A$72:$AV$95,T37,FALSE)</f>
        <v>0</v>
      </c>
      <c r="X37" s="331" t="str">
        <f t="shared" si="23"/>
        <v/>
      </c>
      <c r="Y37" s="332" t="str">
        <f t="shared" si="24"/>
        <v/>
      </c>
      <c r="Z37" s="321" t="str">
        <f t="shared" si="25"/>
        <v/>
      </c>
      <c r="AA37" s="321"/>
      <c r="AB37" s="321"/>
      <c r="AC37" s="321"/>
      <c r="AD37" s="321"/>
      <c r="AE37" s="321"/>
      <c r="AF37" s="321"/>
      <c r="AG37" s="321"/>
      <c r="AH37" s="321"/>
    </row>
    <row r="38" spans="1:34" ht="15.5" x14ac:dyDescent="0.35">
      <c r="A38" s="125"/>
      <c r="B38" s="125"/>
      <c r="C38" s="140"/>
      <c r="D38" s="125"/>
      <c r="E38" s="171" t="str">
        <f t="shared" si="29"/>
        <v/>
      </c>
      <c r="F38" s="204" t="str">
        <f t="shared" si="30"/>
        <v/>
      </c>
      <c r="G38" s="169" t="str">
        <f t="shared" si="31"/>
        <v/>
      </c>
      <c r="H38" s="125"/>
      <c r="I38" s="125"/>
      <c r="J38" s="322"/>
      <c r="K38" s="322"/>
      <c r="L38" s="200"/>
      <c r="M38" s="200"/>
      <c r="N38" s="200"/>
      <c r="O38" s="200"/>
      <c r="P38" s="200"/>
      <c r="Q38" s="200"/>
      <c r="R38" s="200"/>
      <c r="S38" s="331"/>
      <c r="T38" s="331">
        <v>36</v>
      </c>
      <c r="U38" s="331">
        <f>VLOOKUP((CONCATENATE("Region_",$R$2,"_codes")),Species_by_Region!$A$72:$AV$95,T38,FALSE)</f>
        <v>0</v>
      </c>
      <c r="V38" s="331">
        <f>VLOOKUP((CONCATENATE("Region_",$R$2,"_SN")),Species_by_Region!$A$72:$AV$95,T38,FALSE)</f>
        <v>0</v>
      </c>
      <c r="W38" s="331">
        <f>VLOOKUP((CONCATENATE("Region_",$R$2,"_Species")),Species_by_Region!$A$72:$AV$95,T38,FALSE)</f>
        <v>0</v>
      </c>
      <c r="X38" s="331" t="str">
        <f t="shared" si="23"/>
        <v/>
      </c>
      <c r="Y38" s="332" t="str">
        <f t="shared" si="24"/>
        <v/>
      </c>
      <c r="Z38" s="321" t="str">
        <f t="shared" si="25"/>
        <v/>
      </c>
      <c r="AA38" s="321"/>
      <c r="AB38" s="321"/>
      <c r="AC38" s="321"/>
      <c r="AD38" s="321"/>
      <c r="AE38" s="321"/>
      <c r="AF38" s="321"/>
      <c r="AG38" s="321"/>
      <c r="AH38" s="321"/>
    </row>
    <row r="39" spans="1:34" ht="15.5" x14ac:dyDescent="0.35">
      <c r="A39" s="125"/>
      <c r="B39" s="125"/>
      <c r="C39" s="140"/>
      <c r="D39" s="125"/>
      <c r="E39" s="171" t="str">
        <f t="shared" si="29"/>
        <v/>
      </c>
      <c r="F39" s="204" t="str">
        <f t="shared" si="30"/>
        <v/>
      </c>
      <c r="G39" s="169" t="str">
        <f t="shared" si="31"/>
        <v/>
      </c>
      <c r="H39" s="125"/>
      <c r="I39" s="125"/>
      <c r="J39" s="322"/>
      <c r="K39" s="322"/>
      <c r="L39" s="322"/>
      <c r="M39" s="322"/>
      <c r="N39" s="322"/>
      <c r="O39" s="331"/>
      <c r="P39" s="331"/>
      <c r="Q39" s="331"/>
      <c r="R39" s="331"/>
      <c r="S39" s="331"/>
      <c r="T39" s="331">
        <v>37</v>
      </c>
      <c r="U39" s="331">
        <f>VLOOKUP((CONCATENATE("Region_",$R$2,"_codes")),Species_by_Region!$A$72:$AV$95,T39,FALSE)</f>
        <v>0</v>
      </c>
      <c r="V39" s="331">
        <f>VLOOKUP((CONCATENATE("Region_",$R$2,"_SN")),Species_by_Region!$A$72:$AV$95,T39,FALSE)</f>
        <v>0</v>
      </c>
      <c r="W39" s="331">
        <f>VLOOKUP((CONCATENATE("Region_",$R$2,"_Species")),Species_by_Region!$A$72:$AV$95,T39,FALSE)</f>
        <v>0</v>
      </c>
      <c r="X39" s="331" t="str">
        <f t="shared" si="23"/>
        <v/>
      </c>
      <c r="Y39" s="332" t="str">
        <f t="shared" si="24"/>
        <v/>
      </c>
      <c r="Z39" s="321" t="str">
        <f t="shared" si="25"/>
        <v/>
      </c>
      <c r="AA39" s="321"/>
      <c r="AB39" s="321"/>
      <c r="AC39" s="321"/>
      <c r="AD39" s="321"/>
      <c r="AE39" s="321"/>
      <c r="AF39" s="321"/>
      <c r="AG39" s="321"/>
      <c r="AH39" s="321"/>
    </row>
    <row r="40" spans="1:34" ht="15.5" x14ac:dyDescent="0.35">
      <c r="A40" s="125"/>
      <c r="B40" s="125"/>
      <c r="C40" s="140"/>
      <c r="D40" s="125"/>
      <c r="E40" s="171" t="str">
        <f t="shared" si="29"/>
        <v/>
      </c>
      <c r="F40" s="204" t="str">
        <f t="shared" si="30"/>
        <v/>
      </c>
      <c r="G40" s="169" t="str">
        <f t="shared" si="31"/>
        <v/>
      </c>
      <c r="H40" s="125"/>
      <c r="I40" s="125"/>
      <c r="J40" s="125"/>
      <c r="K40" s="125"/>
      <c r="L40" s="125"/>
      <c r="M40" s="125"/>
      <c r="N40" s="125"/>
      <c r="O40" s="331"/>
      <c r="P40" s="331"/>
      <c r="Q40" s="331"/>
      <c r="R40" s="331"/>
      <c r="S40" s="331"/>
      <c r="T40" s="331">
        <v>38</v>
      </c>
      <c r="U40" s="331">
        <f>VLOOKUP((CONCATENATE("Region_",$R$2,"_codes")),Species_by_Region!$A$72:$AV$95,T40,FALSE)</f>
        <v>0</v>
      </c>
      <c r="V40" s="331">
        <f>VLOOKUP((CONCATENATE("Region_",$R$2,"_SN")),Species_by_Region!$A$72:$AV$95,T40,FALSE)</f>
        <v>0</v>
      </c>
      <c r="W40" s="331">
        <f>VLOOKUP((CONCATENATE("Region_",$R$2,"_Species")),Species_by_Region!$A$72:$AV$95,T40,FALSE)</f>
        <v>0</v>
      </c>
      <c r="X40" s="331" t="str">
        <f t="shared" si="23"/>
        <v/>
      </c>
      <c r="Y40" s="332" t="str">
        <f t="shared" si="24"/>
        <v/>
      </c>
      <c r="Z40" s="321" t="str">
        <f t="shared" si="25"/>
        <v/>
      </c>
      <c r="AA40" s="321"/>
      <c r="AB40" s="321"/>
      <c r="AC40" s="321"/>
      <c r="AD40" s="321"/>
      <c r="AE40" s="321"/>
      <c r="AF40" s="321"/>
      <c r="AG40" s="321"/>
      <c r="AH40" s="321"/>
    </row>
    <row r="41" spans="1:34" ht="15.5" x14ac:dyDescent="0.35">
      <c r="A41" s="125"/>
      <c r="B41" s="125"/>
      <c r="C41" s="140"/>
      <c r="D41" s="125"/>
      <c r="E41" s="171" t="str">
        <f t="shared" si="29"/>
        <v/>
      </c>
      <c r="F41" s="204" t="str">
        <f t="shared" si="30"/>
        <v/>
      </c>
      <c r="G41" s="169" t="str">
        <f t="shared" si="31"/>
        <v/>
      </c>
      <c r="H41" s="125"/>
      <c r="I41" s="125"/>
      <c r="J41" s="125"/>
      <c r="K41" s="125"/>
      <c r="L41" s="125"/>
      <c r="M41" s="125"/>
      <c r="N41" s="125"/>
      <c r="O41" s="331"/>
      <c r="P41" s="331"/>
      <c r="Q41" s="331"/>
      <c r="R41" s="331"/>
      <c r="S41" s="331"/>
      <c r="T41" s="331">
        <v>39</v>
      </c>
      <c r="U41" s="331">
        <f>VLOOKUP((CONCATENATE("Region_",$R$2,"_codes")),Species_by_Region!$A$72:$AV$95,T41,FALSE)</f>
        <v>0</v>
      </c>
      <c r="V41" s="331">
        <f>VLOOKUP((CONCATENATE("Region_",$R$2,"_SN")),Species_by_Region!$A$72:$AV$95,T41,FALSE)</f>
        <v>0</v>
      </c>
      <c r="W41" s="331">
        <f>VLOOKUP((CONCATENATE("Region_",$R$2,"_Species")),Species_by_Region!$A$72:$AV$95,T41,FALSE)</f>
        <v>0</v>
      </c>
      <c r="X41" s="331" t="str">
        <f t="shared" si="23"/>
        <v/>
      </c>
      <c r="Y41" s="332" t="str">
        <f t="shared" si="24"/>
        <v/>
      </c>
      <c r="Z41" s="321" t="str">
        <f t="shared" si="25"/>
        <v/>
      </c>
      <c r="AA41" s="321"/>
      <c r="AB41" s="321"/>
      <c r="AC41" s="321"/>
      <c r="AD41" s="321"/>
      <c r="AE41" s="321"/>
      <c r="AF41" s="321"/>
      <c r="AG41" s="321"/>
      <c r="AH41" s="321"/>
    </row>
    <row r="42" spans="1:34" ht="15.5" x14ac:dyDescent="0.35">
      <c r="A42" s="125"/>
      <c r="B42" s="125"/>
      <c r="C42" s="140"/>
      <c r="D42" s="125"/>
      <c r="E42" s="171" t="str">
        <f t="shared" si="29"/>
        <v/>
      </c>
      <c r="F42" s="204" t="str">
        <f t="shared" si="30"/>
        <v/>
      </c>
      <c r="G42" s="169" t="str">
        <f t="shared" si="31"/>
        <v/>
      </c>
      <c r="H42" s="125"/>
      <c r="I42" s="125"/>
      <c r="J42" s="125"/>
      <c r="K42" s="125"/>
      <c r="L42" s="125"/>
      <c r="M42" s="125"/>
      <c r="N42" s="125"/>
      <c r="O42" s="331"/>
      <c r="P42" s="331"/>
      <c r="Q42" s="331"/>
      <c r="R42" s="331"/>
      <c r="S42" s="331"/>
      <c r="T42" s="331">
        <v>40</v>
      </c>
      <c r="U42" s="331">
        <f>VLOOKUP((CONCATENATE("Region_",$R$2,"_codes")),Species_by_Region!$A$72:$AV$95,T42,FALSE)</f>
        <v>0</v>
      </c>
      <c r="V42" s="331">
        <f>VLOOKUP((CONCATENATE("Region_",$R$2,"_SN")),Species_by_Region!$A$72:$AV$95,T42,FALSE)</f>
        <v>0</v>
      </c>
      <c r="W42" s="331">
        <f>VLOOKUP((CONCATENATE("Region_",$R$2,"_Species")),Species_by_Region!$A$72:$AV$95,T42,FALSE)</f>
        <v>0</v>
      </c>
      <c r="X42" s="331" t="str">
        <f t="shared" si="23"/>
        <v/>
      </c>
      <c r="Y42" s="332" t="str">
        <f t="shared" si="24"/>
        <v/>
      </c>
      <c r="Z42" s="321" t="str">
        <f t="shared" si="25"/>
        <v/>
      </c>
      <c r="AA42" s="321"/>
      <c r="AB42" s="321"/>
      <c r="AC42" s="321"/>
      <c r="AD42" s="321"/>
      <c r="AE42" s="321"/>
      <c r="AF42" s="321"/>
      <c r="AG42" s="321"/>
      <c r="AH42" s="321"/>
    </row>
    <row r="43" spans="1:34" ht="15.5" x14ac:dyDescent="0.35">
      <c r="A43" s="125"/>
      <c r="B43" s="125"/>
      <c r="C43" s="140"/>
      <c r="D43" s="125"/>
      <c r="E43" s="171" t="str">
        <f t="shared" si="29"/>
        <v/>
      </c>
      <c r="F43" s="204" t="str">
        <f t="shared" si="30"/>
        <v/>
      </c>
      <c r="G43" s="169" t="str">
        <f t="shared" si="31"/>
        <v/>
      </c>
      <c r="H43" s="125"/>
      <c r="I43" s="125"/>
      <c r="J43" s="125"/>
      <c r="K43" s="125"/>
      <c r="L43" s="125"/>
      <c r="M43" s="125"/>
      <c r="N43" s="125"/>
      <c r="O43" s="125"/>
      <c r="P43" s="322"/>
      <c r="Q43" s="322"/>
      <c r="R43" s="331"/>
      <c r="S43" s="331"/>
      <c r="T43" s="331">
        <v>41</v>
      </c>
      <c r="U43" s="331">
        <f>VLOOKUP((CONCATENATE("Region_",$R$2,"_codes")),Species_by_Region!$A$72:$AV$95,T43,FALSE)</f>
        <v>0</v>
      </c>
      <c r="V43" s="331">
        <f>VLOOKUP((CONCATENATE("Region_",$R$2,"_SN")),Species_by_Region!$A$72:$AV$95,T43,FALSE)</f>
        <v>0</v>
      </c>
      <c r="W43" s="331">
        <f>VLOOKUP((CONCATENATE("Region_",$R$2,"_Species")),Species_by_Region!$A$72:$AV$95,T43,FALSE)</f>
        <v>0</v>
      </c>
      <c r="X43" s="331" t="str">
        <f t="shared" si="23"/>
        <v/>
      </c>
      <c r="Y43" s="332" t="str">
        <f t="shared" si="24"/>
        <v/>
      </c>
      <c r="Z43" s="321" t="str">
        <f t="shared" si="25"/>
        <v/>
      </c>
      <c r="AA43" s="321"/>
      <c r="AB43" s="321"/>
      <c r="AC43" s="321"/>
      <c r="AD43" s="321"/>
      <c r="AE43" s="321"/>
      <c r="AF43" s="321"/>
      <c r="AG43" s="321"/>
      <c r="AH43" s="321"/>
    </row>
    <row r="44" spans="1:34" ht="15.5" x14ac:dyDescent="0.35">
      <c r="A44" s="125"/>
      <c r="B44" s="125"/>
      <c r="C44" s="140"/>
      <c r="D44" s="125"/>
      <c r="E44" s="171" t="str">
        <f t="shared" si="29"/>
        <v/>
      </c>
      <c r="F44" s="204" t="str">
        <f t="shared" si="30"/>
        <v/>
      </c>
      <c r="G44" s="169" t="str">
        <f t="shared" si="31"/>
        <v/>
      </c>
      <c r="H44" s="125"/>
      <c r="I44" s="125"/>
      <c r="J44" s="125"/>
      <c r="K44" s="125"/>
      <c r="L44" s="125"/>
      <c r="M44" s="125"/>
      <c r="N44" s="125"/>
      <c r="O44" s="125"/>
      <c r="P44" s="322"/>
      <c r="Q44" s="322"/>
      <c r="R44" s="331"/>
      <c r="S44" s="331"/>
      <c r="T44" s="331">
        <v>42</v>
      </c>
      <c r="U44" s="331">
        <f>VLOOKUP((CONCATENATE("Region_",$R$2,"_codes")),Species_by_Region!$A$72:$AV$95,T44,FALSE)</f>
        <v>0</v>
      </c>
      <c r="V44" s="331">
        <f>VLOOKUP((CONCATENATE("Region_",$R$2,"_SN")),Species_by_Region!$A$72:$AV$95,T44,FALSE)</f>
        <v>0</v>
      </c>
      <c r="W44" s="331">
        <f>VLOOKUP((CONCATENATE("Region_",$R$2,"_Species")),Species_by_Region!$A$72:$AV$95,T44,FALSE)</f>
        <v>0</v>
      </c>
      <c r="X44" s="331" t="str">
        <f t="shared" si="23"/>
        <v/>
      </c>
      <c r="Y44" s="332" t="str">
        <f t="shared" si="24"/>
        <v/>
      </c>
      <c r="Z44" s="321" t="str">
        <f t="shared" si="25"/>
        <v/>
      </c>
      <c r="AA44" s="321"/>
      <c r="AB44" s="321"/>
      <c r="AC44" s="321"/>
      <c r="AD44" s="321"/>
      <c r="AE44" s="321"/>
      <c r="AF44" s="321"/>
      <c r="AG44" s="321"/>
      <c r="AH44" s="321"/>
    </row>
    <row r="45" spans="1:34" ht="15.5" x14ac:dyDescent="0.35">
      <c r="A45" s="123"/>
      <c r="B45" s="122"/>
      <c r="C45" s="140"/>
      <c r="D45" s="125"/>
      <c r="E45" s="171" t="str">
        <f t="shared" si="29"/>
        <v/>
      </c>
      <c r="F45" s="204" t="str">
        <f t="shared" si="30"/>
        <v/>
      </c>
      <c r="G45" s="169" t="str">
        <f t="shared" si="31"/>
        <v/>
      </c>
      <c r="I45" s="124"/>
      <c r="J45" s="124"/>
      <c r="K45" s="124"/>
      <c r="L45" s="124"/>
      <c r="M45" s="124"/>
      <c r="N45" s="124"/>
      <c r="O45" s="124"/>
      <c r="P45" s="328"/>
      <c r="Q45" s="328"/>
      <c r="R45" s="333"/>
      <c r="S45" s="333"/>
      <c r="T45" s="331">
        <v>43</v>
      </c>
      <c r="U45" s="331">
        <f>VLOOKUP((CONCATENATE("Region_",$R$2,"_codes")),Species_by_Region!$A$72:$AV$95,T45,FALSE)</f>
        <v>0</v>
      </c>
      <c r="V45" s="331">
        <f>VLOOKUP((CONCATENATE("Region_",$R$2,"_SN")),Species_by_Region!$A$72:$AV$95,T45,FALSE)</f>
        <v>0</v>
      </c>
      <c r="W45" s="331">
        <f>VLOOKUP((CONCATENATE("Region_",$R$2,"_Species")),Species_by_Region!$A$72:$AV$95,T45,FALSE)</f>
        <v>0</v>
      </c>
      <c r="X45" s="331" t="str">
        <f t="shared" si="23"/>
        <v/>
      </c>
      <c r="Y45" s="332" t="str">
        <f t="shared" si="24"/>
        <v/>
      </c>
      <c r="Z45" s="321" t="str">
        <f t="shared" si="25"/>
        <v/>
      </c>
      <c r="AA45" s="321"/>
      <c r="AB45" s="321"/>
      <c r="AC45" s="321"/>
      <c r="AD45" s="321"/>
      <c r="AE45" s="321"/>
      <c r="AF45" s="321"/>
      <c r="AG45" s="321"/>
      <c r="AH45" s="321"/>
    </row>
    <row r="46" spans="1:34" ht="15.5" x14ac:dyDescent="0.35">
      <c r="A46" s="123"/>
      <c r="B46" s="125"/>
      <c r="C46" s="140"/>
      <c r="D46" s="123"/>
      <c r="E46" s="171" t="str">
        <f t="shared" si="29"/>
        <v/>
      </c>
      <c r="F46" s="204" t="str">
        <f t="shared" si="30"/>
        <v/>
      </c>
      <c r="G46" s="169" t="str">
        <f t="shared" si="31"/>
        <v/>
      </c>
      <c r="H46" s="128"/>
      <c r="I46" s="125"/>
      <c r="J46" s="125"/>
      <c r="K46" s="125"/>
      <c r="L46" s="125"/>
      <c r="M46" s="125"/>
      <c r="N46" s="125"/>
      <c r="O46" s="125"/>
      <c r="P46" s="322"/>
      <c r="Q46" s="322"/>
      <c r="R46" s="331"/>
      <c r="S46" s="331"/>
      <c r="T46" s="331">
        <v>44</v>
      </c>
      <c r="U46" s="331">
        <f>VLOOKUP((CONCATENATE("Region_",$R$2,"_codes")),Species_by_Region!$A$72:$AV$95,T46,FALSE)</f>
        <v>0</v>
      </c>
      <c r="V46" s="331">
        <f>VLOOKUP((CONCATENATE("Region_",$R$2,"_SN")),Species_by_Region!$A$72:$AV$95,T46,FALSE)</f>
        <v>0</v>
      </c>
      <c r="W46" s="331">
        <f>VLOOKUP((CONCATENATE("Region_",$R$2,"_Species")),Species_by_Region!$A$72:$AV$95,T46,FALSE)</f>
        <v>0</v>
      </c>
      <c r="X46" s="331" t="str">
        <f t="shared" si="23"/>
        <v/>
      </c>
      <c r="Y46" s="332" t="str">
        <f t="shared" si="24"/>
        <v/>
      </c>
      <c r="Z46" s="321" t="str">
        <f t="shared" si="25"/>
        <v/>
      </c>
      <c r="AA46" s="321"/>
      <c r="AB46" s="321"/>
      <c r="AC46" s="321"/>
      <c r="AD46" s="321"/>
      <c r="AE46" s="321"/>
      <c r="AF46" s="321"/>
      <c r="AG46" s="321"/>
      <c r="AH46" s="321"/>
    </row>
    <row r="47" spans="1:34" ht="15.5" x14ac:dyDescent="0.35">
      <c r="A47" s="125"/>
      <c r="B47" s="122"/>
      <c r="C47" s="140"/>
      <c r="D47" s="125"/>
      <c r="E47" s="171" t="str">
        <f t="shared" si="29"/>
        <v/>
      </c>
      <c r="F47" s="204" t="str">
        <f t="shared" si="30"/>
        <v/>
      </c>
      <c r="G47" s="169" t="str">
        <f t="shared" si="31"/>
        <v/>
      </c>
      <c r="H47" s="125"/>
      <c r="I47" s="125"/>
      <c r="J47" s="125"/>
      <c r="K47" s="125"/>
      <c r="L47" s="125"/>
      <c r="M47" s="125"/>
      <c r="N47" s="125"/>
      <c r="O47" s="125"/>
      <c r="P47" s="322"/>
      <c r="Q47" s="322"/>
      <c r="R47" s="331"/>
      <c r="S47" s="331"/>
      <c r="T47" s="331">
        <v>45</v>
      </c>
      <c r="U47" s="331">
        <f>VLOOKUP((CONCATENATE("Region_",$R$2,"_codes")),Species_by_Region!$A$72:$AV$95,T47,FALSE)</f>
        <v>0</v>
      </c>
      <c r="V47" s="331">
        <f>VLOOKUP((CONCATENATE("Region_",$R$2,"_SN")),Species_by_Region!$A$72:$AV$95,T47,FALSE)</f>
        <v>0</v>
      </c>
      <c r="W47" s="331">
        <f>VLOOKUP((CONCATENATE("Region_",$R$2,"_Species")),Species_by_Region!$A$72:$AV$95,T47,FALSE)</f>
        <v>0</v>
      </c>
      <c r="X47" s="331" t="str">
        <f t="shared" si="23"/>
        <v/>
      </c>
      <c r="Y47" s="332" t="str">
        <f t="shared" si="24"/>
        <v/>
      </c>
      <c r="Z47" s="321" t="str">
        <f t="shared" si="25"/>
        <v/>
      </c>
      <c r="AA47" s="321"/>
      <c r="AB47" s="321"/>
      <c r="AC47" s="321"/>
      <c r="AD47" s="321"/>
      <c r="AE47" s="321"/>
      <c r="AF47" s="321"/>
      <c r="AG47" s="321"/>
      <c r="AH47" s="321"/>
    </row>
    <row r="48" spans="1:34" ht="15.5" x14ac:dyDescent="0.35">
      <c r="A48" s="123"/>
      <c r="C48" s="265"/>
      <c r="D48" s="137"/>
      <c r="E48" s="171" t="str">
        <f t="shared" ref="E48" si="32">IF(X48="","",X48)</f>
        <v/>
      </c>
      <c r="F48" s="204" t="str">
        <f t="shared" ref="F48" si="33">IF(Y48="","",Y48)</f>
        <v/>
      </c>
      <c r="G48" s="169" t="str">
        <f t="shared" ref="G48" si="34">IF(Z48="","",Z48)</f>
        <v/>
      </c>
      <c r="H48" s="128"/>
      <c r="I48" s="125"/>
      <c r="J48" s="125"/>
      <c r="K48" s="125"/>
      <c r="L48" s="125"/>
      <c r="M48" s="125"/>
      <c r="N48" s="125"/>
      <c r="O48" s="125"/>
      <c r="P48" s="322"/>
      <c r="Q48" s="322"/>
      <c r="R48" s="331"/>
      <c r="S48" s="331"/>
      <c r="T48" s="331">
        <v>46</v>
      </c>
      <c r="U48" s="331">
        <f>VLOOKUP((CONCATENATE("Region_",$R$2,"_codes")),Species_by_Region!$A$72:$AV$95,T48,FALSE)</f>
        <v>0</v>
      </c>
      <c r="V48" s="331">
        <f>VLOOKUP((CONCATENATE("Region_",$R$2,"_SN")),Species_by_Region!$A$72:$AV$95,T48,FALSE)</f>
        <v>0</v>
      </c>
      <c r="W48" s="331">
        <f>VLOOKUP((CONCATENATE("Region_",$R$2,"_Species")),Species_by_Region!$A$72:$AV$95,T48,FALSE)</f>
        <v>0</v>
      </c>
      <c r="X48" s="331" t="str">
        <f t="shared" ref="X48" si="35">IF(U48=0,"",U48)</f>
        <v/>
      </c>
      <c r="Y48" s="332" t="str">
        <f t="shared" ref="Y48" si="36">IF(V48=0,"",V48)</f>
        <v/>
      </c>
      <c r="Z48" s="321" t="str">
        <f t="shared" ref="Z48" si="37">IF(W48=0,"",W48)</f>
        <v/>
      </c>
      <c r="AA48" s="321"/>
      <c r="AB48" s="321"/>
      <c r="AC48" s="321"/>
      <c r="AD48" s="321"/>
      <c r="AE48" s="321"/>
      <c r="AF48" s="321"/>
      <c r="AG48" s="321"/>
      <c r="AH48" s="321"/>
    </row>
    <row r="49" spans="1:34" ht="15.5" x14ac:dyDescent="0.35">
      <c r="A49" s="123"/>
      <c r="B49" s="125"/>
      <c r="C49" s="267"/>
      <c r="D49" s="123"/>
      <c r="E49" s="171" t="str">
        <f t="shared" ref="E49" si="38">IF(X49="","",X49)</f>
        <v/>
      </c>
      <c r="F49" s="204" t="str">
        <f t="shared" ref="F49" si="39">IF(Y49="","",Y49)</f>
        <v/>
      </c>
      <c r="G49" s="169" t="str">
        <f t="shared" ref="G49" si="40">IF(Z49="","",Z49)</f>
        <v/>
      </c>
      <c r="H49" s="123"/>
      <c r="I49" s="125"/>
      <c r="J49" s="125"/>
      <c r="K49" s="125"/>
      <c r="L49" s="125"/>
      <c r="M49" s="125"/>
      <c r="N49" s="125"/>
      <c r="O49" s="125"/>
      <c r="P49" s="322"/>
      <c r="Q49" s="322"/>
      <c r="R49" s="331"/>
      <c r="S49" s="331"/>
      <c r="T49" s="331">
        <v>47</v>
      </c>
      <c r="U49" s="331">
        <f>VLOOKUP((CONCATENATE("Region_",$R$2,"_codes")),Species_by_Region!$A$72:$AV$95,T49,FALSE)</f>
        <v>0</v>
      </c>
      <c r="V49" s="331">
        <f>VLOOKUP((CONCATENATE("Region_",$R$2,"_SN")),Species_by_Region!$A$72:$AV$95,T49,FALSE)</f>
        <v>0</v>
      </c>
      <c r="W49" s="331">
        <f>VLOOKUP((CONCATENATE("Region_",$R$2,"_Species")),Species_by_Region!$A$72:$AV$95,T49,FALSE)</f>
        <v>0</v>
      </c>
      <c r="X49" s="331" t="str">
        <f t="shared" ref="X49" si="41">IF(U49=0,"",U49)</f>
        <v/>
      </c>
      <c r="Y49" s="332" t="str">
        <f t="shared" ref="Y49" si="42">IF(V49=0,"",V49)</f>
        <v/>
      </c>
      <c r="Z49" s="321" t="str">
        <f t="shared" ref="Z49" si="43">IF(W49=0,"",W49)</f>
        <v/>
      </c>
      <c r="AA49" s="321"/>
      <c r="AB49" s="321"/>
      <c r="AC49" s="321"/>
      <c r="AD49" s="321"/>
      <c r="AE49" s="321"/>
      <c r="AF49" s="321"/>
      <c r="AG49" s="321"/>
      <c r="AH49" s="321"/>
    </row>
    <row r="50" spans="1:34" ht="15.5" x14ac:dyDescent="0.35">
      <c r="A50" s="123"/>
      <c r="B50" s="123"/>
      <c r="C50" s="267"/>
      <c r="D50" s="123"/>
      <c r="E50" s="171" t="str">
        <f t="shared" ref="E50" si="44">IF(X50="","",X50)</f>
        <v/>
      </c>
      <c r="F50" s="204" t="str">
        <f t="shared" ref="F50" si="45">IF(Y50="","",Y50)</f>
        <v/>
      </c>
      <c r="G50" s="169" t="str">
        <f t="shared" ref="G50" si="46">IF(Z50="","",Z50)</f>
        <v/>
      </c>
      <c r="H50" s="123"/>
      <c r="I50" s="125"/>
      <c r="J50" s="125"/>
      <c r="K50" s="125"/>
      <c r="L50" s="125"/>
      <c r="M50" s="125"/>
      <c r="N50" s="125"/>
      <c r="O50" s="125"/>
      <c r="P50" s="322"/>
      <c r="Q50" s="322"/>
      <c r="R50" s="331"/>
      <c r="S50" s="331"/>
      <c r="T50" s="331">
        <v>48</v>
      </c>
      <c r="U50" s="331">
        <f>VLOOKUP((CONCATENATE("Region_",$R$2,"_codes")),Species_by_Region!$A$72:$AV$95,T50,FALSE)</f>
        <v>0</v>
      </c>
      <c r="V50" s="331">
        <f>VLOOKUP((CONCATENATE("Region_",$R$2,"_SN")),Species_by_Region!$A$72:$AV$95,T50,FALSE)</f>
        <v>0</v>
      </c>
      <c r="W50" s="331">
        <f>VLOOKUP((CONCATENATE("Region_",$R$2,"_Species")),Species_by_Region!$A$72:$AV$95,T50,FALSE)</f>
        <v>0</v>
      </c>
      <c r="X50" s="331" t="str">
        <f t="shared" ref="X50" si="47">IF(U50=0,"",U50)</f>
        <v/>
      </c>
      <c r="Y50" s="332" t="str">
        <f t="shared" ref="Y50" si="48">IF(V50=0,"",V50)</f>
        <v/>
      </c>
      <c r="Z50" s="321" t="str">
        <f t="shared" ref="Z50" si="49">IF(W50=0,"",W50)</f>
        <v/>
      </c>
      <c r="AA50" s="321"/>
      <c r="AB50" s="321"/>
      <c r="AC50" s="321"/>
      <c r="AD50" s="321"/>
      <c r="AE50" s="321"/>
      <c r="AF50" s="321"/>
      <c r="AG50" s="321"/>
      <c r="AH50" s="321"/>
    </row>
    <row r="51" spans="1:34" x14ac:dyDescent="0.35">
      <c r="A51" s="123"/>
      <c r="B51" s="125"/>
      <c r="C51" s="267"/>
      <c r="D51" s="123"/>
      <c r="E51" s="268"/>
      <c r="F51" s="268"/>
      <c r="G51" s="268"/>
      <c r="H51" s="123"/>
      <c r="I51" s="125"/>
      <c r="J51" s="125"/>
      <c r="K51" s="125"/>
      <c r="L51" s="125"/>
      <c r="M51" s="125"/>
      <c r="N51" s="125"/>
      <c r="O51" s="125"/>
      <c r="P51" s="322"/>
      <c r="Q51" s="322"/>
      <c r="R51" s="322"/>
      <c r="S51" s="322"/>
      <c r="T51" s="322"/>
      <c r="U51" s="322"/>
      <c r="V51" s="322"/>
      <c r="W51" s="322"/>
      <c r="X51" s="322"/>
      <c r="Y51" s="323"/>
      <c r="Z51" s="323"/>
      <c r="AA51" s="323"/>
      <c r="AB51" s="323"/>
      <c r="AC51" s="323"/>
      <c r="AD51" s="321"/>
      <c r="AE51" s="321"/>
      <c r="AF51" s="321"/>
      <c r="AG51" s="321"/>
      <c r="AH51" s="321"/>
    </row>
    <row r="52" spans="1:34" x14ac:dyDescent="0.35">
      <c r="A52" s="123"/>
      <c r="B52" s="123"/>
      <c r="C52" s="267"/>
      <c r="D52" s="123"/>
      <c r="E52" s="268"/>
      <c r="F52" s="268"/>
      <c r="G52" s="268"/>
      <c r="H52" s="123"/>
      <c r="I52" s="125"/>
      <c r="J52" s="125"/>
      <c r="K52" s="125"/>
      <c r="L52" s="125"/>
      <c r="M52" s="125"/>
      <c r="N52" s="125"/>
      <c r="O52" s="125"/>
      <c r="P52" s="322"/>
      <c r="Q52" s="322"/>
      <c r="R52" s="322"/>
      <c r="S52" s="322"/>
      <c r="T52" s="322"/>
      <c r="U52" s="322"/>
      <c r="V52" s="322"/>
      <c r="W52" s="322"/>
      <c r="X52" s="322"/>
      <c r="Y52" s="323"/>
      <c r="Z52" s="323"/>
      <c r="AA52" s="323"/>
      <c r="AB52" s="323"/>
      <c r="AC52" s="323"/>
      <c r="AD52" s="321"/>
      <c r="AE52" s="321"/>
      <c r="AF52" s="321"/>
      <c r="AG52" s="321"/>
      <c r="AH52" s="321"/>
    </row>
    <row r="53" spans="1:34" x14ac:dyDescent="0.35">
      <c r="A53" s="121"/>
      <c r="B53" s="125"/>
      <c r="C53" s="267"/>
      <c r="D53" s="123"/>
      <c r="E53" s="268"/>
      <c r="F53" s="268"/>
      <c r="G53" s="268"/>
      <c r="H53" s="123"/>
      <c r="I53" s="125"/>
      <c r="J53" s="125"/>
      <c r="K53" s="125"/>
      <c r="L53" s="125"/>
      <c r="M53" s="125"/>
      <c r="N53" s="125"/>
      <c r="O53" s="125"/>
      <c r="P53" s="322"/>
      <c r="Q53" s="322"/>
      <c r="R53" s="322"/>
      <c r="S53" s="322"/>
      <c r="T53" s="322"/>
      <c r="U53" s="322"/>
      <c r="V53" s="322"/>
      <c r="W53" s="322"/>
      <c r="X53" s="322"/>
      <c r="Y53" s="323"/>
      <c r="Z53" s="323"/>
      <c r="AA53" s="323"/>
      <c r="AB53" s="323"/>
      <c r="AC53" s="323"/>
      <c r="AD53" s="321"/>
      <c r="AE53" s="321"/>
      <c r="AF53" s="321"/>
      <c r="AG53" s="321"/>
      <c r="AH53" s="321"/>
    </row>
    <row r="54" spans="1:34" x14ac:dyDescent="0.35">
      <c r="A54" s="136"/>
      <c r="B54" s="124"/>
      <c r="C54" s="266"/>
      <c r="D54" s="123"/>
      <c r="E54" s="268"/>
      <c r="F54" s="268"/>
      <c r="G54" s="268"/>
      <c r="H54" s="123"/>
      <c r="I54" s="125"/>
      <c r="J54" s="125"/>
      <c r="K54" s="125"/>
      <c r="L54" s="125"/>
      <c r="M54" s="125"/>
      <c r="N54" s="125"/>
      <c r="O54" s="125"/>
      <c r="P54" s="322"/>
      <c r="Q54" s="322"/>
      <c r="R54" s="322"/>
      <c r="S54" s="322"/>
      <c r="T54" s="322"/>
      <c r="U54" s="322"/>
      <c r="V54" s="322"/>
      <c r="W54" s="322"/>
      <c r="X54" s="322"/>
      <c r="Y54" s="323"/>
      <c r="Z54" s="323"/>
      <c r="AA54" s="323"/>
      <c r="AB54" s="323"/>
      <c r="AC54" s="323"/>
      <c r="AD54" s="321"/>
      <c r="AE54" s="321"/>
      <c r="AF54" s="321"/>
      <c r="AG54" s="321"/>
      <c r="AH54" s="321"/>
    </row>
    <row r="55" spans="1:34" x14ac:dyDescent="0.35">
      <c r="A55" s="123"/>
      <c r="B55" s="124"/>
      <c r="C55" s="266"/>
      <c r="D55" s="120"/>
      <c r="E55" s="269"/>
      <c r="F55" s="269"/>
      <c r="G55" s="269"/>
      <c r="H55" s="120"/>
      <c r="I55" s="125"/>
      <c r="J55" s="125"/>
      <c r="K55" s="125"/>
      <c r="L55" s="125"/>
      <c r="M55" s="125"/>
      <c r="N55" s="125"/>
      <c r="O55" s="125"/>
      <c r="P55" s="322"/>
      <c r="Q55" s="322"/>
      <c r="R55" s="322"/>
      <c r="S55" s="322"/>
      <c r="T55" s="322"/>
      <c r="U55" s="322"/>
      <c r="V55" s="322"/>
      <c r="W55" s="322"/>
      <c r="X55" s="322"/>
      <c r="Y55" s="323"/>
      <c r="Z55" s="323"/>
      <c r="AA55" s="323"/>
      <c r="AB55" s="323"/>
      <c r="AC55" s="323"/>
      <c r="AD55" s="321"/>
      <c r="AE55" s="321"/>
      <c r="AF55" s="321"/>
      <c r="AG55" s="321"/>
      <c r="AH55" s="321"/>
    </row>
    <row r="56" spans="1:34" x14ac:dyDescent="0.35">
      <c r="A56" s="123"/>
      <c r="B56" s="124"/>
      <c r="C56" s="266"/>
      <c r="D56" s="120"/>
      <c r="E56" s="269"/>
      <c r="F56" s="269"/>
      <c r="G56" s="269"/>
      <c r="H56" s="118"/>
      <c r="I56" s="125"/>
      <c r="J56" s="125"/>
      <c r="K56" s="125"/>
      <c r="L56" s="125"/>
      <c r="M56" s="125"/>
      <c r="N56" s="125"/>
      <c r="O56" s="125"/>
      <c r="P56" s="322"/>
      <c r="Q56" s="322"/>
      <c r="R56" s="322"/>
      <c r="S56" s="322"/>
      <c r="T56" s="322"/>
      <c r="U56" s="322"/>
      <c r="V56" s="322"/>
      <c r="W56" s="322"/>
      <c r="X56" s="322"/>
      <c r="Y56" s="323"/>
      <c r="Z56" s="323"/>
      <c r="AA56" s="323"/>
      <c r="AB56" s="323"/>
      <c r="AC56" s="323"/>
      <c r="AD56" s="321"/>
      <c r="AE56" s="321"/>
      <c r="AF56" s="321"/>
      <c r="AG56" s="321"/>
      <c r="AH56" s="321"/>
    </row>
    <row r="57" spans="1:34" x14ac:dyDescent="0.35">
      <c r="A57" s="123"/>
      <c r="B57" s="120"/>
      <c r="C57" s="266"/>
      <c r="D57" s="120"/>
      <c r="E57" s="269"/>
      <c r="F57" s="269"/>
      <c r="G57" s="269"/>
      <c r="H57" s="120"/>
      <c r="I57" s="124"/>
      <c r="J57" s="125"/>
      <c r="K57" s="125"/>
      <c r="L57" s="125"/>
      <c r="M57" s="125"/>
      <c r="N57" s="125"/>
      <c r="O57" s="125"/>
      <c r="P57" s="322"/>
      <c r="Q57" s="322"/>
      <c r="R57" s="322"/>
      <c r="S57" s="322"/>
      <c r="T57" s="322"/>
      <c r="U57" s="322"/>
      <c r="V57" s="322"/>
      <c r="W57" s="322"/>
      <c r="X57" s="322"/>
      <c r="Y57" s="323"/>
      <c r="Z57" s="323"/>
      <c r="AA57" s="323"/>
      <c r="AB57" s="323"/>
      <c r="AC57" s="323"/>
      <c r="AD57" s="321"/>
      <c r="AE57" s="321"/>
      <c r="AF57" s="321"/>
      <c r="AG57" s="321"/>
      <c r="AH57" s="321"/>
    </row>
    <row r="58" spans="1:34" x14ac:dyDescent="0.35">
      <c r="A58" s="120"/>
      <c r="B58" s="120"/>
      <c r="C58" s="266"/>
      <c r="D58" s="120"/>
      <c r="E58" s="269"/>
      <c r="F58" s="269"/>
      <c r="G58" s="269"/>
      <c r="H58" s="120"/>
      <c r="I58" s="125"/>
      <c r="J58" s="125"/>
      <c r="K58" s="125"/>
      <c r="L58" s="125"/>
      <c r="M58" s="125"/>
      <c r="N58" s="125"/>
      <c r="O58" s="125"/>
      <c r="P58" s="322"/>
      <c r="Q58" s="322"/>
      <c r="R58" s="322"/>
      <c r="S58" s="322"/>
      <c r="T58" s="322"/>
      <c r="U58" s="322"/>
      <c r="V58" s="322"/>
      <c r="W58" s="322"/>
      <c r="X58" s="322"/>
      <c r="Y58" s="323"/>
      <c r="Z58" s="323"/>
      <c r="AA58" s="323"/>
      <c r="AB58" s="323"/>
      <c r="AC58" s="323"/>
      <c r="AD58" s="321"/>
      <c r="AE58" s="321"/>
      <c r="AF58" s="321"/>
      <c r="AG58" s="321"/>
      <c r="AH58" s="321"/>
    </row>
    <row r="59" spans="1:34" x14ac:dyDescent="0.35">
      <c r="A59" s="120"/>
      <c r="B59" s="120"/>
      <c r="C59" s="266"/>
      <c r="D59" s="120"/>
      <c r="E59" s="269"/>
      <c r="F59" s="269"/>
      <c r="G59" s="269"/>
      <c r="H59" s="120"/>
      <c r="I59" s="125"/>
      <c r="J59" s="125"/>
      <c r="K59" s="125"/>
      <c r="L59" s="125"/>
      <c r="M59" s="125"/>
      <c r="N59" s="125"/>
      <c r="O59" s="125"/>
      <c r="P59" s="322"/>
      <c r="Q59" s="322"/>
      <c r="R59" s="322"/>
      <c r="S59" s="322"/>
      <c r="T59" s="322"/>
      <c r="U59" s="322"/>
      <c r="V59" s="322"/>
      <c r="W59" s="322"/>
      <c r="X59" s="322"/>
      <c r="Y59" s="323"/>
      <c r="Z59" s="323"/>
      <c r="AA59" s="323"/>
      <c r="AB59" s="323"/>
      <c r="AC59" s="323"/>
      <c r="AD59" s="321"/>
      <c r="AE59" s="321"/>
      <c r="AF59" s="321"/>
      <c r="AG59" s="321"/>
      <c r="AH59" s="321"/>
    </row>
    <row r="60" spans="1:34" x14ac:dyDescent="0.35">
      <c r="A60" s="120"/>
      <c r="B60" s="120"/>
      <c r="C60" s="266"/>
      <c r="D60" s="120"/>
      <c r="E60" s="269"/>
      <c r="F60" s="269"/>
      <c r="G60" s="269"/>
      <c r="H60" s="118"/>
      <c r="I60" s="125"/>
      <c r="J60" s="125"/>
      <c r="K60" s="125"/>
      <c r="L60" s="125"/>
      <c r="M60" s="125"/>
      <c r="N60" s="125"/>
      <c r="O60" s="125"/>
      <c r="P60" s="322"/>
      <c r="Q60" s="322"/>
      <c r="R60" s="322"/>
      <c r="S60" s="322"/>
      <c r="T60" s="322"/>
      <c r="U60" s="322"/>
      <c r="V60" s="322"/>
      <c r="W60" s="322"/>
      <c r="X60" s="322"/>
      <c r="Y60" s="323"/>
      <c r="Z60" s="323"/>
      <c r="AA60" s="323"/>
      <c r="AB60" s="323"/>
      <c r="AC60" s="323"/>
      <c r="AD60" s="321"/>
      <c r="AE60" s="321"/>
      <c r="AF60" s="321"/>
      <c r="AG60" s="321"/>
      <c r="AH60" s="321"/>
    </row>
    <row r="61" spans="1:34" x14ac:dyDescent="0.35">
      <c r="A61" s="120"/>
      <c r="B61" s="120"/>
      <c r="C61" s="266"/>
      <c r="D61" s="120"/>
      <c r="E61" s="269"/>
      <c r="F61" s="269"/>
      <c r="G61" s="269"/>
      <c r="H61" s="120"/>
      <c r="I61" s="124"/>
      <c r="J61" s="125"/>
      <c r="K61" s="125"/>
      <c r="L61" s="125"/>
      <c r="M61" s="125"/>
      <c r="N61" s="125"/>
      <c r="O61" s="125"/>
      <c r="P61" s="322"/>
      <c r="Q61" s="322"/>
      <c r="R61" s="322"/>
      <c r="S61" s="322"/>
      <c r="T61" s="322"/>
      <c r="U61" s="322"/>
      <c r="V61" s="322"/>
      <c r="W61" s="322"/>
      <c r="X61" s="322"/>
      <c r="Y61" s="323"/>
      <c r="Z61" s="323"/>
      <c r="AA61" s="323"/>
      <c r="AB61" s="323"/>
      <c r="AC61" s="323"/>
      <c r="AD61" s="321"/>
      <c r="AE61" s="321"/>
      <c r="AF61" s="321"/>
      <c r="AG61" s="321"/>
      <c r="AH61" s="321"/>
    </row>
    <row r="62" spans="1:34" x14ac:dyDescent="0.35">
      <c r="A62" s="121"/>
      <c r="B62" s="121"/>
      <c r="C62" s="271"/>
      <c r="D62" s="121"/>
      <c r="E62" s="270"/>
      <c r="F62" s="270"/>
      <c r="G62" s="270"/>
      <c r="I62" s="125"/>
      <c r="J62" s="125"/>
      <c r="K62" s="125"/>
      <c r="L62" s="125"/>
      <c r="M62" s="125"/>
      <c r="N62" s="125"/>
      <c r="O62" s="125"/>
      <c r="P62" s="322"/>
      <c r="Q62" s="322"/>
      <c r="R62" s="322"/>
      <c r="S62" s="322"/>
      <c r="T62" s="322"/>
      <c r="U62" s="322"/>
      <c r="V62" s="322"/>
      <c r="W62" s="322"/>
      <c r="X62" s="322"/>
      <c r="Y62" s="323"/>
      <c r="Z62" s="323"/>
      <c r="AA62" s="323"/>
      <c r="AB62" s="323"/>
      <c r="AC62" s="323"/>
      <c r="AD62" s="321"/>
      <c r="AE62" s="321"/>
      <c r="AF62" s="321"/>
      <c r="AG62" s="321"/>
      <c r="AH62" s="321"/>
    </row>
    <row r="63" spans="1:34" x14ac:dyDescent="0.35">
      <c r="A63" s="125"/>
      <c r="B63" s="123"/>
      <c r="C63" s="267"/>
      <c r="D63" s="123"/>
      <c r="E63" s="268"/>
      <c r="F63" s="268"/>
      <c r="G63" s="268"/>
      <c r="H63" s="123"/>
      <c r="I63" s="125"/>
      <c r="J63" s="125"/>
      <c r="K63" s="125"/>
      <c r="L63" s="125"/>
      <c r="M63" s="125"/>
      <c r="N63" s="125"/>
      <c r="O63" s="125"/>
      <c r="P63" s="322"/>
      <c r="Q63" s="322"/>
      <c r="R63" s="322"/>
      <c r="S63" s="322"/>
      <c r="T63" s="322"/>
      <c r="U63" s="322"/>
      <c r="V63" s="322"/>
      <c r="W63" s="322"/>
      <c r="X63" s="322"/>
      <c r="Y63" s="323"/>
      <c r="Z63" s="323"/>
      <c r="AA63" s="323"/>
      <c r="AB63" s="323"/>
      <c r="AC63" s="323"/>
      <c r="AD63" s="321"/>
      <c r="AE63" s="321"/>
      <c r="AF63" s="321"/>
      <c r="AG63" s="321"/>
      <c r="AH63" s="321"/>
    </row>
    <row r="64" spans="1:34" x14ac:dyDescent="0.35">
      <c r="A64" s="120"/>
      <c r="B64" s="120"/>
      <c r="C64" s="266"/>
      <c r="D64" s="120"/>
      <c r="E64" s="269"/>
      <c r="F64" s="269"/>
      <c r="G64" s="269"/>
      <c r="H64" s="120"/>
      <c r="I64" s="125"/>
      <c r="J64" s="125"/>
      <c r="K64" s="125"/>
      <c r="L64" s="125"/>
      <c r="M64" s="125"/>
      <c r="N64" s="125"/>
      <c r="O64" s="125"/>
      <c r="P64" s="322"/>
      <c r="Q64" s="322"/>
      <c r="R64" s="322"/>
      <c r="S64" s="322"/>
      <c r="T64" s="322"/>
      <c r="U64" s="322"/>
      <c r="V64" s="322"/>
      <c r="W64" s="322"/>
      <c r="X64" s="322"/>
      <c r="Y64" s="323"/>
      <c r="Z64" s="323"/>
      <c r="AA64" s="323"/>
      <c r="AB64" s="323"/>
      <c r="AC64" s="323"/>
      <c r="AD64" s="321"/>
      <c r="AE64" s="321"/>
      <c r="AF64" s="321"/>
      <c r="AG64" s="321"/>
      <c r="AH64" s="321"/>
    </row>
    <row r="65" spans="1:34" x14ac:dyDescent="0.35">
      <c r="A65" s="120"/>
      <c r="B65" s="120"/>
      <c r="C65" s="266"/>
      <c r="D65" s="120"/>
      <c r="E65" s="269"/>
      <c r="F65" s="269"/>
      <c r="G65" s="269"/>
      <c r="H65" s="120"/>
      <c r="I65" s="125"/>
      <c r="J65" s="125"/>
      <c r="K65" s="125"/>
      <c r="L65" s="125"/>
      <c r="M65" s="125"/>
      <c r="N65" s="125"/>
      <c r="O65" s="125"/>
      <c r="P65" s="322"/>
      <c r="Q65" s="322"/>
      <c r="R65" s="322"/>
      <c r="S65" s="322"/>
      <c r="T65" s="322"/>
      <c r="U65" s="322"/>
      <c r="V65" s="322"/>
      <c r="W65" s="322"/>
      <c r="X65" s="322"/>
      <c r="Y65" s="323"/>
      <c r="Z65" s="323"/>
      <c r="AA65" s="323"/>
      <c r="AB65" s="323"/>
      <c r="AC65" s="323"/>
      <c r="AD65" s="321"/>
      <c r="AE65" s="321"/>
      <c r="AF65" s="321"/>
      <c r="AG65" s="321"/>
      <c r="AH65" s="321"/>
    </row>
    <row r="66" spans="1:34" x14ac:dyDescent="0.35">
      <c r="A66" s="121"/>
      <c r="B66" s="121"/>
      <c r="C66" s="271"/>
      <c r="D66" s="121"/>
      <c r="E66" s="270"/>
      <c r="F66" s="270"/>
      <c r="G66" s="270"/>
      <c r="H66" s="128"/>
      <c r="I66" s="128"/>
      <c r="J66" s="128"/>
      <c r="K66" s="128"/>
      <c r="L66" s="128"/>
      <c r="N66" s="137"/>
      <c r="O66" s="128"/>
      <c r="P66" s="323"/>
      <c r="Q66" s="329"/>
      <c r="R66" s="330"/>
      <c r="S66" s="323"/>
      <c r="T66" s="330"/>
      <c r="U66" s="330"/>
      <c r="V66" s="323"/>
      <c r="W66" s="323"/>
      <c r="X66" s="323"/>
      <c r="Y66" s="323"/>
      <c r="Z66" s="323"/>
      <c r="AA66" s="323"/>
      <c r="AB66" s="323"/>
      <c r="AC66" s="323"/>
      <c r="AD66" s="321"/>
      <c r="AE66" s="321"/>
      <c r="AF66" s="321"/>
      <c r="AG66" s="321"/>
      <c r="AH66" s="321"/>
    </row>
    <row r="67" spans="1:34" x14ac:dyDescent="0.35">
      <c r="P67" s="323"/>
      <c r="Q67" s="323"/>
      <c r="R67" s="323"/>
      <c r="S67" s="323"/>
      <c r="T67" s="323"/>
      <c r="U67" s="323"/>
      <c r="V67" s="323"/>
      <c r="W67" s="323"/>
      <c r="X67" s="323"/>
      <c r="Y67" s="323"/>
      <c r="Z67" s="323"/>
      <c r="AA67" s="323"/>
      <c r="AB67" s="323"/>
      <c r="AC67" s="323"/>
      <c r="AD67" s="199"/>
      <c r="AE67" s="199"/>
      <c r="AF67" s="199"/>
      <c r="AG67" s="199"/>
    </row>
    <row r="68" spans="1:34" x14ac:dyDescent="0.35">
      <c r="P68" s="323"/>
      <c r="Q68" s="323"/>
      <c r="R68" s="323"/>
      <c r="S68" s="323"/>
      <c r="T68" s="323"/>
      <c r="U68" s="323"/>
      <c r="V68" s="323"/>
      <c r="W68" s="323"/>
      <c r="X68" s="323"/>
      <c r="Y68" s="323"/>
      <c r="Z68" s="323"/>
      <c r="AA68" s="323"/>
      <c r="AB68" s="323"/>
      <c r="AC68" s="323"/>
      <c r="AD68" s="199"/>
      <c r="AE68" s="199"/>
      <c r="AF68" s="199"/>
      <c r="AG68" s="199"/>
    </row>
    <row r="69" spans="1:34" x14ac:dyDescent="0.35">
      <c r="P69" s="323"/>
      <c r="Q69" s="323"/>
      <c r="R69" s="323"/>
      <c r="S69" s="323"/>
      <c r="T69" s="323"/>
      <c r="U69" s="323"/>
      <c r="V69" s="323"/>
      <c r="W69" s="323"/>
      <c r="X69" s="323"/>
      <c r="Y69" s="323"/>
      <c r="Z69" s="323"/>
      <c r="AA69" s="323"/>
      <c r="AB69" s="323"/>
      <c r="AC69" s="323"/>
      <c r="AD69" s="199"/>
      <c r="AE69" s="199"/>
      <c r="AF69" s="199"/>
      <c r="AG69" s="199"/>
    </row>
    <row r="70" spans="1:34" x14ac:dyDescent="0.35">
      <c r="P70" s="323"/>
      <c r="Q70" s="323"/>
      <c r="R70" s="323"/>
      <c r="S70" s="323"/>
      <c r="T70" s="323"/>
      <c r="U70" s="323"/>
      <c r="V70" s="323"/>
      <c r="W70" s="323"/>
      <c r="X70" s="323"/>
      <c r="Y70" s="323"/>
      <c r="Z70" s="323"/>
      <c r="AA70" s="323"/>
      <c r="AB70" s="323"/>
      <c r="AC70" s="323"/>
      <c r="AD70" s="199"/>
      <c r="AE70" s="199"/>
      <c r="AF70" s="199"/>
      <c r="AG70" s="199"/>
    </row>
    <row r="71" spans="1:34" x14ac:dyDescent="0.35">
      <c r="P71" s="323"/>
      <c r="Q71" s="323"/>
      <c r="R71" s="323"/>
      <c r="S71" s="323"/>
      <c r="T71" s="323"/>
      <c r="U71" s="323"/>
      <c r="V71" s="323"/>
      <c r="W71" s="323"/>
      <c r="X71" s="323"/>
      <c r="Y71" s="323"/>
      <c r="Z71" s="323"/>
      <c r="AA71" s="323"/>
      <c r="AB71" s="323"/>
      <c r="AC71" s="323"/>
      <c r="AD71" s="199"/>
      <c r="AE71" s="199"/>
      <c r="AF71" s="199"/>
      <c r="AG71" s="199"/>
    </row>
    <row r="72" spans="1:34" x14ac:dyDescent="0.35">
      <c r="P72" s="323"/>
      <c r="Q72" s="323"/>
      <c r="R72" s="323"/>
      <c r="S72" s="323"/>
      <c r="T72" s="323"/>
      <c r="U72" s="323"/>
      <c r="V72" s="323"/>
      <c r="W72" s="323"/>
      <c r="X72" s="323"/>
      <c r="Y72" s="323"/>
      <c r="Z72" s="323"/>
      <c r="AA72" s="323"/>
      <c r="AB72" s="323"/>
      <c r="AC72" s="323"/>
      <c r="AD72" s="199"/>
      <c r="AE72" s="199"/>
      <c r="AF72" s="199"/>
      <c r="AG72" s="199"/>
    </row>
    <row r="73" spans="1:34" x14ac:dyDescent="0.35">
      <c r="P73" s="323"/>
      <c r="Q73" s="323"/>
      <c r="R73" s="323"/>
      <c r="S73" s="323"/>
      <c r="T73" s="323"/>
      <c r="U73" s="323"/>
      <c r="V73" s="323"/>
      <c r="W73" s="323"/>
      <c r="X73" s="323"/>
      <c r="Y73" s="323"/>
      <c r="Z73" s="323"/>
      <c r="AA73" s="323"/>
      <c r="AB73" s="323"/>
      <c r="AC73" s="323"/>
      <c r="AD73" s="199"/>
      <c r="AE73" s="199"/>
      <c r="AF73" s="199"/>
      <c r="AG73" s="199"/>
    </row>
    <row r="74" spans="1:34" x14ac:dyDescent="0.35">
      <c r="P74" s="323"/>
      <c r="Q74" s="323"/>
      <c r="R74" s="323"/>
      <c r="S74" s="323"/>
      <c r="T74" s="323"/>
      <c r="U74" s="323"/>
      <c r="V74" s="323"/>
      <c r="W74" s="323"/>
      <c r="X74" s="323"/>
      <c r="Y74" s="323"/>
      <c r="Z74" s="323"/>
      <c r="AA74" s="323"/>
      <c r="AB74" s="323"/>
      <c r="AC74" s="323"/>
      <c r="AD74" s="199"/>
      <c r="AE74" s="199"/>
      <c r="AF74" s="199"/>
      <c r="AG74" s="199"/>
    </row>
    <row r="75" spans="1:34" x14ac:dyDescent="0.35">
      <c r="P75" s="323"/>
      <c r="Q75" s="323"/>
      <c r="R75" s="323"/>
      <c r="S75" s="323"/>
      <c r="T75" s="323"/>
      <c r="U75" s="323"/>
      <c r="V75" s="323"/>
      <c r="W75" s="323"/>
      <c r="X75" s="323"/>
      <c r="Y75" s="323"/>
      <c r="Z75" s="323"/>
      <c r="AA75" s="323"/>
      <c r="AB75" s="323"/>
      <c r="AC75" s="323"/>
      <c r="AD75" s="199"/>
      <c r="AE75" s="199"/>
      <c r="AF75" s="199"/>
      <c r="AG75" s="199"/>
    </row>
    <row r="76" spans="1:34" x14ac:dyDescent="0.35">
      <c r="P76" s="323"/>
      <c r="Q76" s="323"/>
      <c r="R76" s="323"/>
      <c r="S76" s="323"/>
      <c r="T76" s="323"/>
      <c r="U76" s="323"/>
      <c r="V76" s="323"/>
      <c r="W76" s="323"/>
      <c r="X76" s="323"/>
      <c r="Y76" s="323"/>
      <c r="Z76" s="323"/>
      <c r="AA76" s="323"/>
      <c r="AB76" s="323"/>
      <c r="AC76" s="323"/>
      <c r="AD76" s="199"/>
      <c r="AE76" s="199"/>
      <c r="AF76" s="199"/>
      <c r="AG76" s="199"/>
    </row>
    <row r="77" spans="1:34" x14ac:dyDescent="0.35">
      <c r="P77" s="323"/>
      <c r="Q77" s="323"/>
      <c r="R77" s="323"/>
      <c r="S77" s="323"/>
      <c r="T77" s="323"/>
      <c r="U77" s="323"/>
      <c r="V77" s="323"/>
      <c r="W77" s="323"/>
      <c r="X77" s="323"/>
      <c r="Y77" s="323"/>
      <c r="Z77" s="323"/>
      <c r="AA77" s="323"/>
      <c r="AB77" s="323"/>
      <c r="AC77" s="323"/>
      <c r="AD77" s="199"/>
      <c r="AE77" s="199"/>
      <c r="AF77" s="199"/>
      <c r="AG77" s="199"/>
    </row>
    <row r="78" spans="1:34" x14ac:dyDescent="0.35">
      <c r="P78" s="323"/>
      <c r="Q78" s="323"/>
      <c r="R78" s="323"/>
      <c r="S78" s="323"/>
      <c r="T78" s="323"/>
      <c r="U78" s="323"/>
      <c r="V78" s="323"/>
      <c r="W78" s="323"/>
      <c r="X78" s="323"/>
      <c r="Y78" s="323"/>
      <c r="Z78" s="323"/>
      <c r="AA78" s="323"/>
      <c r="AB78" s="323"/>
      <c r="AC78" s="323"/>
      <c r="AD78" s="199"/>
      <c r="AE78" s="199"/>
      <c r="AF78" s="199"/>
      <c r="AG78" s="199"/>
    </row>
    <row r="79" spans="1:34" x14ac:dyDescent="0.35">
      <c r="P79" s="323"/>
      <c r="Q79" s="323"/>
      <c r="R79" s="323"/>
      <c r="S79" s="323"/>
      <c r="T79" s="323"/>
      <c r="U79" s="323"/>
      <c r="V79" s="323"/>
      <c r="W79" s="323"/>
      <c r="X79" s="323"/>
      <c r="Y79" s="323"/>
      <c r="Z79" s="323"/>
      <c r="AA79" s="323"/>
      <c r="AB79" s="323"/>
      <c r="AC79" s="323"/>
      <c r="AD79" s="199"/>
      <c r="AE79" s="199"/>
      <c r="AF79" s="199"/>
      <c r="AG79" s="199"/>
    </row>
    <row r="80" spans="1:34" x14ac:dyDescent="0.35">
      <c r="P80" s="323"/>
      <c r="Q80" s="323"/>
      <c r="R80" s="323"/>
      <c r="S80" s="323"/>
      <c r="T80" s="323"/>
      <c r="U80" s="323"/>
      <c r="V80" s="323"/>
      <c r="W80" s="323"/>
      <c r="X80" s="323"/>
      <c r="Y80" s="323"/>
      <c r="Z80" s="323"/>
      <c r="AA80" s="323"/>
      <c r="AB80" s="323"/>
      <c r="AC80" s="323"/>
      <c r="AD80" s="199"/>
      <c r="AE80" s="199"/>
      <c r="AF80" s="199"/>
      <c r="AG80" s="199"/>
    </row>
    <row r="81" spans="16:33" x14ac:dyDescent="0.35">
      <c r="P81" s="323"/>
      <c r="Q81" s="323"/>
      <c r="R81" s="323"/>
      <c r="S81" s="323"/>
      <c r="T81" s="323"/>
      <c r="U81" s="323"/>
      <c r="V81" s="323"/>
      <c r="W81" s="323"/>
      <c r="X81" s="323"/>
      <c r="Y81" s="323"/>
      <c r="Z81" s="323"/>
      <c r="AA81" s="323"/>
      <c r="AB81" s="323"/>
      <c r="AC81" s="323"/>
      <c r="AD81" s="199"/>
      <c r="AE81" s="199"/>
      <c r="AF81" s="199"/>
      <c r="AG81" s="199"/>
    </row>
    <row r="82" spans="16:33" x14ac:dyDescent="0.35">
      <c r="P82" s="323"/>
      <c r="Q82" s="323"/>
      <c r="R82" s="323"/>
      <c r="S82" s="323"/>
      <c r="T82" s="323"/>
      <c r="U82" s="323"/>
      <c r="V82" s="323"/>
      <c r="W82" s="323"/>
      <c r="X82" s="323"/>
      <c r="Y82" s="323"/>
      <c r="Z82" s="323"/>
      <c r="AA82" s="323"/>
      <c r="AB82" s="323"/>
      <c r="AC82" s="323"/>
      <c r="AD82" s="199"/>
      <c r="AE82" s="199"/>
      <c r="AF82" s="199"/>
      <c r="AG82" s="199"/>
    </row>
    <row r="83" spans="16:33" x14ac:dyDescent="0.35">
      <c r="P83" s="323"/>
      <c r="Q83" s="323"/>
      <c r="R83" s="323"/>
      <c r="S83" s="323"/>
      <c r="T83" s="323"/>
      <c r="U83" s="323"/>
      <c r="V83" s="323"/>
      <c r="W83" s="323"/>
      <c r="X83" s="323"/>
      <c r="Y83" s="323"/>
      <c r="Z83" s="323"/>
      <c r="AA83" s="323"/>
      <c r="AB83" s="323"/>
      <c r="AC83" s="323"/>
      <c r="AD83" s="199"/>
      <c r="AE83" s="199"/>
      <c r="AF83" s="199"/>
      <c r="AG83" s="199"/>
    </row>
    <row r="84" spans="16:33" x14ac:dyDescent="0.35">
      <c r="P84" s="323"/>
      <c r="Q84" s="323"/>
      <c r="R84" s="323"/>
      <c r="S84" s="323"/>
      <c r="T84" s="323"/>
      <c r="U84" s="323"/>
      <c r="V84" s="323"/>
      <c r="W84" s="323"/>
      <c r="X84" s="323"/>
      <c r="Y84" s="323"/>
      <c r="Z84" s="323"/>
      <c r="AA84" s="323"/>
      <c r="AB84" s="323"/>
      <c r="AC84" s="323"/>
      <c r="AD84" s="199"/>
      <c r="AE84" s="199"/>
      <c r="AF84" s="199"/>
      <c r="AG84" s="199"/>
    </row>
    <row r="85" spans="16:33" x14ac:dyDescent="0.35">
      <c r="P85" s="323"/>
      <c r="Q85" s="323"/>
      <c r="R85" s="323"/>
      <c r="S85" s="323"/>
      <c r="T85" s="323"/>
      <c r="U85" s="323"/>
      <c r="V85" s="323"/>
      <c r="W85" s="323"/>
      <c r="X85" s="323"/>
      <c r="Y85" s="323"/>
      <c r="Z85" s="323"/>
      <c r="AA85" s="323"/>
      <c r="AB85" s="323"/>
      <c r="AC85" s="323"/>
      <c r="AD85" s="199"/>
      <c r="AE85" s="199"/>
      <c r="AF85" s="199"/>
      <c r="AG85" s="199"/>
    </row>
    <row r="86" spans="16:33" x14ac:dyDescent="0.35">
      <c r="P86" s="323"/>
      <c r="Q86" s="323"/>
      <c r="R86" s="323"/>
      <c r="S86" s="323"/>
      <c r="T86" s="323"/>
      <c r="U86" s="323"/>
      <c r="V86" s="323"/>
      <c r="W86" s="323"/>
      <c r="X86" s="323"/>
      <c r="Y86" s="323"/>
      <c r="Z86" s="323"/>
      <c r="AA86" s="323"/>
      <c r="AB86" s="323"/>
      <c r="AC86" s="323"/>
      <c r="AD86" s="199"/>
      <c r="AE86" s="199"/>
      <c r="AF86" s="199"/>
      <c r="AG86" s="199"/>
    </row>
    <row r="87" spans="16:33" x14ac:dyDescent="0.35">
      <c r="P87" s="323"/>
      <c r="Q87" s="323"/>
      <c r="R87" s="323"/>
      <c r="S87" s="323"/>
      <c r="T87" s="323"/>
      <c r="U87" s="323"/>
      <c r="V87" s="323"/>
      <c r="W87" s="323"/>
      <c r="X87" s="323"/>
      <c r="Y87" s="323"/>
      <c r="Z87" s="323"/>
      <c r="AA87" s="323"/>
      <c r="AB87" s="323"/>
      <c r="AC87" s="323"/>
      <c r="AD87" s="199"/>
      <c r="AE87" s="199"/>
      <c r="AF87" s="199"/>
      <c r="AG87" s="199"/>
    </row>
    <row r="88" spans="16:33" x14ac:dyDescent="0.35">
      <c r="P88" s="323"/>
      <c r="Q88" s="323"/>
      <c r="R88" s="323"/>
      <c r="S88" s="323"/>
      <c r="T88" s="323"/>
      <c r="U88" s="323"/>
      <c r="V88" s="323"/>
      <c r="W88" s="323"/>
      <c r="X88" s="323"/>
      <c r="Y88" s="323"/>
      <c r="Z88" s="323"/>
      <c r="AA88" s="323"/>
      <c r="AB88" s="323"/>
      <c r="AC88" s="323"/>
      <c r="AD88" s="199"/>
      <c r="AE88" s="199"/>
      <c r="AF88" s="199"/>
      <c r="AG88" s="199"/>
    </row>
    <row r="89" spans="16:33" x14ac:dyDescent="0.35">
      <c r="P89" s="323"/>
      <c r="Q89" s="323"/>
      <c r="R89" s="323"/>
      <c r="S89" s="323"/>
      <c r="T89" s="323"/>
      <c r="U89" s="323"/>
      <c r="V89" s="323"/>
      <c r="W89" s="323"/>
      <c r="X89" s="323"/>
      <c r="Y89" s="323"/>
      <c r="Z89" s="323"/>
      <c r="AA89" s="323"/>
      <c r="AB89" s="323"/>
      <c r="AC89" s="323"/>
      <c r="AD89" s="199"/>
      <c r="AE89" s="199"/>
      <c r="AF89" s="199"/>
      <c r="AG89" s="199"/>
    </row>
    <row r="90" spans="16:33" x14ac:dyDescent="0.35">
      <c r="P90" s="323"/>
      <c r="Q90" s="323"/>
      <c r="R90" s="323"/>
      <c r="S90" s="323"/>
      <c r="T90" s="323"/>
      <c r="U90" s="323"/>
      <c r="V90" s="323"/>
      <c r="W90" s="323"/>
      <c r="X90" s="323"/>
      <c r="Y90" s="323"/>
      <c r="Z90" s="323"/>
      <c r="AA90" s="323"/>
      <c r="AB90" s="323"/>
      <c r="AC90" s="323"/>
      <c r="AD90" s="199"/>
      <c r="AE90" s="199"/>
      <c r="AF90" s="199"/>
      <c r="AG90" s="199"/>
    </row>
    <row r="91" spans="16:33" x14ac:dyDescent="0.35">
      <c r="P91" s="323"/>
      <c r="Q91" s="323"/>
      <c r="R91" s="323"/>
      <c r="S91" s="323"/>
      <c r="T91" s="323"/>
      <c r="U91" s="323"/>
      <c r="V91" s="323"/>
      <c r="W91" s="323"/>
      <c r="X91" s="323"/>
      <c r="Y91" s="323"/>
      <c r="Z91" s="323"/>
      <c r="AA91" s="323"/>
      <c r="AB91" s="323"/>
      <c r="AC91" s="323"/>
      <c r="AD91" s="199"/>
      <c r="AE91" s="199"/>
      <c r="AF91" s="199"/>
      <c r="AG91" s="199"/>
    </row>
    <row r="92" spans="16:33" x14ac:dyDescent="0.35">
      <c r="Q92" s="199"/>
      <c r="R92" s="199"/>
      <c r="S92" s="199"/>
      <c r="T92" s="199"/>
      <c r="U92" s="199"/>
      <c r="V92" s="199"/>
      <c r="W92" s="199"/>
      <c r="X92" s="199"/>
      <c r="Y92" s="199"/>
      <c r="Z92" s="199"/>
      <c r="AA92" s="199"/>
      <c r="AB92" s="199"/>
      <c r="AC92" s="199"/>
      <c r="AD92" s="199"/>
      <c r="AE92" s="199"/>
      <c r="AF92" s="199"/>
      <c r="AG92" s="199"/>
    </row>
    <row r="93" spans="16:33" x14ac:dyDescent="0.35">
      <c r="Q93" s="199"/>
      <c r="R93" s="199"/>
      <c r="S93" s="199"/>
      <c r="T93" s="199"/>
      <c r="U93" s="199"/>
      <c r="V93" s="199"/>
      <c r="W93" s="199"/>
      <c r="X93" s="199"/>
      <c r="Y93" s="199"/>
      <c r="Z93" s="199"/>
      <c r="AA93" s="199"/>
      <c r="AB93" s="199"/>
      <c r="AC93" s="199"/>
      <c r="AD93" s="199"/>
      <c r="AE93" s="199"/>
      <c r="AF93" s="199"/>
      <c r="AG93" s="199"/>
    </row>
    <row r="94" spans="16:33" x14ac:dyDescent="0.35">
      <c r="Q94" s="199"/>
      <c r="R94" s="199"/>
      <c r="S94" s="199"/>
      <c r="T94" s="199"/>
      <c r="U94" s="199"/>
      <c r="V94" s="199"/>
      <c r="W94" s="199"/>
      <c r="X94" s="199"/>
      <c r="Y94" s="199"/>
      <c r="Z94" s="199"/>
      <c r="AA94" s="199"/>
      <c r="AB94" s="199"/>
      <c r="AC94" s="199"/>
      <c r="AD94" s="199"/>
      <c r="AE94" s="199"/>
      <c r="AF94" s="199"/>
      <c r="AG94" s="199"/>
    </row>
    <row r="95" spans="16:33" x14ac:dyDescent="0.35">
      <c r="Q95" s="199"/>
      <c r="R95" s="199"/>
      <c r="S95" s="199"/>
      <c r="T95" s="199"/>
      <c r="U95" s="199"/>
      <c r="V95" s="199"/>
      <c r="W95" s="199"/>
      <c r="X95" s="199"/>
      <c r="Y95" s="199"/>
      <c r="Z95" s="199"/>
      <c r="AA95" s="199"/>
      <c r="AB95" s="199"/>
      <c r="AC95" s="199"/>
      <c r="AD95" s="199"/>
      <c r="AE95" s="199"/>
      <c r="AF95" s="199"/>
      <c r="AG95" s="199"/>
    </row>
    <row r="96" spans="16:33" x14ac:dyDescent="0.35">
      <c r="Q96" s="199"/>
      <c r="R96" s="199"/>
      <c r="S96" s="199"/>
      <c r="T96" s="199"/>
      <c r="U96" s="199"/>
      <c r="V96" s="199"/>
      <c r="W96" s="199"/>
      <c r="X96" s="199"/>
      <c r="Y96" s="199"/>
      <c r="Z96" s="199"/>
      <c r="AA96" s="199"/>
      <c r="AB96" s="199"/>
      <c r="AC96" s="199"/>
      <c r="AD96" s="199"/>
      <c r="AE96" s="199"/>
      <c r="AF96" s="199"/>
      <c r="AG96" s="199"/>
    </row>
    <row r="97" spans="17:33" x14ac:dyDescent="0.35">
      <c r="Q97" s="199"/>
      <c r="R97" s="199"/>
      <c r="S97" s="199"/>
      <c r="T97" s="199"/>
      <c r="U97" s="199"/>
      <c r="V97" s="199"/>
      <c r="W97" s="199"/>
      <c r="X97" s="199"/>
      <c r="Y97" s="199"/>
      <c r="Z97" s="199"/>
      <c r="AA97" s="199"/>
      <c r="AB97" s="199"/>
      <c r="AC97" s="199"/>
      <c r="AD97" s="199"/>
      <c r="AE97" s="199"/>
      <c r="AF97" s="199"/>
      <c r="AG97" s="199"/>
    </row>
  </sheetData>
  <sheetProtection algorithmName="SHA-512" hashValue="LmZB+h3EvW9bGRMrFiHLFjcN4OHnq7EoWOmTZuXV4Sjyd8jy+b7tE0sisL56K6JInGjA/B4Lp/25YyTpWaY0qA==" saltValue="rFf4eD/d9uw7i1NbcbjMjg==" spinCount="100000" sheet="1" objects="1" scenarios="1"/>
  <mergeCells count="5">
    <mergeCell ref="C1:G2"/>
    <mergeCell ref="B19:C19"/>
    <mergeCell ref="B25:C25"/>
    <mergeCell ref="B3:C4"/>
    <mergeCell ref="B5:C7"/>
  </mergeCells>
  <conditionalFormatting sqref="E4:G50">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50:G5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V191"/>
  <sheetViews>
    <sheetView topLeftCell="A61" zoomScaleNormal="100" workbookViewId="0">
      <selection activeCell="D74" sqref="D74"/>
    </sheetView>
  </sheetViews>
  <sheetFormatPr defaultColWidth="9.1796875" defaultRowHeight="14" x14ac:dyDescent="0.3"/>
  <cols>
    <col min="1" max="1" width="17.453125" style="89" customWidth="1"/>
    <col min="2" max="2" width="13.54296875" style="89" bestFit="1" customWidth="1"/>
    <col min="3" max="3" width="24.7265625" style="89" customWidth="1"/>
    <col min="4" max="4" width="23.453125" style="89" bestFit="1" customWidth="1"/>
    <col min="5" max="5" width="22.1796875" style="89" customWidth="1"/>
    <col min="6" max="6" width="26.26953125" style="89" bestFit="1" customWidth="1"/>
    <col min="7" max="7" width="32" style="89" bestFit="1" customWidth="1"/>
    <col min="8" max="8" width="21.26953125" style="89" bestFit="1" customWidth="1"/>
    <col min="9" max="9" width="25" style="89" bestFit="1" customWidth="1"/>
    <col min="10" max="10" width="9.1796875" style="89"/>
    <col min="11" max="11" width="21.54296875" style="89" customWidth="1"/>
    <col min="12" max="12" width="9.1796875" style="89"/>
    <col min="13" max="13" width="25" style="89" bestFit="1" customWidth="1"/>
    <col min="14" max="14" width="22.453125" style="89" bestFit="1" customWidth="1"/>
    <col min="15" max="15" width="36.54296875" style="89" bestFit="1" customWidth="1"/>
    <col min="16" max="16" width="22.453125" style="89" bestFit="1" customWidth="1"/>
    <col min="17" max="17" width="25" style="89" bestFit="1" customWidth="1"/>
    <col min="18" max="18" width="21.26953125" style="89" bestFit="1" customWidth="1"/>
    <col min="19" max="19" width="32" style="89" bestFit="1" customWidth="1"/>
    <col min="20" max="20" width="21.26953125" style="89" bestFit="1" customWidth="1"/>
    <col min="21" max="21" width="25" style="89" bestFit="1" customWidth="1"/>
    <col min="22" max="22" width="19.1796875" style="89" bestFit="1" customWidth="1"/>
    <col min="23" max="23" width="36.54296875" style="89" bestFit="1" customWidth="1"/>
    <col min="24" max="24" width="27.81640625" style="89" customWidth="1"/>
    <col min="25" max="25" width="9.1796875" style="89"/>
    <col min="26" max="26" width="15.7265625" style="89" customWidth="1"/>
    <col min="27" max="27" width="19.7265625" style="89" bestFit="1" customWidth="1"/>
    <col min="28" max="28" width="23.7265625" style="89" bestFit="1" customWidth="1"/>
    <col min="29" max="29" width="19.7265625" style="89" bestFit="1" customWidth="1"/>
    <col min="30" max="30" width="21" style="89" bestFit="1" customWidth="1"/>
    <col min="31" max="31" width="19.7265625" style="89" bestFit="1" customWidth="1"/>
    <col min="32" max="32" width="12.7265625" style="89" bestFit="1" customWidth="1"/>
    <col min="33" max="33" width="19.7265625" style="89" bestFit="1" customWidth="1"/>
    <col min="34" max="34" width="21" style="89" bestFit="1" customWidth="1"/>
    <col min="35" max="35" width="19.7265625" style="89" bestFit="1" customWidth="1"/>
    <col min="36" max="36" width="12.7265625" style="89" bestFit="1" customWidth="1"/>
    <col min="37" max="37" width="19.7265625" style="89" bestFit="1" customWidth="1"/>
    <col min="38" max="38" width="21" style="89" bestFit="1" customWidth="1"/>
    <col min="39" max="16384" width="9.1796875" style="89"/>
  </cols>
  <sheetData>
    <row r="1" spans="1:38" ht="15.5" x14ac:dyDescent="0.3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2429</v>
      </c>
      <c r="AF1" s="5" t="s">
        <v>2430</v>
      </c>
      <c r="AG1" s="23" t="s">
        <v>2429</v>
      </c>
      <c r="AH1" s="4" t="s">
        <v>2431</v>
      </c>
      <c r="AI1" s="4" t="s">
        <v>2432</v>
      </c>
      <c r="AJ1" s="5" t="s">
        <v>2433</v>
      </c>
      <c r="AK1" s="23" t="s">
        <v>2432</v>
      </c>
      <c r="AL1" s="4" t="s">
        <v>2434</v>
      </c>
    </row>
    <row r="2" spans="1:38" ht="15.5" x14ac:dyDescent="0.35">
      <c r="A2" s="89">
        <v>1</v>
      </c>
      <c r="B2" s="89" t="str">
        <f>CONCATENATE("Region_",A2)</f>
        <v>Region_1</v>
      </c>
      <c r="C2" s="89" t="str">
        <f>CONCATENATE(B2,"_species")</f>
        <v>Region_1_species</v>
      </c>
      <c r="D2" s="89" t="str">
        <f>CONCATENATE(B2,"_SN")</f>
        <v>Region_1_SN</v>
      </c>
      <c r="E2" s="89" t="str">
        <f>CONCATENATE(B2,"_codes")</f>
        <v>Region_1_codes</v>
      </c>
      <c r="F2" s="89" t="s">
        <v>1716</v>
      </c>
      <c r="G2" s="216" t="s">
        <v>1702</v>
      </c>
      <c r="H2" s="89" t="s">
        <v>1716</v>
      </c>
      <c r="I2" s="89" t="s">
        <v>1701</v>
      </c>
      <c r="J2" s="89" t="s">
        <v>1716</v>
      </c>
      <c r="K2" s="216" t="s">
        <v>1702</v>
      </c>
      <c r="L2" s="89" t="s">
        <v>1716</v>
      </c>
      <c r="M2" s="89" t="s">
        <v>1701</v>
      </c>
      <c r="N2" s="89" t="s">
        <v>132</v>
      </c>
      <c r="O2" s="2" t="s">
        <v>5</v>
      </c>
      <c r="P2" s="89" t="str">
        <f t="shared" ref="P2:P21" si="0">N2</f>
        <v>CORA</v>
      </c>
      <c r="Q2" s="89" t="s">
        <v>148</v>
      </c>
      <c r="R2" s="89" t="s">
        <v>132</v>
      </c>
      <c r="S2" s="2" t="s">
        <v>5</v>
      </c>
      <c r="T2" s="89" t="s">
        <v>132</v>
      </c>
      <c r="U2" s="89" t="s">
        <v>148</v>
      </c>
      <c r="V2" s="241" t="s">
        <v>132</v>
      </c>
      <c r="W2" s="141" t="s">
        <v>5</v>
      </c>
      <c r="X2" s="241" t="str">
        <f>V2</f>
        <v>CORA</v>
      </c>
      <c r="Y2" s="241" t="s">
        <v>148</v>
      </c>
      <c r="AA2" s="89" t="s">
        <v>1716</v>
      </c>
      <c r="AB2" s="216" t="s">
        <v>1702</v>
      </c>
      <c r="AC2" s="89" t="s">
        <v>1716</v>
      </c>
      <c r="AD2" s="89" t="s">
        <v>1701</v>
      </c>
      <c r="AE2" s="89" t="s">
        <v>134</v>
      </c>
      <c r="AF2" s="216" t="s">
        <v>9</v>
      </c>
      <c r="AG2" s="89" t="s">
        <v>134</v>
      </c>
      <c r="AH2" s="89" t="s">
        <v>150</v>
      </c>
      <c r="AI2" s="89" t="s">
        <v>1716</v>
      </c>
      <c r="AJ2" s="216" t="s">
        <v>1702</v>
      </c>
      <c r="AK2" s="89" t="s">
        <v>1716</v>
      </c>
      <c r="AL2" s="89" t="s">
        <v>1701</v>
      </c>
    </row>
    <row r="3" spans="1:38" ht="15.5" x14ac:dyDescent="0.3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6" t="s">
        <v>762</v>
      </c>
      <c r="H3" s="89" t="s">
        <v>759</v>
      </c>
      <c r="I3" s="89" t="s">
        <v>765</v>
      </c>
      <c r="J3" s="89" t="s">
        <v>2415</v>
      </c>
      <c r="K3" s="216" t="s">
        <v>2403</v>
      </c>
      <c r="L3" s="89" t="s">
        <v>2415</v>
      </c>
      <c r="M3" s="89" t="s">
        <v>2389</v>
      </c>
      <c r="N3" s="89" t="s">
        <v>759</v>
      </c>
      <c r="O3" s="2" t="s">
        <v>762</v>
      </c>
      <c r="P3" s="89" t="str">
        <f t="shared" si="0"/>
        <v>COTO</v>
      </c>
      <c r="Q3" s="89" t="s">
        <v>765</v>
      </c>
      <c r="R3" s="89" t="s">
        <v>759</v>
      </c>
      <c r="S3" s="2" t="s">
        <v>762</v>
      </c>
      <c r="T3" s="89" t="s">
        <v>759</v>
      </c>
      <c r="U3" s="89" t="s">
        <v>765</v>
      </c>
      <c r="V3" s="241" t="s">
        <v>738</v>
      </c>
      <c r="W3" s="141" t="s">
        <v>739</v>
      </c>
      <c r="X3" s="241" t="s">
        <v>738</v>
      </c>
      <c r="Y3" s="241" t="s">
        <v>740</v>
      </c>
      <c r="AA3" s="89" t="s">
        <v>759</v>
      </c>
      <c r="AB3" s="216" t="s">
        <v>762</v>
      </c>
      <c r="AC3" s="89" t="s">
        <v>759</v>
      </c>
      <c r="AD3" s="89" t="s">
        <v>765</v>
      </c>
      <c r="AE3" s="89" t="s">
        <v>1707</v>
      </c>
      <c r="AF3" s="216" t="s">
        <v>1683</v>
      </c>
      <c r="AG3" s="89" t="s">
        <v>1707</v>
      </c>
      <c r="AH3" s="89" t="s">
        <v>1684</v>
      </c>
      <c r="AI3" s="89" t="s">
        <v>2415</v>
      </c>
      <c r="AJ3" s="216" t="s">
        <v>2403</v>
      </c>
      <c r="AK3" s="89" t="s">
        <v>2415</v>
      </c>
      <c r="AL3" s="89" t="s">
        <v>2389</v>
      </c>
    </row>
    <row r="4" spans="1:38" ht="15.5" x14ac:dyDescent="0.35">
      <c r="A4" s="89">
        <v>3</v>
      </c>
      <c r="B4" s="89" t="str">
        <f t="shared" si="1"/>
        <v>Region_3</v>
      </c>
      <c r="C4" s="89" t="str">
        <f t="shared" si="2"/>
        <v>Region_3_species</v>
      </c>
      <c r="D4" s="89" t="str">
        <f t="shared" si="3"/>
        <v>Region_3_SN</v>
      </c>
      <c r="E4" s="89" t="str">
        <f t="shared" si="4"/>
        <v>Region_3_codes</v>
      </c>
      <c r="F4" s="89" t="s">
        <v>133</v>
      </c>
      <c r="G4" s="2" t="s">
        <v>6</v>
      </c>
      <c r="H4" s="89" t="s">
        <v>133</v>
      </c>
      <c r="I4" s="89" t="s">
        <v>149</v>
      </c>
      <c r="J4" s="89" t="s">
        <v>132</v>
      </c>
      <c r="K4" s="216" t="s">
        <v>5</v>
      </c>
      <c r="L4" s="89" t="s">
        <v>132</v>
      </c>
      <c r="M4" s="89" t="s">
        <v>148</v>
      </c>
      <c r="N4" s="241" t="s">
        <v>760</v>
      </c>
      <c r="O4" s="2" t="s">
        <v>763</v>
      </c>
      <c r="P4" s="89" t="str">
        <f t="shared" si="0"/>
        <v>COIN</v>
      </c>
      <c r="Q4" s="89" t="s">
        <v>766</v>
      </c>
      <c r="R4" s="241" t="s">
        <v>760</v>
      </c>
      <c r="S4" s="2" t="s">
        <v>763</v>
      </c>
      <c r="T4" s="89" t="s">
        <v>760</v>
      </c>
      <c r="U4" s="89" t="s">
        <v>766</v>
      </c>
      <c r="V4" s="241" t="s">
        <v>133</v>
      </c>
      <c r="W4" s="141" t="s">
        <v>6</v>
      </c>
      <c r="X4" s="241" t="str">
        <f t="shared" ref="X4:X20" si="5">V4</f>
        <v>EPFU</v>
      </c>
      <c r="Y4" s="241" t="s">
        <v>149</v>
      </c>
      <c r="AA4" s="89" t="s">
        <v>133</v>
      </c>
      <c r="AB4" s="216" t="s">
        <v>6</v>
      </c>
      <c r="AC4" s="89" t="s">
        <v>133</v>
      </c>
      <c r="AD4" s="89" t="s">
        <v>149</v>
      </c>
      <c r="AE4" s="89" t="s">
        <v>2387</v>
      </c>
      <c r="AF4" s="216" t="s">
        <v>2382</v>
      </c>
      <c r="AG4" s="89" t="s">
        <v>2387</v>
      </c>
      <c r="AH4" s="89" t="s">
        <v>2385</v>
      </c>
      <c r="AI4" s="89" t="s">
        <v>759</v>
      </c>
      <c r="AJ4" s="216" t="s">
        <v>762</v>
      </c>
      <c r="AK4" s="89" t="s">
        <v>759</v>
      </c>
      <c r="AL4" s="89" t="s">
        <v>765</v>
      </c>
    </row>
    <row r="5" spans="1:38" ht="15.5" x14ac:dyDescent="0.35">
      <c r="A5" s="89">
        <v>4</v>
      </c>
      <c r="B5" s="89" t="str">
        <f t="shared" si="1"/>
        <v>Region_4</v>
      </c>
      <c r="C5" s="89" t="str">
        <f t="shared" si="2"/>
        <v>Region_4_species</v>
      </c>
      <c r="D5" s="89" t="str">
        <f t="shared" si="3"/>
        <v>Region_4_SN</v>
      </c>
      <c r="E5" s="89" t="str">
        <f t="shared" si="4"/>
        <v>Region_4_codes</v>
      </c>
      <c r="F5" s="89" t="s">
        <v>1714</v>
      </c>
      <c r="G5" s="216" t="s">
        <v>1698</v>
      </c>
      <c r="H5" s="89" t="s">
        <v>1714</v>
      </c>
      <c r="I5" s="89" t="s">
        <v>1697</v>
      </c>
      <c r="J5" s="89" t="s">
        <v>759</v>
      </c>
      <c r="K5" s="216" t="s">
        <v>762</v>
      </c>
      <c r="L5" s="89" t="s">
        <v>759</v>
      </c>
      <c r="M5" s="89" t="s">
        <v>765</v>
      </c>
      <c r="N5" s="89" t="s">
        <v>133</v>
      </c>
      <c r="O5" s="2" t="s">
        <v>6</v>
      </c>
      <c r="P5" s="89" t="str">
        <f t="shared" si="0"/>
        <v>EPFU</v>
      </c>
      <c r="Q5" s="89" t="s">
        <v>149</v>
      </c>
      <c r="R5" s="89" t="s">
        <v>133</v>
      </c>
      <c r="S5" s="2" t="s">
        <v>6</v>
      </c>
      <c r="T5" s="89" t="s">
        <v>133</v>
      </c>
      <c r="U5" s="89" t="s">
        <v>149</v>
      </c>
      <c r="V5" s="241" t="s">
        <v>134</v>
      </c>
      <c r="W5" s="141" t="s">
        <v>9</v>
      </c>
      <c r="X5" s="241" t="str">
        <f t="shared" si="5"/>
        <v>LANO</v>
      </c>
      <c r="Y5" s="241" t="s">
        <v>150</v>
      </c>
      <c r="AA5" s="89" t="s">
        <v>1714</v>
      </c>
      <c r="AB5" s="216" t="s">
        <v>1698</v>
      </c>
      <c r="AC5" s="89" t="s">
        <v>1714</v>
      </c>
      <c r="AD5" s="89" t="s">
        <v>1697</v>
      </c>
      <c r="AE5" s="89" t="s">
        <v>141</v>
      </c>
      <c r="AF5" s="216" t="s">
        <v>14</v>
      </c>
      <c r="AG5" s="89" t="s">
        <v>141</v>
      </c>
      <c r="AH5" s="89" t="s">
        <v>157</v>
      </c>
      <c r="AI5" s="89" t="s">
        <v>133</v>
      </c>
      <c r="AJ5" s="2" t="s">
        <v>6</v>
      </c>
      <c r="AK5" s="89" t="s">
        <v>133</v>
      </c>
      <c r="AL5" s="89" t="s">
        <v>149</v>
      </c>
    </row>
    <row r="6" spans="1:38" ht="15.5" x14ac:dyDescent="0.35">
      <c r="A6" s="89">
        <v>5</v>
      </c>
      <c r="B6" s="89" t="str">
        <f t="shared" si="1"/>
        <v>Region_5</v>
      </c>
      <c r="C6" s="89" t="str">
        <f t="shared" si="2"/>
        <v>Region_5_species</v>
      </c>
      <c r="D6" s="89" t="str">
        <f t="shared" si="3"/>
        <v>Region_5_SN</v>
      </c>
      <c r="E6" s="89" t="str">
        <f t="shared" si="4"/>
        <v>Region_5_codes</v>
      </c>
      <c r="F6" s="89" t="s">
        <v>134</v>
      </c>
      <c r="G6" s="216" t="s">
        <v>9</v>
      </c>
      <c r="H6" s="89" t="s">
        <v>134</v>
      </c>
      <c r="I6" s="89" t="s">
        <v>150</v>
      </c>
      <c r="J6" s="89" t="s">
        <v>133</v>
      </c>
      <c r="K6" s="2" t="s">
        <v>6</v>
      </c>
      <c r="L6" s="89" t="s">
        <v>133</v>
      </c>
      <c r="M6" s="89" t="s">
        <v>149</v>
      </c>
      <c r="N6" s="89" t="s">
        <v>134</v>
      </c>
      <c r="O6" s="2" t="s">
        <v>9</v>
      </c>
      <c r="P6" s="89" t="str">
        <f t="shared" si="0"/>
        <v>LANO</v>
      </c>
      <c r="Q6" s="89" t="s">
        <v>150</v>
      </c>
      <c r="R6" s="89" t="s">
        <v>768</v>
      </c>
      <c r="S6" s="2" t="s">
        <v>769</v>
      </c>
      <c r="T6" s="89" t="s">
        <v>768</v>
      </c>
      <c r="U6" s="89" t="s">
        <v>770</v>
      </c>
      <c r="V6" s="241" t="s">
        <v>135</v>
      </c>
      <c r="W6" s="141" t="s">
        <v>7</v>
      </c>
      <c r="X6" s="241" t="str">
        <f t="shared" si="5"/>
        <v>LABO</v>
      </c>
      <c r="Y6" s="241" t="s">
        <v>151</v>
      </c>
      <c r="AA6" s="89" t="s">
        <v>1715</v>
      </c>
      <c r="AB6" s="216" t="s">
        <v>1700</v>
      </c>
      <c r="AC6" s="89" t="s">
        <v>1715</v>
      </c>
      <c r="AD6" s="89" t="s">
        <v>1699</v>
      </c>
      <c r="AI6" s="89" t="s">
        <v>1714</v>
      </c>
      <c r="AJ6" s="216" t="s">
        <v>1698</v>
      </c>
      <c r="AK6" s="89" t="s">
        <v>1714</v>
      </c>
      <c r="AL6" s="89" t="s">
        <v>1697</v>
      </c>
    </row>
    <row r="7" spans="1:38" ht="15.5" x14ac:dyDescent="0.35">
      <c r="A7" s="89">
        <v>6</v>
      </c>
      <c r="B7" s="89" t="str">
        <f>CONCATENATE("Region_",A7)</f>
        <v>Region_6</v>
      </c>
      <c r="C7" s="89" t="str">
        <f t="shared" si="2"/>
        <v>Region_6_species</v>
      </c>
      <c r="D7" s="89" t="str">
        <f t="shared" si="3"/>
        <v>Region_6_SN</v>
      </c>
      <c r="E7" s="89" t="str">
        <f t="shared" si="4"/>
        <v>Region_6_codes</v>
      </c>
      <c r="F7" s="89" t="s">
        <v>1719</v>
      </c>
      <c r="G7" s="216" t="s">
        <v>1720</v>
      </c>
      <c r="H7" s="89" t="s">
        <v>1719</v>
      </c>
      <c r="I7" s="89" t="s">
        <v>1694</v>
      </c>
      <c r="J7" s="89" t="s">
        <v>1714</v>
      </c>
      <c r="K7" s="216" t="s">
        <v>1698</v>
      </c>
      <c r="L7" s="89" t="s">
        <v>1714</v>
      </c>
      <c r="M7" s="89" t="s">
        <v>1697</v>
      </c>
      <c r="N7" s="89" t="s">
        <v>135</v>
      </c>
      <c r="O7" s="2" t="s">
        <v>7</v>
      </c>
      <c r="P7" s="89" t="str">
        <f t="shared" si="0"/>
        <v>LABO</v>
      </c>
      <c r="Q7" s="89" t="s">
        <v>151</v>
      </c>
      <c r="R7" s="89" t="s">
        <v>135</v>
      </c>
      <c r="S7" s="2" t="s">
        <v>7</v>
      </c>
      <c r="T7" s="89" t="s">
        <v>135</v>
      </c>
      <c r="U7" s="89" t="s">
        <v>151</v>
      </c>
      <c r="V7" s="241" t="s">
        <v>136</v>
      </c>
      <c r="W7" s="141" t="s">
        <v>8</v>
      </c>
      <c r="X7" s="241" t="str">
        <f t="shared" si="5"/>
        <v>LACI</v>
      </c>
      <c r="Y7" s="241" t="s">
        <v>152</v>
      </c>
      <c r="AA7" s="89" t="s">
        <v>1719</v>
      </c>
      <c r="AB7" s="216" t="s">
        <v>1720</v>
      </c>
      <c r="AC7" s="89" t="s">
        <v>1719</v>
      </c>
      <c r="AD7" s="89" t="s">
        <v>1694</v>
      </c>
      <c r="AI7" s="89" t="s">
        <v>2416</v>
      </c>
      <c r="AJ7" s="216" t="s">
        <v>2404</v>
      </c>
      <c r="AK7" s="89" t="s">
        <v>2416</v>
      </c>
      <c r="AL7" s="89" t="s">
        <v>2390</v>
      </c>
    </row>
    <row r="8" spans="1:38" ht="15.5" x14ac:dyDescent="0.35">
      <c r="A8" s="89">
        <v>7</v>
      </c>
      <c r="B8" s="89" t="str">
        <f t="shared" si="1"/>
        <v>Region_7</v>
      </c>
      <c r="C8" s="89" t="str">
        <f t="shared" si="2"/>
        <v>Region_7_species</v>
      </c>
      <c r="D8" s="89" t="str">
        <f t="shared" si="3"/>
        <v>Region_7_SN</v>
      </c>
      <c r="E8" s="89" t="str">
        <f t="shared" si="4"/>
        <v>Region_7_codes</v>
      </c>
      <c r="F8" s="89" t="s">
        <v>136</v>
      </c>
      <c r="G8" s="216" t="s">
        <v>8</v>
      </c>
      <c r="H8" s="89" t="s">
        <v>136</v>
      </c>
      <c r="I8" s="89" t="s">
        <v>152</v>
      </c>
      <c r="J8" s="89" t="s">
        <v>2416</v>
      </c>
      <c r="K8" s="216" t="s">
        <v>2404</v>
      </c>
      <c r="L8" s="89" t="s">
        <v>2416</v>
      </c>
      <c r="M8" s="89" t="s">
        <v>2390</v>
      </c>
      <c r="N8" s="89" t="s">
        <v>136</v>
      </c>
      <c r="O8" s="2" t="s">
        <v>8</v>
      </c>
      <c r="P8" s="89" t="str">
        <f t="shared" si="0"/>
        <v>LACI</v>
      </c>
      <c r="Q8" s="89" t="s">
        <v>152</v>
      </c>
      <c r="R8" s="89" t="s">
        <v>136</v>
      </c>
      <c r="S8" s="2" t="s">
        <v>8</v>
      </c>
      <c r="T8" s="89" t="s">
        <v>136</v>
      </c>
      <c r="U8" s="89" t="s">
        <v>152</v>
      </c>
      <c r="V8" s="241" t="s">
        <v>742</v>
      </c>
      <c r="W8" s="141" t="s">
        <v>743</v>
      </c>
      <c r="X8" s="241" t="str">
        <f t="shared" si="5"/>
        <v>LAIN</v>
      </c>
      <c r="Y8" s="241" t="s">
        <v>744</v>
      </c>
      <c r="AA8" s="89" t="s">
        <v>135</v>
      </c>
      <c r="AB8" s="216" t="s">
        <v>7</v>
      </c>
      <c r="AC8" s="89" t="s">
        <v>135</v>
      </c>
      <c r="AD8" s="89" t="s">
        <v>151</v>
      </c>
      <c r="AI8" s="89" t="s">
        <v>134</v>
      </c>
      <c r="AJ8" s="216" t="s">
        <v>9</v>
      </c>
      <c r="AK8" s="89" t="s">
        <v>134</v>
      </c>
      <c r="AL8" s="89" t="s">
        <v>150</v>
      </c>
    </row>
    <row r="9" spans="1:38" ht="15.5" x14ac:dyDescent="0.35">
      <c r="A9" s="89">
        <v>8</v>
      </c>
      <c r="B9" s="89" t="str">
        <f t="shared" si="1"/>
        <v>Region_8</v>
      </c>
      <c r="C9" s="89" t="str">
        <f t="shared" si="2"/>
        <v>Region_8_species</v>
      </c>
      <c r="D9" s="89" t="str">
        <f t="shared" si="3"/>
        <v>Region_8_SN</v>
      </c>
      <c r="E9" s="89" t="str">
        <f t="shared" si="4"/>
        <v>Region_8_codes</v>
      </c>
      <c r="F9" s="89" t="s">
        <v>1707</v>
      </c>
      <c r="G9" s="216" t="s">
        <v>1683</v>
      </c>
      <c r="H9" s="89" t="s">
        <v>1707</v>
      </c>
      <c r="I9" s="89" t="s">
        <v>1684</v>
      </c>
      <c r="J9" s="89" t="s">
        <v>2417</v>
      </c>
      <c r="K9" s="216" t="s">
        <v>2405</v>
      </c>
      <c r="L9" s="89" t="s">
        <v>2417</v>
      </c>
      <c r="M9" s="89" t="s">
        <v>2391</v>
      </c>
      <c r="N9" s="89" t="s">
        <v>137</v>
      </c>
      <c r="O9" s="2" t="s">
        <v>10</v>
      </c>
      <c r="P9" s="89" t="str">
        <f t="shared" si="0"/>
        <v>LASE</v>
      </c>
      <c r="Q9" s="89" t="s">
        <v>153</v>
      </c>
      <c r="R9" s="89" t="s">
        <v>742</v>
      </c>
      <c r="S9" s="2" t="s">
        <v>743</v>
      </c>
      <c r="T9" s="89" t="s">
        <v>742</v>
      </c>
      <c r="U9" s="89" t="s">
        <v>744</v>
      </c>
      <c r="V9" s="241" t="s">
        <v>137</v>
      </c>
      <c r="W9" s="141" t="s">
        <v>10</v>
      </c>
      <c r="X9" s="241" t="str">
        <f t="shared" si="5"/>
        <v>LASE</v>
      </c>
      <c r="Y9" s="241" t="s">
        <v>153</v>
      </c>
      <c r="AA9" s="89" t="s">
        <v>136</v>
      </c>
      <c r="AB9" s="216" t="s">
        <v>8</v>
      </c>
      <c r="AC9" s="89" t="s">
        <v>136</v>
      </c>
      <c r="AD9" s="89" t="s">
        <v>152</v>
      </c>
      <c r="AI9" s="89" t="s">
        <v>1719</v>
      </c>
      <c r="AJ9" s="216" t="s">
        <v>1720</v>
      </c>
      <c r="AK9" s="89" t="s">
        <v>1719</v>
      </c>
      <c r="AL9" s="89" t="s">
        <v>1694</v>
      </c>
    </row>
    <row r="10" spans="1:38" ht="15.5" x14ac:dyDescent="0.35">
      <c r="F10" s="89" t="s">
        <v>1708</v>
      </c>
      <c r="G10" s="216" t="s">
        <v>1686</v>
      </c>
      <c r="H10" s="89" t="s">
        <v>1708</v>
      </c>
      <c r="I10" s="89" t="s">
        <v>1685</v>
      </c>
      <c r="J10" s="89" t="s">
        <v>2418</v>
      </c>
      <c r="K10" s="216" t="s">
        <v>1700</v>
      </c>
      <c r="L10" s="89" t="s">
        <v>2418</v>
      </c>
      <c r="M10" s="89" t="s">
        <v>1699</v>
      </c>
      <c r="N10" s="89" t="s">
        <v>138</v>
      </c>
      <c r="O10" s="2" t="s">
        <v>11</v>
      </c>
      <c r="P10" s="89" t="str">
        <f t="shared" si="0"/>
        <v>MYAU</v>
      </c>
      <c r="Q10" s="89" t="s">
        <v>154</v>
      </c>
      <c r="R10" s="89" t="s">
        <v>134</v>
      </c>
      <c r="S10" s="2" t="s">
        <v>9</v>
      </c>
      <c r="T10" s="89" t="s">
        <v>134</v>
      </c>
      <c r="U10" s="89" t="s">
        <v>150</v>
      </c>
      <c r="V10" s="241" t="s">
        <v>138</v>
      </c>
      <c r="W10" s="141" t="s">
        <v>11</v>
      </c>
      <c r="X10" s="241" t="str">
        <f t="shared" si="5"/>
        <v>MYAU</v>
      </c>
      <c r="Y10" s="241" t="s">
        <v>154</v>
      </c>
      <c r="AA10" s="89" t="s">
        <v>134</v>
      </c>
      <c r="AB10" s="216" t="s">
        <v>9</v>
      </c>
      <c r="AC10" s="89" t="s">
        <v>134</v>
      </c>
      <c r="AD10" s="89" t="s">
        <v>150</v>
      </c>
      <c r="AI10" s="89" t="s">
        <v>135</v>
      </c>
      <c r="AJ10" s="216" t="s">
        <v>7</v>
      </c>
      <c r="AK10" s="89" t="s">
        <v>135</v>
      </c>
      <c r="AL10" s="89" t="s">
        <v>151</v>
      </c>
    </row>
    <row r="11" spans="1:38" ht="15.5" x14ac:dyDescent="0.35">
      <c r="F11" s="89" t="s">
        <v>1709</v>
      </c>
      <c r="G11" s="216" t="s">
        <v>1688</v>
      </c>
      <c r="H11" s="89" t="s">
        <v>1709</v>
      </c>
      <c r="I11" s="89" t="s">
        <v>2384</v>
      </c>
      <c r="J11" s="89" t="s">
        <v>134</v>
      </c>
      <c r="K11" s="216" t="s">
        <v>9</v>
      </c>
      <c r="L11" s="89" t="s">
        <v>134</v>
      </c>
      <c r="M11" s="89" t="s">
        <v>150</v>
      </c>
      <c r="N11" s="89" t="s">
        <v>139</v>
      </c>
      <c r="O11" s="2" t="s">
        <v>12</v>
      </c>
      <c r="P11" s="89" t="str">
        <f t="shared" si="0"/>
        <v>MYGR</v>
      </c>
      <c r="Q11" s="89" t="s">
        <v>155</v>
      </c>
      <c r="R11" s="89" t="s">
        <v>137</v>
      </c>
      <c r="S11" s="2" t="s">
        <v>10</v>
      </c>
      <c r="T11" s="89" t="s">
        <v>137</v>
      </c>
      <c r="U11" s="89" t="s">
        <v>153</v>
      </c>
      <c r="V11" s="241" t="s">
        <v>139</v>
      </c>
      <c r="W11" s="141" t="s">
        <v>12</v>
      </c>
      <c r="X11" s="241" t="str">
        <f t="shared" si="5"/>
        <v>MYGR</v>
      </c>
      <c r="Y11" s="241" t="s">
        <v>155</v>
      </c>
      <c r="AA11" s="89" t="s">
        <v>1707</v>
      </c>
      <c r="AB11" s="216" t="s">
        <v>1683</v>
      </c>
      <c r="AC11" s="89" t="s">
        <v>1707</v>
      </c>
      <c r="AD11" s="89" t="s">
        <v>1684</v>
      </c>
      <c r="AI11" s="89" t="s">
        <v>136</v>
      </c>
      <c r="AJ11" s="216" t="s">
        <v>8</v>
      </c>
      <c r="AK11" s="89" t="s">
        <v>136</v>
      </c>
      <c r="AL11" s="89" t="s">
        <v>152</v>
      </c>
    </row>
    <row r="12" spans="1:38" ht="15.5" x14ac:dyDescent="0.35">
      <c r="F12" s="89" t="s">
        <v>2387</v>
      </c>
      <c r="G12" s="216" t="s">
        <v>2382</v>
      </c>
      <c r="H12" s="89" t="s">
        <v>2387</v>
      </c>
      <c r="I12" s="89" t="s">
        <v>2385</v>
      </c>
      <c r="J12" s="89" t="s">
        <v>1719</v>
      </c>
      <c r="K12" s="216" t="s">
        <v>1720</v>
      </c>
      <c r="L12" s="89" t="s">
        <v>1719</v>
      </c>
      <c r="M12" s="89" t="s">
        <v>1694</v>
      </c>
      <c r="N12" s="89" t="s">
        <v>140</v>
      </c>
      <c r="O12" s="2" t="s">
        <v>13</v>
      </c>
      <c r="P12" s="89" t="str">
        <f t="shared" si="0"/>
        <v>MYLE</v>
      </c>
      <c r="Q12" s="89" t="s">
        <v>156</v>
      </c>
      <c r="R12" s="89" t="s">
        <v>782</v>
      </c>
      <c r="S12" s="2" t="s">
        <v>785</v>
      </c>
      <c r="T12" s="89" t="s">
        <v>782</v>
      </c>
      <c r="U12" s="89" t="s">
        <v>784</v>
      </c>
      <c r="V12" s="241" t="s">
        <v>140</v>
      </c>
      <c r="W12" s="141" t="s">
        <v>13</v>
      </c>
      <c r="X12" s="241" t="str">
        <f t="shared" si="5"/>
        <v>MYLE</v>
      </c>
      <c r="Y12" s="241" t="s">
        <v>156</v>
      </c>
      <c r="AA12" s="89" t="s">
        <v>1708</v>
      </c>
      <c r="AB12" s="216" t="s">
        <v>1686</v>
      </c>
      <c r="AC12" s="89" t="s">
        <v>1708</v>
      </c>
      <c r="AD12" s="89" t="s">
        <v>1685</v>
      </c>
      <c r="AI12" s="89" t="s">
        <v>2420</v>
      </c>
      <c r="AJ12" s="216" t="s">
        <v>2407</v>
      </c>
      <c r="AK12" s="89" t="s">
        <v>2420</v>
      </c>
      <c r="AL12" s="89" t="s">
        <v>2394</v>
      </c>
    </row>
    <row r="13" spans="1:38" ht="15.5" x14ac:dyDescent="0.35">
      <c r="F13" s="89" t="s">
        <v>141</v>
      </c>
      <c r="G13" s="216" t="s">
        <v>14</v>
      </c>
      <c r="H13" s="89" t="s">
        <v>141</v>
      </c>
      <c r="I13" s="89" t="s">
        <v>157</v>
      </c>
      <c r="J13" s="89" t="s">
        <v>135</v>
      </c>
      <c r="K13" s="216" t="s">
        <v>7</v>
      </c>
      <c r="L13" s="89" t="s">
        <v>135</v>
      </c>
      <c r="M13" s="89" t="s">
        <v>151</v>
      </c>
      <c r="N13" s="89" t="s">
        <v>141</v>
      </c>
      <c r="O13" s="2" t="s">
        <v>14</v>
      </c>
      <c r="P13" s="89" t="str">
        <f t="shared" si="0"/>
        <v>MYLU</v>
      </c>
      <c r="Q13" s="89" t="s">
        <v>157</v>
      </c>
      <c r="R13" s="89" t="s">
        <v>138</v>
      </c>
      <c r="S13" s="2" t="s">
        <v>11</v>
      </c>
      <c r="T13" s="89" t="s">
        <v>138</v>
      </c>
      <c r="U13" s="89" t="s">
        <v>154</v>
      </c>
      <c r="V13" s="241" t="s">
        <v>141</v>
      </c>
      <c r="W13" s="141" t="s">
        <v>14</v>
      </c>
      <c r="X13" s="241" t="str">
        <f t="shared" si="5"/>
        <v>MYLU</v>
      </c>
      <c r="Y13" s="241" t="s">
        <v>157</v>
      </c>
      <c r="AA13" s="89" t="s">
        <v>1709</v>
      </c>
      <c r="AB13" s="216" t="s">
        <v>1688</v>
      </c>
      <c r="AC13" s="89" t="s">
        <v>1709</v>
      </c>
      <c r="AD13" s="89" t="s">
        <v>1687</v>
      </c>
      <c r="AI13" s="89" t="s">
        <v>2423</v>
      </c>
      <c r="AJ13" s="216" t="s">
        <v>2410</v>
      </c>
      <c r="AK13" s="89" t="s">
        <v>2423</v>
      </c>
      <c r="AL13" s="89" t="s">
        <v>2397</v>
      </c>
    </row>
    <row r="14" spans="1:38" ht="15.5" x14ac:dyDescent="0.35">
      <c r="F14" s="89" t="s">
        <v>2388</v>
      </c>
      <c r="G14" s="216" t="s">
        <v>2383</v>
      </c>
      <c r="H14" s="89" t="s">
        <v>2388</v>
      </c>
      <c r="I14" s="89" t="s">
        <v>2386</v>
      </c>
      <c r="J14" s="89" t="s">
        <v>136</v>
      </c>
      <c r="K14" s="216" t="s">
        <v>8</v>
      </c>
      <c r="L14" s="89" t="s">
        <v>136</v>
      </c>
      <c r="M14" s="89" t="s">
        <v>152</v>
      </c>
      <c r="N14" s="89" t="s">
        <v>142</v>
      </c>
      <c r="O14" s="198" t="s">
        <v>15</v>
      </c>
      <c r="P14" s="89" t="str">
        <f t="shared" si="0"/>
        <v>MYSE</v>
      </c>
      <c r="Q14" s="89" t="s">
        <v>158</v>
      </c>
      <c r="R14" s="89" t="s">
        <v>139</v>
      </c>
      <c r="S14" s="2" t="s">
        <v>12</v>
      </c>
      <c r="T14" s="89" t="s">
        <v>139</v>
      </c>
      <c r="U14" s="89" t="s">
        <v>155</v>
      </c>
      <c r="V14" s="241" t="s">
        <v>142</v>
      </c>
      <c r="W14" s="160" t="s">
        <v>15</v>
      </c>
      <c r="X14" s="241" t="str">
        <f t="shared" si="5"/>
        <v>MYSE</v>
      </c>
      <c r="Y14" s="241" t="s">
        <v>158</v>
      </c>
      <c r="AA14" s="89" t="s">
        <v>139</v>
      </c>
      <c r="AB14" s="216" t="s">
        <v>12</v>
      </c>
      <c r="AC14" s="89" t="s">
        <v>139</v>
      </c>
      <c r="AD14" s="89" t="s">
        <v>155</v>
      </c>
      <c r="AI14" s="89" t="s">
        <v>2424</v>
      </c>
      <c r="AJ14" s="216" t="s">
        <v>2411</v>
      </c>
      <c r="AK14" s="89" t="s">
        <v>2424</v>
      </c>
      <c r="AL14" s="89" t="s">
        <v>2399</v>
      </c>
    </row>
    <row r="15" spans="1:38" ht="15.5" x14ac:dyDescent="0.35">
      <c r="F15" s="89" t="s">
        <v>1710</v>
      </c>
      <c r="G15" s="216" t="s">
        <v>1689</v>
      </c>
      <c r="H15" s="89" t="s">
        <v>1710</v>
      </c>
      <c r="I15" s="89" t="s">
        <v>2014</v>
      </c>
      <c r="J15" s="89" t="s">
        <v>2419</v>
      </c>
      <c r="K15" s="216" t="s">
        <v>2406</v>
      </c>
      <c r="L15" s="89" t="s">
        <v>2419</v>
      </c>
      <c r="M15" s="89" t="s">
        <v>2392</v>
      </c>
      <c r="N15" s="89" t="s">
        <v>143</v>
      </c>
      <c r="O15" s="198" t="s">
        <v>16</v>
      </c>
      <c r="P15" s="89" t="str">
        <f t="shared" si="0"/>
        <v>MYSO</v>
      </c>
      <c r="Q15" s="89" t="s">
        <v>159</v>
      </c>
      <c r="R15" s="89" t="s">
        <v>140</v>
      </c>
      <c r="S15" s="2" t="s">
        <v>13</v>
      </c>
      <c r="T15" s="89" t="s">
        <v>140</v>
      </c>
      <c r="U15" s="89" t="s">
        <v>156</v>
      </c>
      <c r="V15" s="241" t="s">
        <v>143</v>
      </c>
      <c r="W15" s="160" t="s">
        <v>16</v>
      </c>
      <c r="X15" s="241" t="str">
        <f t="shared" si="5"/>
        <v>MYSO</v>
      </c>
      <c r="Y15" s="241" t="s">
        <v>159</v>
      </c>
      <c r="AA15" s="89" t="s">
        <v>141</v>
      </c>
      <c r="AB15" s="216" t="s">
        <v>14</v>
      </c>
      <c r="AC15" s="89" t="s">
        <v>141</v>
      </c>
      <c r="AD15" s="89" t="s">
        <v>157</v>
      </c>
      <c r="AI15" s="89" t="s">
        <v>1707</v>
      </c>
      <c r="AJ15" s="216" t="s">
        <v>1683</v>
      </c>
      <c r="AK15" s="89" t="s">
        <v>1707</v>
      </c>
      <c r="AL15" s="89" t="s">
        <v>1684</v>
      </c>
    </row>
    <row r="16" spans="1:38" ht="15.5" x14ac:dyDescent="0.35">
      <c r="F16" s="89" t="s">
        <v>1711</v>
      </c>
      <c r="G16" s="216" t="s">
        <v>1691</v>
      </c>
      <c r="H16" s="89" t="s">
        <v>1711</v>
      </c>
      <c r="I16" s="89" t="s">
        <v>1690</v>
      </c>
      <c r="J16" s="89" t="s">
        <v>742</v>
      </c>
      <c r="K16" s="216" t="s">
        <v>743</v>
      </c>
      <c r="L16" s="89" t="s">
        <v>742</v>
      </c>
      <c r="M16" s="89" t="s">
        <v>744</v>
      </c>
      <c r="N16" s="89" t="s">
        <v>144</v>
      </c>
      <c r="O16" s="2" t="s">
        <v>17</v>
      </c>
      <c r="P16" s="89" t="str">
        <f t="shared" si="0"/>
        <v>NYHU</v>
      </c>
      <c r="Q16" s="89" t="s">
        <v>160</v>
      </c>
      <c r="R16" s="89" t="s">
        <v>141</v>
      </c>
      <c r="S16" s="2" t="s">
        <v>14</v>
      </c>
      <c r="T16" s="89" t="s">
        <v>141</v>
      </c>
      <c r="U16" s="89" t="s">
        <v>157</v>
      </c>
      <c r="V16" s="241" t="s">
        <v>144</v>
      </c>
      <c r="W16" s="141" t="s">
        <v>17</v>
      </c>
      <c r="X16" s="241" t="str">
        <f t="shared" si="5"/>
        <v>NYHU</v>
      </c>
      <c r="Y16" s="241" t="s">
        <v>160</v>
      </c>
      <c r="AA16" s="89" t="s">
        <v>142</v>
      </c>
      <c r="AB16" s="214" t="s">
        <v>15</v>
      </c>
      <c r="AC16" s="89" t="s">
        <v>142</v>
      </c>
      <c r="AD16" s="89" t="s">
        <v>158</v>
      </c>
      <c r="AI16" s="89" t="s">
        <v>1709</v>
      </c>
      <c r="AJ16" s="216" t="s">
        <v>1688</v>
      </c>
      <c r="AK16" s="89" t="s">
        <v>1709</v>
      </c>
      <c r="AL16" s="89" t="s">
        <v>2384</v>
      </c>
    </row>
    <row r="17" spans="6:38" ht="18.75" customHeight="1" x14ac:dyDescent="0.35">
      <c r="F17" s="89" t="s">
        <v>1712</v>
      </c>
      <c r="G17" s="216" t="s">
        <v>1693</v>
      </c>
      <c r="H17" s="89" t="s">
        <v>1712</v>
      </c>
      <c r="I17" s="89" t="s">
        <v>1692</v>
      </c>
      <c r="J17" s="89" t="s">
        <v>137</v>
      </c>
      <c r="K17" s="216" t="s">
        <v>10</v>
      </c>
      <c r="L17" s="89" t="s">
        <v>137</v>
      </c>
      <c r="M17" s="89" t="s">
        <v>2393</v>
      </c>
      <c r="N17" s="89" t="s">
        <v>145</v>
      </c>
      <c r="O17" s="2" t="s">
        <v>18</v>
      </c>
      <c r="P17" s="89" t="str">
        <f t="shared" si="0"/>
        <v>PESU</v>
      </c>
      <c r="Q17" s="89" t="s">
        <v>161</v>
      </c>
      <c r="R17" s="89" t="s">
        <v>142</v>
      </c>
      <c r="S17" s="198" t="s">
        <v>15</v>
      </c>
      <c r="T17" s="89" t="s">
        <v>142</v>
      </c>
      <c r="U17" s="89" t="s">
        <v>158</v>
      </c>
      <c r="V17" s="241" t="s">
        <v>145</v>
      </c>
      <c r="W17" s="141" t="s">
        <v>18</v>
      </c>
      <c r="X17" s="241" t="str">
        <f t="shared" si="5"/>
        <v>PESU</v>
      </c>
      <c r="Y17" s="241" t="s">
        <v>161</v>
      </c>
      <c r="AA17" s="89" t="s">
        <v>1710</v>
      </c>
      <c r="AB17" s="216" t="s">
        <v>1689</v>
      </c>
      <c r="AC17" s="89" t="s">
        <v>1710</v>
      </c>
      <c r="AD17" s="241" t="s">
        <v>2014</v>
      </c>
      <c r="AI17" s="89" t="s">
        <v>141</v>
      </c>
      <c r="AJ17" s="216" t="s">
        <v>14</v>
      </c>
      <c r="AK17" s="89" t="s">
        <v>141</v>
      </c>
      <c r="AL17" s="89" t="s">
        <v>157</v>
      </c>
    </row>
    <row r="18" spans="6:38" ht="15.5" x14ac:dyDescent="0.35">
      <c r="F18" s="89" t="s">
        <v>1713</v>
      </c>
      <c r="G18" s="216" t="s">
        <v>1696</v>
      </c>
      <c r="H18" s="89" t="s">
        <v>1713</v>
      </c>
      <c r="I18" s="89" t="s">
        <v>1695</v>
      </c>
      <c r="J18" s="89" t="s">
        <v>2420</v>
      </c>
      <c r="K18" s="216" t="s">
        <v>2407</v>
      </c>
      <c r="L18" s="89" t="s">
        <v>2420</v>
      </c>
      <c r="M18" s="89" t="s">
        <v>2394</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6" t="s">
        <v>1704</v>
      </c>
      <c r="AC18" s="89" t="s">
        <v>1717</v>
      </c>
      <c r="AD18" s="89" t="s">
        <v>1703</v>
      </c>
      <c r="AI18" s="89" t="s">
        <v>2388</v>
      </c>
      <c r="AJ18" s="216" t="s">
        <v>2383</v>
      </c>
      <c r="AK18" s="89" t="s">
        <v>2388</v>
      </c>
      <c r="AL18" s="89" t="s">
        <v>2386</v>
      </c>
    </row>
    <row r="19" spans="6:38" ht="15.5" x14ac:dyDescent="0.35">
      <c r="F19" s="89" t="s">
        <v>761</v>
      </c>
      <c r="G19" s="216" t="s">
        <v>764</v>
      </c>
      <c r="H19" s="89" t="s">
        <v>761</v>
      </c>
      <c r="I19" s="89" t="s">
        <v>771</v>
      </c>
      <c r="J19" s="89" t="s">
        <v>2421</v>
      </c>
      <c r="K19" s="216" t="s">
        <v>2408</v>
      </c>
      <c r="L19" s="89" t="s">
        <v>2421</v>
      </c>
      <c r="M19" s="89" t="s">
        <v>2395</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6" t="s">
        <v>1691</v>
      </c>
      <c r="AC19" s="89" t="s">
        <v>1711</v>
      </c>
      <c r="AD19" s="89" t="s">
        <v>1690</v>
      </c>
      <c r="AI19" s="89" t="s">
        <v>2427</v>
      </c>
      <c r="AJ19" s="216" t="s">
        <v>2413</v>
      </c>
      <c r="AK19" s="89" t="s">
        <v>2427</v>
      </c>
      <c r="AL19" s="89" t="s">
        <v>2401</v>
      </c>
    </row>
    <row r="20" spans="6:38" ht="15.5" x14ac:dyDescent="0.35">
      <c r="F20" s="89" t="s">
        <v>146</v>
      </c>
      <c r="G20" s="2" t="s">
        <v>19</v>
      </c>
      <c r="H20" s="89" t="str">
        <f>F20</f>
        <v>UNKN</v>
      </c>
      <c r="I20" s="89" t="s">
        <v>19</v>
      </c>
      <c r="J20" s="89" t="s">
        <v>2422</v>
      </c>
      <c r="K20" s="216" t="s">
        <v>2409</v>
      </c>
      <c r="L20" s="89" t="s">
        <v>2422</v>
      </c>
      <c r="M20" s="89" t="s">
        <v>2396</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6" t="s">
        <v>1693</v>
      </c>
      <c r="AC20" s="89" t="s">
        <v>1712</v>
      </c>
      <c r="AD20" s="89" t="s">
        <v>1692</v>
      </c>
      <c r="AI20" s="89" t="s">
        <v>1710</v>
      </c>
      <c r="AJ20" s="216" t="s">
        <v>1689</v>
      </c>
      <c r="AK20" s="89" t="s">
        <v>1710</v>
      </c>
      <c r="AL20" s="89" t="s">
        <v>2014</v>
      </c>
    </row>
    <row r="21" spans="6:38" ht="15.5" x14ac:dyDescent="0.35">
      <c r="F21" s="89" t="s">
        <v>164</v>
      </c>
      <c r="G21" s="2" t="s">
        <v>162</v>
      </c>
      <c r="H21" s="89" t="str">
        <f>F21</f>
        <v>UNMY</v>
      </c>
      <c r="I21" s="89" t="s">
        <v>166</v>
      </c>
      <c r="J21" s="89" t="s">
        <v>2423</v>
      </c>
      <c r="K21" s="216" t="s">
        <v>2410</v>
      </c>
      <c r="L21" s="89" t="s">
        <v>2423</v>
      </c>
      <c r="M21" s="89" t="s">
        <v>2397</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6" t="s">
        <v>17</v>
      </c>
      <c r="AC21" s="89" t="s">
        <v>144</v>
      </c>
      <c r="AD21" s="89" t="s">
        <v>160</v>
      </c>
      <c r="AI21" s="89" t="s">
        <v>1711</v>
      </c>
      <c r="AJ21" s="216" t="s">
        <v>1691</v>
      </c>
      <c r="AK21" s="89" t="s">
        <v>1711</v>
      </c>
      <c r="AL21" s="89" t="s">
        <v>1690</v>
      </c>
    </row>
    <row r="22" spans="6:38" ht="15.5" x14ac:dyDescent="0.35">
      <c r="F22" s="89" t="s">
        <v>165</v>
      </c>
      <c r="G22" s="2" t="s">
        <v>163</v>
      </c>
      <c r="H22" s="89" t="str">
        <f>F22</f>
        <v>UNLA</v>
      </c>
      <c r="I22" s="89" t="s">
        <v>167</v>
      </c>
      <c r="J22" s="89" t="s">
        <v>782</v>
      </c>
      <c r="K22" s="216" t="s">
        <v>785</v>
      </c>
      <c r="L22" s="89" t="s">
        <v>782</v>
      </c>
      <c r="M22" s="89" t="s">
        <v>2398</v>
      </c>
      <c r="N22" s="89" t="s">
        <v>262</v>
      </c>
      <c r="O22" s="2" t="s">
        <v>263</v>
      </c>
      <c r="P22" s="89" t="s">
        <v>262</v>
      </c>
      <c r="Q22" s="89" t="s">
        <v>263</v>
      </c>
      <c r="R22" s="89" t="s">
        <v>146</v>
      </c>
      <c r="S22" s="2" t="s">
        <v>19</v>
      </c>
      <c r="T22" s="89" t="s">
        <v>146</v>
      </c>
      <c r="U22" s="89" t="s">
        <v>19</v>
      </c>
      <c r="AA22" s="89" t="s">
        <v>1718</v>
      </c>
      <c r="AB22" s="216" t="s">
        <v>1706</v>
      </c>
      <c r="AC22" s="89" t="s">
        <v>1718</v>
      </c>
      <c r="AD22" s="89" t="s">
        <v>1705</v>
      </c>
      <c r="AI22" s="89" t="s">
        <v>1712</v>
      </c>
      <c r="AJ22" s="216" t="s">
        <v>1693</v>
      </c>
      <c r="AK22" s="89" t="s">
        <v>1712</v>
      </c>
      <c r="AL22" s="89" t="s">
        <v>1692</v>
      </c>
    </row>
    <row r="23" spans="6:38" ht="15.5" x14ac:dyDescent="0.35">
      <c r="F23" s="89" t="s">
        <v>262</v>
      </c>
      <c r="G23" s="2" t="s">
        <v>263</v>
      </c>
      <c r="H23" s="89" t="s">
        <v>262</v>
      </c>
      <c r="I23" s="89" t="s">
        <v>263</v>
      </c>
      <c r="J23" s="89" t="s">
        <v>2424</v>
      </c>
      <c r="K23" s="216" t="s">
        <v>2411</v>
      </c>
      <c r="L23" s="89" t="s">
        <v>2424</v>
      </c>
      <c r="M23" s="89" t="s">
        <v>2399</v>
      </c>
      <c r="R23" s="89" t="s">
        <v>164</v>
      </c>
      <c r="S23" s="2" t="s">
        <v>162</v>
      </c>
      <c r="T23" s="89" t="s">
        <v>164</v>
      </c>
      <c r="U23" s="89" t="s">
        <v>166</v>
      </c>
      <c r="AA23" s="89" t="s">
        <v>1713</v>
      </c>
      <c r="AB23" s="216" t="s">
        <v>1696</v>
      </c>
      <c r="AC23" s="89" t="s">
        <v>1713</v>
      </c>
      <c r="AD23" s="89" t="s">
        <v>1695</v>
      </c>
      <c r="AI23" s="89" t="s">
        <v>2428</v>
      </c>
      <c r="AJ23" s="216" t="s">
        <v>2414</v>
      </c>
      <c r="AK23" s="89" t="s">
        <v>2428</v>
      </c>
      <c r="AL23" s="89" t="s">
        <v>2402</v>
      </c>
    </row>
    <row r="24" spans="6:38" ht="15.5" x14ac:dyDescent="0.35">
      <c r="J24" s="89" t="s">
        <v>2425</v>
      </c>
      <c r="K24" s="253" t="s">
        <v>2412</v>
      </c>
      <c r="L24" s="89" t="s">
        <v>2425</v>
      </c>
      <c r="M24" s="89" t="s">
        <v>2400</v>
      </c>
      <c r="R24" s="89" t="s">
        <v>165</v>
      </c>
      <c r="S24" s="2" t="s">
        <v>163</v>
      </c>
      <c r="T24" s="89" t="s">
        <v>165</v>
      </c>
      <c r="U24" s="89" t="s">
        <v>167</v>
      </c>
      <c r="AA24" s="89" t="s">
        <v>145</v>
      </c>
      <c r="AB24" s="216" t="s">
        <v>18</v>
      </c>
      <c r="AC24" s="89" t="s">
        <v>145</v>
      </c>
      <c r="AD24" s="89" t="s">
        <v>161</v>
      </c>
      <c r="AI24" s="89" t="s">
        <v>1718</v>
      </c>
      <c r="AJ24" s="216" t="s">
        <v>1706</v>
      </c>
      <c r="AK24" s="89" t="s">
        <v>1718</v>
      </c>
      <c r="AL24" s="89" t="s">
        <v>1705</v>
      </c>
    </row>
    <row r="25" spans="6:38" ht="15.5" x14ac:dyDescent="0.35">
      <c r="J25" s="89" t="s">
        <v>2426</v>
      </c>
      <c r="K25" s="253" t="s">
        <v>11</v>
      </c>
      <c r="L25" s="89" t="s">
        <v>2426</v>
      </c>
      <c r="M25" s="89" t="s">
        <v>154</v>
      </c>
      <c r="R25" s="89" t="s">
        <v>262</v>
      </c>
      <c r="S25" s="2" t="s">
        <v>263</v>
      </c>
      <c r="T25" s="89" t="s">
        <v>262</v>
      </c>
      <c r="U25" s="89" t="s">
        <v>263</v>
      </c>
      <c r="AA25" s="89" t="s">
        <v>761</v>
      </c>
      <c r="AB25" s="216" t="s">
        <v>764</v>
      </c>
      <c r="AC25" s="89" t="s">
        <v>761</v>
      </c>
      <c r="AD25" s="89" t="s">
        <v>767</v>
      </c>
      <c r="AI25" s="89" t="s">
        <v>1713</v>
      </c>
      <c r="AJ25" s="216" t="s">
        <v>1696</v>
      </c>
      <c r="AK25" s="89" t="s">
        <v>1713</v>
      </c>
      <c r="AL25" s="89" t="s">
        <v>1695</v>
      </c>
    </row>
    <row r="26" spans="6:38" ht="15.5" x14ac:dyDescent="0.35">
      <c r="J26" s="89" t="s">
        <v>1707</v>
      </c>
      <c r="K26" s="216" t="s">
        <v>1683</v>
      </c>
      <c r="L26" s="89" t="s">
        <v>1707</v>
      </c>
      <c r="M26" s="89" t="s">
        <v>1684</v>
      </c>
      <c r="AA26" s="89" t="s">
        <v>146</v>
      </c>
      <c r="AB26" s="2" t="s">
        <v>19</v>
      </c>
      <c r="AC26" s="89" t="str">
        <f>AA26</f>
        <v>UNKN</v>
      </c>
      <c r="AD26" s="89" t="s">
        <v>19</v>
      </c>
      <c r="AI26" s="89" t="s">
        <v>761</v>
      </c>
      <c r="AJ26" s="216" t="s">
        <v>764</v>
      </c>
      <c r="AK26" s="89" t="s">
        <v>761</v>
      </c>
      <c r="AL26" s="89" t="s">
        <v>771</v>
      </c>
    </row>
    <row r="27" spans="6:38" ht="15.5" x14ac:dyDescent="0.35">
      <c r="J27" s="89" t="s">
        <v>1708</v>
      </c>
      <c r="K27" s="216" t="s">
        <v>1686</v>
      </c>
      <c r="L27" s="89" t="s">
        <v>1708</v>
      </c>
      <c r="M27" s="89" t="s">
        <v>1685</v>
      </c>
      <c r="AA27" s="89" t="s">
        <v>164</v>
      </c>
      <c r="AB27" s="2" t="s">
        <v>162</v>
      </c>
      <c r="AC27" s="89" t="str">
        <f>AA27</f>
        <v>UNMY</v>
      </c>
      <c r="AD27" s="89" t="s">
        <v>166</v>
      </c>
      <c r="AI27" s="89" t="s">
        <v>146</v>
      </c>
      <c r="AJ27" s="2" t="s">
        <v>19</v>
      </c>
      <c r="AK27" s="89" t="str">
        <f>AI27</f>
        <v>UNKN</v>
      </c>
      <c r="AL27" s="89" t="s">
        <v>19</v>
      </c>
    </row>
    <row r="28" spans="6:38" ht="15.5" x14ac:dyDescent="0.35">
      <c r="J28" s="89" t="s">
        <v>1709</v>
      </c>
      <c r="K28" s="216" t="s">
        <v>1688</v>
      </c>
      <c r="L28" s="89" t="s">
        <v>1709</v>
      </c>
      <c r="M28" s="89" t="s">
        <v>2384</v>
      </c>
      <c r="AA28" s="89" t="s">
        <v>165</v>
      </c>
      <c r="AB28" s="2" t="s">
        <v>163</v>
      </c>
      <c r="AC28" s="89" t="str">
        <f>AA28</f>
        <v>UNLA</v>
      </c>
      <c r="AD28" s="89" t="s">
        <v>167</v>
      </c>
      <c r="AI28" s="89" t="s">
        <v>164</v>
      </c>
      <c r="AJ28" s="2" t="s">
        <v>162</v>
      </c>
      <c r="AK28" s="89" t="str">
        <f>AI28</f>
        <v>UNMY</v>
      </c>
      <c r="AL28" s="89" t="s">
        <v>166</v>
      </c>
    </row>
    <row r="29" spans="6:38" ht="15.5" x14ac:dyDescent="0.35">
      <c r="J29" s="89" t="s">
        <v>139</v>
      </c>
      <c r="K29" s="216" t="s">
        <v>12</v>
      </c>
      <c r="L29" s="89" t="s">
        <v>139</v>
      </c>
      <c r="M29" s="89" t="s">
        <v>155</v>
      </c>
      <c r="AA29" s="89" t="s">
        <v>262</v>
      </c>
      <c r="AB29" s="2" t="s">
        <v>263</v>
      </c>
      <c r="AC29" s="89" t="s">
        <v>262</v>
      </c>
      <c r="AD29" s="89" t="s">
        <v>263</v>
      </c>
      <c r="AI29" s="89" t="s">
        <v>165</v>
      </c>
      <c r="AJ29" s="2" t="s">
        <v>163</v>
      </c>
      <c r="AK29" s="89" t="str">
        <f>AI29</f>
        <v>UNLA</v>
      </c>
      <c r="AL29" s="89" t="s">
        <v>167</v>
      </c>
    </row>
    <row r="30" spans="6:38" ht="15.5" x14ac:dyDescent="0.35">
      <c r="J30" s="89" t="s">
        <v>140</v>
      </c>
      <c r="K30" s="216" t="s">
        <v>13</v>
      </c>
      <c r="L30" s="89" t="s">
        <v>140</v>
      </c>
      <c r="M30" s="89" t="s">
        <v>156</v>
      </c>
      <c r="AI30" s="89" t="s">
        <v>262</v>
      </c>
      <c r="AJ30" s="2" t="s">
        <v>263</v>
      </c>
      <c r="AK30" s="89" t="s">
        <v>262</v>
      </c>
      <c r="AL30" s="89" t="s">
        <v>263</v>
      </c>
    </row>
    <row r="31" spans="6:38" x14ac:dyDescent="0.3">
      <c r="J31" s="89" t="s">
        <v>141</v>
      </c>
      <c r="K31" s="216" t="s">
        <v>14</v>
      </c>
      <c r="L31" s="89" t="s">
        <v>141</v>
      </c>
      <c r="M31" s="89" t="s">
        <v>157</v>
      </c>
    </row>
    <row r="32" spans="6:38" x14ac:dyDescent="0.3">
      <c r="J32" s="89" t="s">
        <v>2388</v>
      </c>
      <c r="K32" s="216" t="s">
        <v>2383</v>
      </c>
      <c r="L32" s="89" t="s">
        <v>2388</v>
      </c>
      <c r="M32" s="89" t="s">
        <v>2386</v>
      </c>
    </row>
    <row r="33" spans="10:13" x14ac:dyDescent="0.3">
      <c r="J33" s="89" t="s">
        <v>2427</v>
      </c>
      <c r="K33" s="216" t="s">
        <v>2413</v>
      </c>
      <c r="L33" s="89" t="s">
        <v>2427</v>
      </c>
      <c r="M33" s="89" t="s">
        <v>2401</v>
      </c>
    </row>
    <row r="34" spans="10:13" x14ac:dyDescent="0.3">
      <c r="J34" s="89" t="s">
        <v>142</v>
      </c>
      <c r="K34" s="216" t="s">
        <v>15</v>
      </c>
      <c r="L34" s="89" t="s">
        <v>142</v>
      </c>
      <c r="M34" s="89" t="s">
        <v>158</v>
      </c>
    </row>
    <row r="35" spans="10:13" x14ac:dyDescent="0.3">
      <c r="J35" s="89" t="s">
        <v>1710</v>
      </c>
      <c r="K35" s="216" t="s">
        <v>1689</v>
      </c>
      <c r="L35" s="89" t="s">
        <v>1710</v>
      </c>
      <c r="M35" s="89" t="s">
        <v>2014</v>
      </c>
    </row>
    <row r="36" spans="10:13" x14ac:dyDescent="0.3">
      <c r="J36" s="89" t="s">
        <v>1717</v>
      </c>
      <c r="K36" s="216" t="s">
        <v>1704</v>
      </c>
      <c r="L36" s="89" t="s">
        <v>1717</v>
      </c>
      <c r="M36" s="89" t="s">
        <v>1703</v>
      </c>
    </row>
    <row r="37" spans="10:13" x14ac:dyDescent="0.3">
      <c r="J37" s="89" t="s">
        <v>1711</v>
      </c>
      <c r="K37" s="216" t="s">
        <v>1691</v>
      </c>
      <c r="L37" s="89" t="s">
        <v>1711</v>
      </c>
      <c r="M37" s="89" t="s">
        <v>1690</v>
      </c>
    </row>
    <row r="38" spans="10:13" x14ac:dyDescent="0.3">
      <c r="J38" s="89" t="s">
        <v>1712</v>
      </c>
      <c r="K38" s="216" t="s">
        <v>1693</v>
      </c>
      <c r="L38" s="89" t="s">
        <v>1712</v>
      </c>
      <c r="M38" s="89" t="s">
        <v>1692</v>
      </c>
    </row>
    <row r="39" spans="10:13" x14ac:dyDescent="0.3">
      <c r="J39" s="89" t="s">
        <v>144</v>
      </c>
      <c r="K39" s="216" t="s">
        <v>17</v>
      </c>
      <c r="L39" s="89" t="s">
        <v>144</v>
      </c>
      <c r="M39" s="89" t="s">
        <v>160</v>
      </c>
    </row>
    <row r="40" spans="10:13" x14ac:dyDescent="0.3">
      <c r="J40" s="89" t="s">
        <v>2428</v>
      </c>
      <c r="K40" s="216" t="s">
        <v>2414</v>
      </c>
      <c r="L40" s="89" t="s">
        <v>2428</v>
      </c>
      <c r="M40" s="89" t="s">
        <v>2402</v>
      </c>
    </row>
    <row r="41" spans="10:13" x14ac:dyDescent="0.3">
      <c r="J41" s="89" t="s">
        <v>1718</v>
      </c>
      <c r="K41" s="216" t="s">
        <v>1706</v>
      </c>
      <c r="L41" s="89" t="s">
        <v>1718</v>
      </c>
      <c r="M41" s="89" t="s">
        <v>1705</v>
      </c>
    </row>
    <row r="42" spans="10:13" x14ac:dyDescent="0.3">
      <c r="J42" s="89" t="s">
        <v>1713</v>
      </c>
      <c r="K42" s="216" t="s">
        <v>1696</v>
      </c>
      <c r="L42" s="89" t="s">
        <v>1713</v>
      </c>
      <c r="M42" s="89" t="s">
        <v>1695</v>
      </c>
    </row>
    <row r="43" spans="10:13" x14ac:dyDescent="0.3">
      <c r="J43" s="89" t="s">
        <v>145</v>
      </c>
      <c r="K43" s="216" t="s">
        <v>18</v>
      </c>
      <c r="L43" s="89" t="s">
        <v>145</v>
      </c>
      <c r="M43" s="89" t="s">
        <v>161</v>
      </c>
    </row>
    <row r="44" spans="10:13" x14ac:dyDescent="0.3">
      <c r="J44" s="89" t="s">
        <v>761</v>
      </c>
      <c r="K44" s="216" t="s">
        <v>764</v>
      </c>
      <c r="L44" s="89" t="s">
        <v>761</v>
      </c>
      <c r="M44" s="89" t="s">
        <v>771</v>
      </c>
    </row>
    <row r="45" spans="10:13" ht="15.5" x14ac:dyDescent="0.35">
      <c r="J45" s="89" t="s">
        <v>146</v>
      </c>
      <c r="K45" s="2" t="s">
        <v>19</v>
      </c>
      <c r="L45" s="89" t="str">
        <f>J45</f>
        <v>UNKN</v>
      </c>
      <c r="M45" s="89" t="s">
        <v>19</v>
      </c>
    </row>
    <row r="46" spans="10:13" ht="15.5" x14ac:dyDescent="0.35">
      <c r="J46" s="89" t="s">
        <v>164</v>
      </c>
      <c r="K46" s="2" t="s">
        <v>162</v>
      </c>
      <c r="L46" s="89" t="str">
        <f>J46</f>
        <v>UNMY</v>
      </c>
      <c r="M46" s="89" t="s">
        <v>166</v>
      </c>
    </row>
    <row r="47" spans="10:13" ht="15.5" x14ac:dyDescent="0.35">
      <c r="J47" s="89" t="s">
        <v>165</v>
      </c>
      <c r="K47" s="2" t="s">
        <v>163</v>
      </c>
      <c r="L47" s="89" t="str">
        <f>J47</f>
        <v>UNLA</v>
      </c>
      <c r="M47" s="89" t="s">
        <v>167</v>
      </c>
    </row>
    <row r="48" spans="10:13" ht="15.5" x14ac:dyDescent="0.35">
      <c r="J48" s="89" t="s">
        <v>262</v>
      </c>
      <c r="K48" s="2" t="s">
        <v>263</v>
      </c>
      <c r="L48" s="89" t="s">
        <v>262</v>
      </c>
      <c r="M48" s="89" t="s">
        <v>263</v>
      </c>
    </row>
    <row r="72" spans="1:48" x14ac:dyDescent="0.3">
      <c r="A72" s="254" t="str">
        <f>E2</f>
        <v>Region_1_codes</v>
      </c>
      <c r="B72" s="254" t="s">
        <v>1716</v>
      </c>
      <c r="C72" s="254" t="s">
        <v>759</v>
      </c>
      <c r="D72" s="254" t="s">
        <v>133</v>
      </c>
      <c r="E72" s="254" t="s">
        <v>1714</v>
      </c>
      <c r="F72" s="254" t="s">
        <v>134</v>
      </c>
      <c r="G72" s="254" t="s">
        <v>1719</v>
      </c>
      <c r="H72" s="254" t="s">
        <v>136</v>
      </c>
      <c r="I72" s="254" t="s">
        <v>1707</v>
      </c>
      <c r="J72" s="254" t="s">
        <v>1708</v>
      </c>
      <c r="K72" s="254" t="s">
        <v>1709</v>
      </c>
      <c r="L72" s="254" t="s">
        <v>2387</v>
      </c>
      <c r="M72" s="254" t="s">
        <v>141</v>
      </c>
      <c r="N72" s="254" t="s">
        <v>2388</v>
      </c>
      <c r="O72" s="254" t="s">
        <v>1710</v>
      </c>
      <c r="P72" s="254" t="s">
        <v>1711</v>
      </c>
      <c r="Q72" s="254" t="s">
        <v>1712</v>
      </c>
      <c r="R72" s="254" t="s">
        <v>1713</v>
      </c>
      <c r="S72" s="254" t="s">
        <v>761</v>
      </c>
      <c r="T72" s="261" t="s">
        <v>146</v>
      </c>
      <c r="U72" s="261" t="s">
        <v>164</v>
      </c>
      <c r="V72" s="261" t="s">
        <v>165</v>
      </c>
      <c r="W72" s="261" t="s">
        <v>262</v>
      </c>
    </row>
    <row r="73" spans="1:48" x14ac:dyDescent="0.3">
      <c r="A73" s="254" t="str">
        <f>D2</f>
        <v>Region_1_SN</v>
      </c>
      <c r="B73" s="255" t="s">
        <v>1702</v>
      </c>
      <c r="C73" s="255" t="s">
        <v>762</v>
      </c>
      <c r="D73" s="255" t="s">
        <v>6</v>
      </c>
      <c r="E73" s="255" t="s">
        <v>1698</v>
      </c>
      <c r="F73" s="255" t="s">
        <v>9</v>
      </c>
      <c r="G73" s="255" t="s">
        <v>1720</v>
      </c>
      <c r="H73" s="255" t="s">
        <v>8</v>
      </c>
      <c r="I73" s="255" t="s">
        <v>1683</v>
      </c>
      <c r="J73" s="255" t="s">
        <v>1686</v>
      </c>
      <c r="K73" s="255" t="s">
        <v>1688</v>
      </c>
      <c r="L73" s="255" t="s">
        <v>2382</v>
      </c>
      <c r="M73" s="255" t="s">
        <v>14</v>
      </c>
      <c r="N73" s="255" t="s">
        <v>2383</v>
      </c>
      <c r="O73" s="255" t="s">
        <v>1689</v>
      </c>
      <c r="P73" s="255" t="s">
        <v>1691</v>
      </c>
      <c r="Q73" s="255" t="s">
        <v>1693</v>
      </c>
      <c r="R73" s="255" t="s">
        <v>1696</v>
      </c>
      <c r="S73" s="255" t="s">
        <v>764</v>
      </c>
      <c r="T73" s="262" t="s">
        <v>19</v>
      </c>
      <c r="U73" s="262" t="s">
        <v>162</v>
      </c>
      <c r="V73" s="262" t="s">
        <v>163</v>
      </c>
      <c r="W73" s="262" t="s">
        <v>284</v>
      </c>
    </row>
    <row r="74" spans="1:48" x14ac:dyDescent="0.3">
      <c r="A74" s="254" t="str">
        <f>C2</f>
        <v>Region_1_species</v>
      </c>
      <c r="B74" s="254" t="s">
        <v>1701</v>
      </c>
      <c r="C74" s="254" t="s">
        <v>765</v>
      </c>
      <c r="D74" s="254" t="s">
        <v>149</v>
      </c>
      <c r="E74" s="254" t="s">
        <v>1697</v>
      </c>
      <c r="F74" s="254" t="s">
        <v>150</v>
      </c>
      <c r="G74" s="254" t="s">
        <v>1694</v>
      </c>
      <c r="H74" s="254" t="s">
        <v>152</v>
      </c>
      <c r="I74" s="254" t="s">
        <v>1684</v>
      </c>
      <c r="J74" s="254" t="s">
        <v>1685</v>
      </c>
      <c r="K74" s="254" t="s">
        <v>2384</v>
      </c>
      <c r="L74" s="254" t="s">
        <v>2385</v>
      </c>
      <c r="M74" s="254" t="s">
        <v>157</v>
      </c>
      <c r="N74" s="254" t="s">
        <v>2386</v>
      </c>
      <c r="O74" s="254" t="s">
        <v>2014</v>
      </c>
      <c r="P74" s="254" t="s">
        <v>1690</v>
      </c>
      <c r="Q74" s="254" t="s">
        <v>1692</v>
      </c>
      <c r="R74" s="254" t="s">
        <v>1695</v>
      </c>
      <c r="S74" s="254" t="s">
        <v>771</v>
      </c>
      <c r="T74" s="261" t="s">
        <v>19</v>
      </c>
      <c r="U74" s="261" t="s">
        <v>166</v>
      </c>
      <c r="V74" s="261" t="s">
        <v>167</v>
      </c>
      <c r="W74" s="261" t="s">
        <v>284</v>
      </c>
    </row>
    <row r="75" spans="1:48" x14ac:dyDescent="0.3">
      <c r="A75" s="256" t="str">
        <f>E3</f>
        <v>Region_2_codes</v>
      </c>
      <c r="B75" s="256" t="s">
        <v>1716</v>
      </c>
      <c r="C75" s="256" t="s">
        <v>2415</v>
      </c>
      <c r="D75" s="256" t="s">
        <v>132</v>
      </c>
      <c r="E75" s="256" t="s">
        <v>759</v>
      </c>
      <c r="F75" s="256" t="s">
        <v>133</v>
      </c>
      <c r="G75" s="256" t="s">
        <v>1714</v>
      </c>
      <c r="H75" s="256" t="s">
        <v>2416</v>
      </c>
      <c r="I75" s="256" t="s">
        <v>2417</v>
      </c>
      <c r="J75" s="256" t="s">
        <v>2418</v>
      </c>
      <c r="K75" s="256" t="s">
        <v>134</v>
      </c>
      <c r="L75" s="256" t="s">
        <v>1719</v>
      </c>
      <c r="M75" s="256" t="s">
        <v>135</v>
      </c>
      <c r="N75" s="256" t="s">
        <v>136</v>
      </c>
      <c r="O75" s="256" t="s">
        <v>2419</v>
      </c>
      <c r="P75" s="256" t="s">
        <v>742</v>
      </c>
      <c r="Q75" s="256" t="s">
        <v>137</v>
      </c>
      <c r="R75" s="256" t="s">
        <v>2420</v>
      </c>
      <c r="S75" s="256" t="s">
        <v>2421</v>
      </c>
      <c r="T75" s="256" t="s">
        <v>2422</v>
      </c>
      <c r="U75" s="256" t="s">
        <v>2423</v>
      </c>
      <c r="V75" s="256" t="s">
        <v>782</v>
      </c>
      <c r="W75" s="256" t="s">
        <v>2424</v>
      </c>
      <c r="X75" s="256" t="s">
        <v>2425</v>
      </c>
      <c r="Y75" s="256" t="s">
        <v>2426</v>
      </c>
      <c r="Z75" s="256" t="s">
        <v>1707</v>
      </c>
      <c r="AA75" s="256" t="s">
        <v>1708</v>
      </c>
      <c r="AB75" s="256" t="s">
        <v>1709</v>
      </c>
      <c r="AC75" s="256" t="s">
        <v>139</v>
      </c>
      <c r="AD75" s="256" t="s">
        <v>140</v>
      </c>
      <c r="AE75" s="256" t="s">
        <v>141</v>
      </c>
      <c r="AF75" s="256" t="s">
        <v>2388</v>
      </c>
      <c r="AG75" s="256" t="s">
        <v>2427</v>
      </c>
      <c r="AH75" s="256" t="s">
        <v>142</v>
      </c>
      <c r="AI75" s="256" t="s">
        <v>1710</v>
      </c>
      <c r="AJ75" s="256" t="s">
        <v>1717</v>
      </c>
      <c r="AK75" s="256" t="s">
        <v>1711</v>
      </c>
      <c r="AL75" s="256" t="s">
        <v>1712</v>
      </c>
      <c r="AM75" s="256" t="s">
        <v>144</v>
      </c>
      <c r="AN75" s="256" t="s">
        <v>2428</v>
      </c>
      <c r="AO75" s="256" t="s">
        <v>1718</v>
      </c>
      <c r="AP75" s="256" t="s">
        <v>1713</v>
      </c>
      <c r="AQ75" s="256" t="s">
        <v>145</v>
      </c>
      <c r="AR75" s="256" t="s">
        <v>761</v>
      </c>
      <c r="AS75" s="256" t="s">
        <v>146</v>
      </c>
      <c r="AT75" s="256" t="s">
        <v>164</v>
      </c>
      <c r="AU75" s="256" t="s">
        <v>165</v>
      </c>
      <c r="AV75" s="256" t="s">
        <v>262</v>
      </c>
    </row>
    <row r="76" spans="1:48" ht="15.5" x14ac:dyDescent="0.35">
      <c r="A76" s="256" t="str">
        <f>D3</f>
        <v>Region_2_SN</v>
      </c>
      <c r="B76" s="257" t="s">
        <v>1702</v>
      </c>
      <c r="C76" s="257" t="s">
        <v>2403</v>
      </c>
      <c r="D76" s="257" t="s">
        <v>5</v>
      </c>
      <c r="E76" s="257" t="s">
        <v>762</v>
      </c>
      <c r="F76" s="334" t="s">
        <v>6</v>
      </c>
      <c r="G76" s="257" t="s">
        <v>1698</v>
      </c>
      <c r="H76" s="257" t="s">
        <v>2404</v>
      </c>
      <c r="I76" s="257" t="s">
        <v>2405</v>
      </c>
      <c r="J76" s="257" t="s">
        <v>1700</v>
      </c>
      <c r="K76" s="257" t="s">
        <v>9</v>
      </c>
      <c r="L76" s="257" t="s">
        <v>1720</v>
      </c>
      <c r="M76" s="257" t="s">
        <v>7</v>
      </c>
      <c r="N76" s="257" t="s">
        <v>8</v>
      </c>
      <c r="O76" s="257" t="s">
        <v>2406</v>
      </c>
      <c r="P76" s="257" t="s">
        <v>743</v>
      </c>
      <c r="Q76" s="257" t="s">
        <v>10</v>
      </c>
      <c r="R76" s="257" t="s">
        <v>2407</v>
      </c>
      <c r="S76" s="257" t="s">
        <v>2408</v>
      </c>
      <c r="T76" s="257" t="s">
        <v>2409</v>
      </c>
      <c r="U76" s="257" t="s">
        <v>2410</v>
      </c>
      <c r="V76" s="257" t="s">
        <v>785</v>
      </c>
      <c r="W76" s="257" t="s">
        <v>2411</v>
      </c>
      <c r="X76" s="258" t="s">
        <v>2412</v>
      </c>
      <c r="Y76" s="258" t="s">
        <v>11</v>
      </c>
      <c r="Z76" s="257" t="s">
        <v>1683</v>
      </c>
      <c r="AA76" s="257" t="s">
        <v>1686</v>
      </c>
      <c r="AB76" s="257" t="s">
        <v>1688</v>
      </c>
      <c r="AC76" s="257" t="s">
        <v>12</v>
      </c>
      <c r="AD76" s="257" t="s">
        <v>13</v>
      </c>
      <c r="AE76" s="257" t="s">
        <v>14</v>
      </c>
      <c r="AF76" s="257" t="s">
        <v>2383</v>
      </c>
      <c r="AG76" s="257" t="s">
        <v>2413</v>
      </c>
      <c r="AH76" s="257" t="s">
        <v>15</v>
      </c>
      <c r="AI76" s="257" t="s">
        <v>1689</v>
      </c>
      <c r="AJ76" s="257" t="s">
        <v>1704</v>
      </c>
      <c r="AK76" s="257" t="s">
        <v>1691</v>
      </c>
      <c r="AL76" s="257" t="s">
        <v>1693</v>
      </c>
      <c r="AM76" s="257" t="s">
        <v>17</v>
      </c>
      <c r="AN76" s="257" t="s">
        <v>2414</v>
      </c>
      <c r="AO76" s="257" t="s">
        <v>1706</v>
      </c>
      <c r="AP76" s="257" t="s">
        <v>1696</v>
      </c>
      <c r="AQ76" s="257" t="s">
        <v>18</v>
      </c>
      <c r="AR76" s="257" t="s">
        <v>764</v>
      </c>
      <c r="AS76" s="263" t="s">
        <v>19</v>
      </c>
      <c r="AT76" s="263" t="s">
        <v>162</v>
      </c>
      <c r="AU76" s="263" t="s">
        <v>163</v>
      </c>
      <c r="AV76" s="263" t="s">
        <v>284</v>
      </c>
    </row>
    <row r="77" spans="1:48" x14ac:dyDescent="0.3">
      <c r="A77" s="256" t="str">
        <f>C3</f>
        <v>Region_2_species</v>
      </c>
      <c r="B77" s="256" t="s">
        <v>1701</v>
      </c>
      <c r="C77" s="256" t="s">
        <v>2389</v>
      </c>
      <c r="D77" s="256" t="s">
        <v>148</v>
      </c>
      <c r="E77" s="256" t="s">
        <v>765</v>
      </c>
      <c r="F77" s="256" t="s">
        <v>149</v>
      </c>
      <c r="G77" s="256" t="s">
        <v>1697</v>
      </c>
      <c r="H77" s="256" t="s">
        <v>2390</v>
      </c>
      <c r="I77" s="256" t="s">
        <v>2391</v>
      </c>
      <c r="J77" s="256" t="s">
        <v>1699</v>
      </c>
      <c r="K77" s="256" t="s">
        <v>150</v>
      </c>
      <c r="L77" s="256" t="s">
        <v>1694</v>
      </c>
      <c r="M77" s="256" t="s">
        <v>151</v>
      </c>
      <c r="N77" s="256" t="s">
        <v>152</v>
      </c>
      <c r="O77" s="256" t="s">
        <v>2392</v>
      </c>
      <c r="P77" s="256" t="s">
        <v>744</v>
      </c>
      <c r="Q77" s="256" t="s">
        <v>2393</v>
      </c>
      <c r="R77" s="256" t="s">
        <v>2394</v>
      </c>
      <c r="S77" s="256" t="s">
        <v>2395</v>
      </c>
      <c r="T77" s="256" t="s">
        <v>2396</v>
      </c>
      <c r="U77" s="256" t="s">
        <v>2397</v>
      </c>
      <c r="V77" s="256" t="s">
        <v>2398</v>
      </c>
      <c r="W77" s="256" t="s">
        <v>2399</v>
      </c>
      <c r="X77" s="256" t="s">
        <v>2400</v>
      </c>
      <c r="Y77" s="256" t="s">
        <v>154</v>
      </c>
      <c r="Z77" s="256" t="s">
        <v>1684</v>
      </c>
      <c r="AA77" s="256" t="s">
        <v>1685</v>
      </c>
      <c r="AB77" s="256" t="s">
        <v>2384</v>
      </c>
      <c r="AC77" s="256" t="s">
        <v>155</v>
      </c>
      <c r="AD77" s="256" t="s">
        <v>156</v>
      </c>
      <c r="AE77" s="256" t="s">
        <v>157</v>
      </c>
      <c r="AF77" s="256" t="s">
        <v>2386</v>
      </c>
      <c r="AG77" s="256" t="s">
        <v>2401</v>
      </c>
      <c r="AH77" s="256" t="s">
        <v>158</v>
      </c>
      <c r="AI77" s="256" t="s">
        <v>2014</v>
      </c>
      <c r="AJ77" s="256" t="s">
        <v>1703</v>
      </c>
      <c r="AK77" s="256" t="s">
        <v>1690</v>
      </c>
      <c r="AL77" s="256" t="s">
        <v>1692</v>
      </c>
      <c r="AM77" s="256" t="s">
        <v>160</v>
      </c>
      <c r="AN77" s="256" t="s">
        <v>2402</v>
      </c>
      <c r="AO77" s="256" t="s">
        <v>1705</v>
      </c>
      <c r="AP77" s="256" t="s">
        <v>1695</v>
      </c>
      <c r="AQ77" s="256" t="s">
        <v>161</v>
      </c>
      <c r="AR77" s="256" t="s">
        <v>771</v>
      </c>
      <c r="AS77" s="256" t="s">
        <v>19</v>
      </c>
      <c r="AT77" s="256" t="s">
        <v>166</v>
      </c>
      <c r="AU77" s="256" t="s">
        <v>167</v>
      </c>
      <c r="AV77" s="256" t="s">
        <v>263</v>
      </c>
    </row>
    <row r="78" spans="1:48" x14ac:dyDescent="0.3">
      <c r="A78" s="217" t="str">
        <f>E4</f>
        <v>Region_3_codes</v>
      </c>
      <c r="B78" s="217" t="s">
        <v>132</v>
      </c>
      <c r="C78" s="217" t="s">
        <v>759</v>
      </c>
      <c r="D78" s="217" t="s">
        <v>760</v>
      </c>
      <c r="E78" s="217" t="s">
        <v>133</v>
      </c>
      <c r="F78" s="217" t="s">
        <v>134</v>
      </c>
      <c r="G78" s="217" t="s">
        <v>135</v>
      </c>
      <c r="H78" s="217" t="s">
        <v>136</v>
      </c>
      <c r="I78" s="217" t="s">
        <v>137</v>
      </c>
      <c r="J78" s="217" t="s">
        <v>138</v>
      </c>
      <c r="K78" s="217" t="s">
        <v>139</v>
      </c>
      <c r="L78" s="217" t="s">
        <v>140</v>
      </c>
      <c r="M78" s="217" t="s">
        <v>141</v>
      </c>
      <c r="N78" s="217" t="s">
        <v>142</v>
      </c>
      <c r="O78" s="217" t="s">
        <v>143</v>
      </c>
      <c r="P78" s="217" t="s">
        <v>144</v>
      </c>
      <c r="Q78" s="217" t="s">
        <v>145</v>
      </c>
      <c r="R78" s="217" t="s">
        <v>761</v>
      </c>
      <c r="S78" s="217" t="s">
        <v>2010</v>
      </c>
      <c r="T78" s="217" t="s">
        <v>146</v>
      </c>
      <c r="U78" s="217" t="s">
        <v>164</v>
      </c>
      <c r="V78" s="217" t="s">
        <v>165</v>
      </c>
      <c r="W78" s="217" t="s">
        <v>262</v>
      </c>
      <c r="X78" s="218"/>
    </row>
    <row r="79" spans="1:48" x14ac:dyDescent="0.3">
      <c r="A79" s="217" t="str">
        <f>D4</f>
        <v>Region_3_SN</v>
      </c>
      <c r="B79" s="219" t="s">
        <v>5</v>
      </c>
      <c r="C79" s="219" t="s">
        <v>762</v>
      </c>
      <c r="D79" s="219" t="s">
        <v>763</v>
      </c>
      <c r="E79" s="219" t="s">
        <v>6</v>
      </c>
      <c r="F79" s="219" t="s">
        <v>9</v>
      </c>
      <c r="G79" s="219" t="s">
        <v>7</v>
      </c>
      <c r="H79" s="219" t="s">
        <v>8</v>
      </c>
      <c r="I79" s="219" t="s">
        <v>10</v>
      </c>
      <c r="J79" s="219" t="s">
        <v>11</v>
      </c>
      <c r="K79" s="219" t="s">
        <v>12</v>
      </c>
      <c r="L79" s="219" t="s">
        <v>13</v>
      </c>
      <c r="M79" s="219" t="s">
        <v>14</v>
      </c>
      <c r="N79" s="220" t="s">
        <v>15</v>
      </c>
      <c r="O79" s="220" t="s">
        <v>16</v>
      </c>
      <c r="P79" s="219" t="s">
        <v>17</v>
      </c>
      <c r="Q79" s="219" t="s">
        <v>18</v>
      </c>
      <c r="R79" s="219" t="s">
        <v>764</v>
      </c>
      <c r="S79" s="217" t="s">
        <v>2011</v>
      </c>
      <c r="T79" s="219" t="s">
        <v>19</v>
      </c>
      <c r="U79" s="219" t="s">
        <v>162</v>
      </c>
      <c r="V79" s="219" t="s">
        <v>163</v>
      </c>
      <c r="W79" s="219" t="s">
        <v>284</v>
      </c>
      <c r="X79" s="218"/>
    </row>
    <row r="80" spans="1:48" x14ac:dyDescent="0.3">
      <c r="A80" s="217" t="str">
        <f>C4</f>
        <v>Region_3_species</v>
      </c>
      <c r="B80" s="217" t="s">
        <v>148</v>
      </c>
      <c r="C80" s="217" t="s">
        <v>765</v>
      </c>
      <c r="D80" s="217" t="s">
        <v>766</v>
      </c>
      <c r="E80" s="217" t="s">
        <v>149</v>
      </c>
      <c r="F80" s="217" t="s">
        <v>150</v>
      </c>
      <c r="G80" s="217" t="s">
        <v>151</v>
      </c>
      <c r="H80" s="217" t="s">
        <v>152</v>
      </c>
      <c r="I80" s="217" t="s">
        <v>153</v>
      </c>
      <c r="J80" s="217" t="s">
        <v>154</v>
      </c>
      <c r="K80" s="217" t="s">
        <v>155</v>
      </c>
      <c r="L80" s="217" t="s">
        <v>156</v>
      </c>
      <c r="M80" s="217" t="s">
        <v>157</v>
      </c>
      <c r="N80" s="217" t="s">
        <v>158</v>
      </c>
      <c r="O80" s="217" t="s">
        <v>159</v>
      </c>
      <c r="P80" s="217" t="s">
        <v>160</v>
      </c>
      <c r="Q80" s="217" t="s">
        <v>161</v>
      </c>
      <c r="R80" s="217" t="s">
        <v>767</v>
      </c>
      <c r="S80" s="217" t="s">
        <v>2012</v>
      </c>
      <c r="T80" s="217" t="s">
        <v>19</v>
      </c>
      <c r="U80" s="217" t="s">
        <v>166</v>
      </c>
      <c r="V80" s="217" t="s">
        <v>167</v>
      </c>
      <c r="W80" s="217" t="s">
        <v>284</v>
      </c>
      <c r="X80" s="218"/>
    </row>
    <row r="81" spans="1:30" x14ac:dyDescent="0.3">
      <c r="A81" s="221" t="str">
        <f>E5</f>
        <v>Region_4_codes</v>
      </c>
      <c r="B81" s="221" t="s">
        <v>132</v>
      </c>
      <c r="C81" s="221" t="s">
        <v>759</v>
      </c>
      <c r="D81" s="221" t="s">
        <v>760</v>
      </c>
      <c r="E81" s="221" t="s">
        <v>133</v>
      </c>
      <c r="F81" s="221" t="s">
        <v>768</v>
      </c>
      <c r="G81" s="221" t="s">
        <v>135</v>
      </c>
      <c r="H81" s="221" t="s">
        <v>136</v>
      </c>
      <c r="I81" s="221" t="s">
        <v>742</v>
      </c>
      <c r="J81" s="221" t="s">
        <v>134</v>
      </c>
      <c r="K81" s="221" t="s">
        <v>137</v>
      </c>
      <c r="L81" s="221" t="s">
        <v>782</v>
      </c>
      <c r="M81" s="221" t="s">
        <v>138</v>
      </c>
      <c r="N81" s="221" t="s">
        <v>139</v>
      </c>
      <c r="O81" s="221" t="s">
        <v>140</v>
      </c>
      <c r="P81" s="221" t="s">
        <v>141</v>
      </c>
      <c r="Q81" s="221" t="s">
        <v>142</v>
      </c>
      <c r="R81" s="221" t="s">
        <v>143</v>
      </c>
      <c r="S81" s="221" t="s">
        <v>144</v>
      </c>
      <c r="T81" s="221" t="s">
        <v>145</v>
      </c>
      <c r="U81" s="221" t="s">
        <v>761</v>
      </c>
      <c r="V81" s="221" t="s">
        <v>2010</v>
      </c>
      <c r="W81" s="221" t="s">
        <v>146</v>
      </c>
      <c r="X81" s="221" t="s">
        <v>164</v>
      </c>
      <c r="Y81" s="221" t="s">
        <v>165</v>
      </c>
      <c r="Z81" s="221" t="s">
        <v>262</v>
      </c>
    </row>
    <row r="82" spans="1:30" x14ac:dyDescent="0.3">
      <c r="A82" s="221" t="str">
        <f>D5</f>
        <v>Region_4_SN</v>
      </c>
      <c r="B82" s="222" t="s">
        <v>5</v>
      </c>
      <c r="C82" s="222" t="s">
        <v>762</v>
      </c>
      <c r="D82" s="222" t="s">
        <v>763</v>
      </c>
      <c r="E82" s="222" t="s">
        <v>6</v>
      </c>
      <c r="F82" s="222" t="s">
        <v>769</v>
      </c>
      <c r="G82" s="222" t="s">
        <v>7</v>
      </c>
      <c r="H82" s="222" t="s">
        <v>8</v>
      </c>
      <c r="I82" s="222" t="s">
        <v>743</v>
      </c>
      <c r="J82" s="222" t="s">
        <v>9</v>
      </c>
      <c r="K82" s="222" t="s">
        <v>10</v>
      </c>
      <c r="L82" s="222" t="s">
        <v>783</v>
      </c>
      <c r="M82" s="222" t="s">
        <v>11</v>
      </c>
      <c r="N82" s="222" t="s">
        <v>12</v>
      </c>
      <c r="O82" s="222" t="s">
        <v>13</v>
      </c>
      <c r="P82" s="222" t="s">
        <v>14</v>
      </c>
      <c r="Q82" s="223" t="s">
        <v>15</v>
      </c>
      <c r="R82" s="223" t="s">
        <v>16</v>
      </c>
      <c r="S82" s="222" t="s">
        <v>17</v>
      </c>
      <c r="T82" s="222" t="s">
        <v>18</v>
      </c>
      <c r="U82" s="222" t="s">
        <v>764</v>
      </c>
      <c r="V82" s="221" t="s">
        <v>2011</v>
      </c>
      <c r="W82" s="222" t="s">
        <v>19</v>
      </c>
      <c r="X82" s="222" t="s">
        <v>162</v>
      </c>
      <c r="Y82" s="222" t="s">
        <v>163</v>
      </c>
      <c r="Z82" s="222" t="s">
        <v>284</v>
      </c>
    </row>
    <row r="83" spans="1:30" x14ac:dyDescent="0.3">
      <c r="A83" s="221" t="str">
        <f>C5</f>
        <v>Region_4_species</v>
      </c>
      <c r="B83" s="221" t="s">
        <v>148</v>
      </c>
      <c r="C83" s="221" t="s">
        <v>765</v>
      </c>
      <c r="D83" s="221" t="s">
        <v>766</v>
      </c>
      <c r="E83" s="221" t="s">
        <v>149</v>
      </c>
      <c r="F83" s="221" t="s">
        <v>770</v>
      </c>
      <c r="G83" s="221" t="s">
        <v>151</v>
      </c>
      <c r="H83" s="221" t="s">
        <v>152</v>
      </c>
      <c r="I83" s="221" t="s">
        <v>744</v>
      </c>
      <c r="J83" s="221" t="s">
        <v>150</v>
      </c>
      <c r="K83" s="221" t="s">
        <v>153</v>
      </c>
      <c r="L83" s="221" t="s">
        <v>784</v>
      </c>
      <c r="M83" s="221" t="s">
        <v>154</v>
      </c>
      <c r="N83" s="221" t="s">
        <v>155</v>
      </c>
      <c r="O83" s="221" t="s">
        <v>156</v>
      </c>
      <c r="P83" s="221" t="s">
        <v>157</v>
      </c>
      <c r="Q83" s="221" t="s">
        <v>158</v>
      </c>
      <c r="R83" s="221" t="s">
        <v>159</v>
      </c>
      <c r="S83" s="221" t="s">
        <v>160</v>
      </c>
      <c r="T83" s="221" t="s">
        <v>161</v>
      </c>
      <c r="U83" s="221" t="s">
        <v>767</v>
      </c>
      <c r="V83" s="221" t="s">
        <v>2012</v>
      </c>
      <c r="W83" s="221" t="s">
        <v>19</v>
      </c>
      <c r="X83" s="221" t="s">
        <v>166</v>
      </c>
      <c r="Y83" s="221" t="s">
        <v>167</v>
      </c>
      <c r="Z83" s="221" t="s">
        <v>284</v>
      </c>
    </row>
    <row r="84" spans="1:30" x14ac:dyDescent="0.3">
      <c r="A84" s="224" t="str">
        <f>E6</f>
        <v>Region_5_codes</v>
      </c>
      <c r="B84" s="224" t="s">
        <v>132</v>
      </c>
      <c r="C84" s="224" t="s">
        <v>738</v>
      </c>
      <c r="D84" s="224" t="s">
        <v>133</v>
      </c>
      <c r="E84" s="224" t="s">
        <v>134</v>
      </c>
      <c r="F84" s="224" t="s">
        <v>135</v>
      </c>
      <c r="G84" s="224" t="s">
        <v>136</v>
      </c>
      <c r="H84" s="224" t="s">
        <v>742</v>
      </c>
      <c r="I84" s="224" t="s">
        <v>137</v>
      </c>
      <c r="J84" s="224" t="s">
        <v>138</v>
      </c>
      <c r="K84" s="224" t="s">
        <v>139</v>
      </c>
      <c r="L84" s="224" t="s">
        <v>140</v>
      </c>
      <c r="M84" s="224" t="s">
        <v>141</v>
      </c>
      <c r="N84" s="224" t="s">
        <v>142</v>
      </c>
      <c r="O84" s="224" t="s">
        <v>143</v>
      </c>
      <c r="P84" s="224" t="s">
        <v>144</v>
      </c>
      <c r="Q84" s="224" t="s">
        <v>145</v>
      </c>
      <c r="R84" s="224" t="s">
        <v>2010</v>
      </c>
      <c r="S84" s="224" t="s">
        <v>146</v>
      </c>
      <c r="T84" s="224" t="s">
        <v>164</v>
      </c>
      <c r="U84" s="224" t="s">
        <v>165</v>
      </c>
      <c r="V84" s="224" t="s">
        <v>262</v>
      </c>
      <c r="W84" s="218"/>
      <c r="X84" s="218"/>
    </row>
    <row r="85" spans="1:30" x14ac:dyDescent="0.3">
      <c r="A85" s="224" t="str">
        <f>D6</f>
        <v>Region_5_SN</v>
      </c>
      <c r="B85" s="225" t="s">
        <v>5</v>
      </c>
      <c r="C85" s="225" t="s">
        <v>739</v>
      </c>
      <c r="D85" s="225" t="s">
        <v>6</v>
      </c>
      <c r="E85" s="225" t="s">
        <v>9</v>
      </c>
      <c r="F85" s="225" t="s">
        <v>7</v>
      </c>
      <c r="G85" s="225" t="s">
        <v>8</v>
      </c>
      <c r="H85" s="225" t="s">
        <v>743</v>
      </c>
      <c r="I85" s="225" t="s">
        <v>10</v>
      </c>
      <c r="J85" s="225" t="s">
        <v>11</v>
      </c>
      <c r="K85" s="225" t="s">
        <v>12</v>
      </c>
      <c r="L85" s="225" t="s">
        <v>13</v>
      </c>
      <c r="M85" s="225" t="s">
        <v>14</v>
      </c>
      <c r="N85" s="226" t="s">
        <v>15</v>
      </c>
      <c r="O85" s="226" t="s">
        <v>16</v>
      </c>
      <c r="P85" s="225" t="s">
        <v>17</v>
      </c>
      <c r="Q85" s="225" t="s">
        <v>18</v>
      </c>
      <c r="R85" s="224" t="s">
        <v>2011</v>
      </c>
      <c r="S85" s="225" t="s">
        <v>19</v>
      </c>
      <c r="T85" s="225" t="s">
        <v>162</v>
      </c>
      <c r="U85" s="225" t="s">
        <v>163</v>
      </c>
      <c r="V85" s="225" t="s">
        <v>284</v>
      </c>
      <c r="W85" s="218"/>
      <c r="X85" s="218"/>
    </row>
    <row r="86" spans="1:30" x14ac:dyDescent="0.3">
      <c r="A86" s="224" t="str">
        <f>C6</f>
        <v>Region_5_species</v>
      </c>
      <c r="B86" s="224" t="s">
        <v>148</v>
      </c>
      <c r="C86" s="224" t="s">
        <v>740</v>
      </c>
      <c r="D86" s="224" t="s">
        <v>149</v>
      </c>
      <c r="E86" s="224" t="s">
        <v>150</v>
      </c>
      <c r="F86" s="224" t="s">
        <v>151</v>
      </c>
      <c r="G86" s="224" t="s">
        <v>152</v>
      </c>
      <c r="H86" s="224" t="s">
        <v>744</v>
      </c>
      <c r="I86" s="224" t="s">
        <v>153</v>
      </c>
      <c r="J86" s="224" t="s">
        <v>154</v>
      </c>
      <c r="K86" s="224" t="s">
        <v>155</v>
      </c>
      <c r="L86" s="224" t="s">
        <v>156</v>
      </c>
      <c r="M86" s="224" t="s">
        <v>157</v>
      </c>
      <c r="N86" s="224" t="s">
        <v>158</v>
      </c>
      <c r="O86" s="224" t="s">
        <v>159</v>
      </c>
      <c r="P86" s="224" t="s">
        <v>160</v>
      </c>
      <c r="Q86" s="224" t="s">
        <v>161</v>
      </c>
      <c r="R86" s="224" t="s">
        <v>2012</v>
      </c>
      <c r="S86" s="224" t="s">
        <v>19</v>
      </c>
      <c r="T86" s="224" t="s">
        <v>166</v>
      </c>
      <c r="U86" s="224" t="s">
        <v>167</v>
      </c>
      <c r="V86" s="224" t="s">
        <v>284</v>
      </c>
      <c r="W86" s="218"/>
      <c r="X86" s="218"/>
    </row>
    <row r="87" spans="1:30" x14ac:dyDescent="0.3">
      <c r="A87" s="227" t="str">
        <f>E7</f>
        <v>Region_6_codes</v>
      </c>
      <c r="B87" s="227" t="s">
        <v>1716</v>
      </c>
      <c r="C87" s="227" t="s">
        <v>759</v>
      </c>
      <c r="D87" s="227" t="s">
        <v>133</v>
      </c>
      <c r="E87" s="227" t="s">
        <v>1714</v>
      </c>
      <c r="F87" s="227" t="s">
        <v>1715</v>
      </c>
      <c r="G87" s="227" t="s">
        <v>1719</v>
      </c>
      <c r="H87" s="227" t="s">
        <v>135</v>
      </c>
      <c r="I87" s="227" t="s">
        <v>136</v>
      </c>
      <c r="J87" s="227" t="s">
        <v>134</v>
      </c>
      <c r="K87" s="227" t="s">
        <v>1707</v>
      </c>
      <c r="L87" s="227" t="s">
        <v>1708</v>
      </c>
      <c r="M87" s="227" t="s">
        <v>1709</v>
      </c>
      <c r="N87" s="227" t="s">
        <v>139</v>
      </c>
      <c r="O87" s="227" t="s">
        <v>141</v>
      </c>
      <c r="P87" s="227" t="s">
        <v>142</v>
      </c>
      <c r="Q87" s="227" t="s">
        <v>1710</v>
      </c>
      <c r="R87" s="242" t="s">
        <v>2015</v>
      </c>
      <c r="S87" s="227" t="s">
        <v>1717</v>
      </c>
      <c r="T87" s="227" t="s">
        <v>1711</v>
      </c>
      <c r="U87" s="227" t="s">
        <v>1712</v>
      </c>
      <c r="V87" s="227" t="s">
        <v>144</v>
      </c>
      <c r="W87" s="227" t="s">
        <v>1718</v>
      </c>
      <c r="X87" s="227" t="s">
        <v>1713</v>
      </c>
      <c r="Y87" s="227" t="s">
        <v>145</v>
      </c>
      <c r="Z87" s="227" t="s">
        <v>761</v>
      </c>
      <c r="AA87" s="227" t="s">
        <v>146</v>
      </c>
      <c r="AB87" s="227" t="s">
        <v>164</v>
      </c>
      <c r="AC87" s="227" t="s">
        <v>165</v>
      </c>
      <c r="AD87" s="227" t="s">
        <v>262</v>
      </c>
    </row>
    <row r="88" spans="1:30" x14ac:dyDescent="0.3">
      <c r="A88" s="227" t="str">
        <f>D7</f>
        <v>Region_6_SN</v>
      </c>
      <c r="B88" s="228" t="s">
        <v>1702</v>
      </c>
      <c r="C88" s="228" t="s">
        <v>762</v>
      </c>
      <c r="D88" s="228" t="s">
        <v>6</v>
      </c>
      <c r="E88" s="228" t="s">
        <v>1698</v>
      </c>
      <c r="F88" s="228" t="s">
        <v>1700</v>
      </c>
      <c r="G88" s="228" t="s">
        <v>1720</v>
      </c>
      <c r="H88" s="228" t="s">
        <v>7</v>
      </c>
      <c r="I88" s="228" t="s">
        <v>8</v>
      </c>
      <c r="J88" s="228" t="s">
        <v>9</v>
      </c>
      <c r="K88" s="228" t="s">
        <v>1683</v>
      </c>
      <c r="L88" s="228" t="s">
        <v>1686</v>
      </c>
      <c r="M88" s="228" t="s">
        <v>1688</v>
      </c>
      <c r="N88" s="228" t="s">
        <v>12</v>
      </c>
      <c r="O88" s="228" t="s">
        <v>14</v>
      </c>
      <c r="P88" s="229" t="s">
        <v>15</v>
      </c>
      <c r="Q88" s="228" t="s">
        <v>1689</v>
      </c>
      <c r="R88" s="243" t="s">
        <v>2016</v>
      </c>
      <c r="S88" s="228" t="s">
        <v>1704</v>
      </c>
      <c r="T88" s="228" t="s">
        <v>1691</v>
      </c>
      <c r="U88" s="228" t="s">
        <v>1693</v>
      </c>
      <c r="V88" s="228" t="s">
        <v>17</v>
      </c>
      <c r="W88" s="228" t="s">
        <v>1706</v>
      </c>
      <c r="X88" s="228" t="s">
        <v>1696</v>
      </c>
      <c r="Y88" s="228" t="s">
        <v>18</v>
      </c>
      <c r="Z88" s="228" t="s">
        <v>764</v>
      </c>
      <c r="AA88" s="230" t="s">
        <v>19</v>
      </c>
      <c r="AB88" s="230" t="s">
        <v>162</v>
      </c>
      <c r="AC88" s="230" t="s">
        <v>163</v>
      </c>
      <c r="AD88" s="230" t="s">
        <v>284</v>
      </c>
    </row>
    <row r="89" spans="1:30" x14ac:dyDescent="0.3">
      <c r="A89" s="227" t="str">
        <f>C7</f>
        <v>Region_6_species</v>
      </c>
      <c r="B89" s="227" t="s">
        <v>1701</v>
      </c>
      <c r="C89" s="227" t="s">
        <v>765</v>
      </c>
      <c r="D89" s="227" t="s">
        <v>149</v>
      </c>
      <c r="E89" s="227" t="s">
        <v>1697</v>
      </c>
      <c r="F89" s="227" t="s">
        <v>1699</v>
      </c>
      <c r="G89" s="227" t="s">
        <v>1694</v>
      </c>
      <c r="H89" s="227" t="s">
        <v>151</v>
      </c>
      <c r="I89" s="227" t="s">
        <v>152</v>
      </c>
      <c r="J89" s="227" t="s">
        <v>150</v>
      </c>
      <c r="K89" s="227" t="s">
        <v>1684</v>
      </c>
      <c r="L89" s="227" t="s">
        <v>1685</v>
      </c>
      <c r="M89" s="227" t="s">
        <v>1687</v>
      </c>
      <c r="N89" s="227" t="s">
        <v>155</v>
      </c>
      <c r="O89" s="227" t="s">
        <v>157</v>
      </c>
      <c r="P89" s="227" t="s">
        <v>158</v>
      </c>
      <c r="Q89" s="227" t="s">
        <v>2014</v>
      </c>
      <c r="R89" s="242" t="s">
        <v>2017</v>
      </c>
      <c r="S89" s="227" t="s">
        <v>1703</v>
      </c>
      <c r="T89" s="227" t="s">
        <v>1690</v>
      </c>
      <c r="U89" s="227" t="s">
        <v>1692</v>
      </c>
      <c r="V89" s="227" t="s">
        <v>160</v>
      </c>
      <c r="W89" s="227" t="s">
        <v>1705</v>
      </c>
      <c r="X89" s="227" t="s">
        <v>1695</v>
      </c>
      <c r="Y89" s="227" t="s">
        <v>161</v>
      </c>
      <c r="Z89" s="227" t="s">
        <v>767</v>
      </c>
      <c r="AA89" s="227" t="s">
        <v>19</v>
      </c>
      <c r="AB89" s="227" t="s">
        <v>166</v>
      </c>
      <c r="AC89" s="227" t="s">
        <v>167</v>
      </c>
      <c r="AD89" s="227" t="s">
        <v>263</v>
      </c>
    </row>
    <row r="90" spans="1:30" x14ac:dyDescent="0.3">
      <c r="A90" s="241" t="str">
        <f>E8</f>
        <v>Region_7_codes</v>
      </c>
      <c r="B90" s="89" t="s">
        <v>134</v>
      </c>
      <c r="C90" s="89" t="s">
        <v>1707</v>
      </c>
      <c r="D90" s="89" t="s">
        <v>2387</v>
      </c>
      <c r="E90" s="89" t="s">
        <v>141</v>
      </c>
      <c r="F90" s="241"/>
      <c r="G90" s="241"/>
      <c r="H90" s="241"/>
      <c r="I90" s="241"/>
      <c r="J90" s="241"/>
      <c r="K90" s="241"/>
      <c r="L90" s="241"/>
      <c r="M90" s="241"/>
      <c r="N90" s="241"/>
      <c r="O90" s="241"/>
      <c r="P90" s="241"/>
      <c r="Q90" s="241"/>
      <c r="R90" s="218"/>
      <c r="S90" s="241"/>
      <c r="T90" s="241"/>
      <c r="U90" s="241"/>
      <c r="V90" s="241"/>
      <c r="W90" s="241"/>
      <c r="X90" s="241"/>
      <c r="Y90" s="241"/>
      <c r="Z90" s="241"/>
      <c r="AA90" s="241"/>
      <c r="AB90" s="241"/>
      <c r="AC90" s="241"/>
      <c r="AD90" s="241"/>
    </row>
    <row r="91" spans="1:30" x14ac:dyDescent="0.3">
      <c r="A91" s="241" t="str">
        <f>D8</f>
        <v>Region_7_SN</v>
      </c>
      <c r="B91" s="216" t="s">
        <v>9</v>
      </c>
      <c r="C91" s="216" t="s">
        <v>1683</v>
      </c>
      <c r="D91" s="216" t="s">
        <v>2382</v>
      </c>
      <c r="E91" s="216" t="s">
        <v>14</v>
      </c>
      <c r="F91" s="241"/>
      <c r="G91" s="241"/>
      <c r="H91" s="241"/>
      <c r="I91" s="241"/>
      <c r="J91" s="241"/>
      <c r="K91" s="241"/>
      <c r="L91" s="241"/>
      <c r="M91" s="241"/>
      <c r="N91" s="241"/>
      <c r="O91" s="241"/>
      <c r="P91" s="241"/>
      <c r="Q91" s="241"/>
      <c r="R91" s="218"/>
      <c r="S91" s="241"/>
      <c r="T91" s="241"/>
      <c r="U91" s="241"/>
      <c r="V91" s="241"/>
      <c r="W91" s="241"/>
      <c r="X91" s="241"/>
      <c r="Y91" s="241"/>
      <c r="Z91" s="241"/>
      <c r="AA91" s="241"/>
      <c r="AB91" s="241"/>
      <c r="AC91" s="241"/>
      <c r="AD91" s="241"/>
    </row>
    <row r="92" spans="1:30" x14ac:dyDescent="0.3">
      <c r="A92" s="241" t="str">
        <f>C8</f>
        <v>Region_7_species</v>
      </c>
      <c r="B92" s="89" t="s">
        <v>150</v>
      </c>
      <c r="C92" s="89" t="s">
        <v>1684</v>
      </c>
      <c r="D92" s="89" t="s">
        <v>2385</v>
      </c>
      <c r="E92" s="89" t="s">
        <v>157</v>
      </c>
      <c r="F92" s="241"/>
      <c r="G92" s="241"/>
      <c r="H92" s="241"/>
      <c r="I92" s="241"/>
      <c r="J92" s="241"/>
      <c r="K92" s="241"/>
      <c r="L92" s="241"/>
      <c r="M92" s="241"/>
      <c r="N92" s="241"/>
      <c r="O92" s="241"/>
      <c r="P92" s="241"/>
      <c r="Q92" s="241"/>
      <c r="R92" s="218"/>
      <c r="S92" s="241"/>
      <c r="T92" s="241"/>
      <c r="U92" s="241"/>
      <c r="V92" s="241"/>
      <c r="W92" s="241"/>
      <c r="X92" s="241"/>
      <c r="Y92" s="241"/>
      <c r="Z92" s="241"/>
      <c r="AA92" s="241"/>
      <c r="AB92" s="241"/>
      <c r="AC92" s="241"/>
      <c r="AD92" s="241"/>
    </row>
    <row r="93" spans="1:30" s="241" customFormat="1" x14ac:dyDescent="0.3">
      <c r="A93" s="259" t="str">
        <f>E9</f>
        <v>Region_8_codes</v>
      </c>
      <c r="B93" s="259" t="s">
        <v>1716</v>
      </c>
      <c r="C93" s="259" t="s">
        <v>2415</v>
      </c>
      <c r="D93" s="259" t="s">
        <v>759</v>
      </c>
      <c r="E93" s="259" t="s">
        <v>133</v>
      </c>
      <c r="F93" s="259" t="s">
        <v>1714</v>
      </c>
      <c r="G93" s="259" t="s">
        <v>2416</v>
      </c>
      <c r="H93" s="259" t="s">
        <v>134</v>
      </c>
      <c r="I93" s="259" t="s">
        <v>1719</v>
      </c>
      <c r="J93" s="259" t="s">
        <v>135</v>
      </c>
      <c r="K93" s="259" t="s">
        <v>136</v>
      </c>
      <c r="L93" s="259" t="s">
        <v>2420</v>
      </c>
      <c r="M93" s="259" t="s">
        <v>2423</v>
      </c>
      <c r="N93" s="259" t="s">
        <v>2424</v>
      </c>
      <c r="O93" s="259" t="s">
        <v>1707</v>
      </c>
      <c r="P93" s="259" t="s">
        <v>1709</v>
      </c>
      <c r="Q93" s="259" t="s">
        <v>141</v>
      </c>
      <c r="R93" s="259" t="s">
        <v>2388</v>
      </c>
      <c r="S93" s="259" t="s">
        <v>2427</v>
      </c>
      <c r="T93" s="259" t="s">
        <v>1710</v>
      </c>
      <c r="U93" s="259" t="s">
        <v>1711</v>
      </c>
      <c r="V93" s="259" t="s">
        <v>1712</v>
      </c>
      <c r="W93" s="259" t="s">
        <v>2428</v>
      </c>
      <c r="X93" s="259" t="s">
        <v>1718</v>
      </c>
      <c r="Y93" s="259" t="s">
        <v>1713</v>
      </c>
      <c r="Z93" s="259" t="s">
        <v>761</v>
      </c>
      <c r="AA93" s="259" t="s">
        <v>146</v>
      </c>
      <c r="AB93" s="259" t="s">
        <v>164</v>
      </c>
      <c r="AC93" s="259" t="s">
        <v>165</v>
      </c>
      <c r="AD93" s="259" t="s">
        <v>262</v>
      </c>
    </row>
    <row r="94" spans="1:30" s="241" customFormat="1" x14ac:dyDescent="0.3">
      <c r="A94" s="259" t="str">
        <f>D9</f>
        <v>Region_8_SN</v>
      </c>
      <c r="B94" s="260" t="s">
        <v>1702</v>
      </c>
      <c r="C94" s="260" t="s">
        <v>2403</v>
      </c>
      <c r="D94" s="260" t="s">
        <v>762</v>
      </c>
      <c r="E94" s="260" t="s">
        <v>6</v>
      </c>
      <c r="F94" s="260" t="s">
        <v>1698</v>
      </c>
      <c r="G94" s="260" t="s">
        <v>2404</v>
      </c>
      <c r="H94" s="260" t="s">
        <v>9</v>
      </c>
      <c r="I94" s="260" t="s">
        <v>1720</v>
      </c>
      <c r="J94" s="260" t="s">
        <v>7</v>
      </c>
      <c r="K94" s="260" t="s">
        <v>8</v>
      </c>
      <c r="L94" s="260" t="s">
        <v>2407</v>
      </c>
      <c r="M94" s="260" t="s">
        <v>2410</v>
      </c>
      <c r="N94" s="260" t="s">
        <v>2411</v>
      </c>
      <c r="O94" s="260" t="s">
        <v>1683</v>
      </c>
      <c r="P94" s="260" t="s">
        <v>1688</v>
      </c>
      <c r="Q94" s="260" t="s">
        <v>14</v>
      </c>
      <c r="R94" s="260" t="s">
        <v>2383</v>
      </c>
      <c r="S94" s="260" t="s">
        <v>2413</v>
      </c>
      <c r="T94" s="260" t="s">
        <v>1689</v>
      </c>
      <c r="U94" s="260" t="s">
        <v>1691</v>
      </c>
      <c r="V94" s="260" t="s">
        <v>1693</v>
      </c>
      <c r="W94" s="260" t="s">
        <v>2414</v>
      </c>
      <c r="X94" s="260" t="s">
        <v>1706</v>
      </c>
      <c r="Y94" s="260" t="s">
        <v>1696</v>
      </c>
      <c r="Z94" s="260" t="s">
        <v>764</v>
      </c>
      <c r="AA94" s="264" t="s">
        <v>19</v>
      </c>
      <c r="AB94" s="264" t="s">
        <v>162</v>
      </c>
      <c r="AC94" s="264" t="s">
        <v>163</v>
      </c>
      <c r="AD94" s="264" t="s">
        <v>284</v>
      </c>
    </row>
    <row r="95" spans="1:30" s="241" customFormat="1" x14ac:dyDescent="0.3">
      <c r="A95" s="259" t="str">
        <f>C9</f>
        <v>Region_8_species</v>
      </c>
      <c r="B95" s="259" t="s">
        <v>1701</v>
      </c>
      <c r="C95" s="259" t="s">
        <v>2389</v>
      </c>
      <c r="D95" s="259" t="s">
        <v>765</v>
      </c>
      <c r="E95" s="259" t="s">
        <v>149</v>
      </c>
      <c r="F95" s="259" t="s">
        <v>1697</v>
      </c>
      <c r="G95" s="259" t="s">
        <v>2390</v>
      </c>
      <c r="H95" s="259" t="s">
        <v>150</v>
      </c>
      <c r="I95" s="259" t="s">
        <v>1694</v>
      </c>
      <c r="J95" s="259" t="s">
        <v>151</v>
      </c>
      <c r="K95" s="259" t="s">
        <v>152</v>
      </c>
      <c r="L95" s="259" t="s">
        <v>2394</v>
      </c>
      <c r="M95" s="259" t="s">
        <v>2397</v>
      </c>
      <c r="N95" s="259" t="s">
        <v>2399</v>
      </c>
      <c r="O95" s="259" t="s">
        <v>1684</v>
      </c>
      <c r="P95" s="259" t="s">
        <v>2384</v>
      </c>
      <c r="Q95" s="259" t="s">
        <v>157</v>
      </c>
      <c r="R95" s="259" t="s">
        <v>2386</v>
      </c>
      <c r="S95" s="259" t="s">
        <v>2401</v>
      </c>
      <c r="T95" s="259" t="s">
        <v>2014</v>
      </c>
      <c r="U95" s="259" t="s">
        <v>1690</v>
      </c>
      <c r="V95" s="259" t="s">
        <v>1692</v>
      </c>
      <c r="W95" s="259" t="s">
        <v>2402</v>
      </c>
      <c r="X95" s="259" t="s">
        <v>1705</v>
      </c>
      <c r="Y95" s="259" t="s">
        <v>1695</v>
      </c>
      <c r="Z95" s="259" t="s">
        <v>771</v>
      </c>
      <c r="AA95" s="259" t="s">
        <v>19</v>
      </c>
      <c r="AB95" s="259" t="s">
        <v>166</v>
      </c>
      <c r="AC95" s="259" t="s">
        <v>167</v>
      </c>
      <c r="AD95" s="259" t="s">
        <v>263</v>
      </c>
    </row>
    <row r="96" spans="1:30" x14ac:dyDescent="0.3">
      <c r="A96" s="89" t="s">
        <v>786</v>
      </c>
      <c r="D96" s="89" t="s">
        <v>1723</v>
      </c>
      <c r="E96" s="89" t="s">
        <v>1724</v>
      </c>
      <c r="F96" s="89" t="s">
        <v>1725</v>
      </c>
      <c r="G96" s="89" t="s">
        <v>1726</v>
      </c>
      <c r="H96" s="89" t="s">
        <v>1727</v>
      </c>
      <c r="I96" s="89" t="s">
        <v>1728</v>
      </c>
      <c r="J96" s="89" t="s">
        <v>1729</v>
      </c>
      <c r="K96" s="89" t="s">
        <v>1730</v>
      </c>
    </row>
    <row r="98" spans="1:11" ht="15.5" x14ac:dyDescent="0.3">
      <c r="A98" s="89" t="str">
        <f t="shared" ref="A98" si="6">B98</f>
        <v>ANPA</v>
      </c>
      <c r="B98" s="89" t="str">
        <f t="shared" ref="B98" si="7">IF(C98=0,"",C98)</f>
        <v>ANPA</v>
      </c>
      <c r="C98" s="89" t="str">
        <f>IF(ACCEPTED_CODES!$R$2=8,K98,(IF(ACCEPTED_CODES!$R$2=1,D98,(IF(ACCEPTED_CODES!$R$2=2,E98,(IF(ACCEPTED_CODES!$R$2=3,Species_by_Region!F98,(IF(ACCEPTED_CODES!$R$2=4,Species_by_Region!G98,(IF(ACCEPTED_CODES!$R$2=5,Species_by_Region!H98,(IF(ACCEPTED_CODES!$R$2=6,Species_by_Region!I98)))))))))))))</f>
        <v>ANPA</v>
      </c>
      <c r="D98" s="241" t="s">
        <v>1716</v>
      </c>
      <c r="E98" s="89" t="s">
        <v>1716</v>
      </c>
      <c r="F98" s="215" t="s">
        <v>132</v>
      </c>
      <c r="G98" s="215" t="s">
        <v>132</v>
      </c>
      <c r="H98" s="215" t="s">
        <v>132</v>
      </c>
      <c r="I98" s="89" t="s">
        <v>1716</v>
      </c>
      <c r="J98" s="89" t="s">
        <v>134</v>
      </c>
      <c r="K98" s="241" t="s">
        <v>1716</v>
      </c>
    </row>
    <row r="99" spans="1:11" ht="15.5" x14ac:dyDescent="0.3">
      <c r="A99" s="89" t="str">
        <f t="shared" ref="A99:A141" si="8">B99</f>
        <v>COTO</v>
      </c>
      <c r="B99" s="89" t="str">
        <f t="shared" ref="B99:B141" si="9">IF(C99=0,"",C99)</f>
        <v>COTO</v>
      </c>
      <c r="C99" s="89" t="str">
        <f>IF(ACCEPTED_CODES!$R$2=8,K99,(IF(ACCEPTED_CODES!$R$2=1,D99,(IF(ACCEPTED_CODES!$R$2=2,E99,(IF(ACCEPTED_CODES!$R$2=3,Species_by_Region!F99,(IF(ACCEPTED_CODES!$R$2=4,Species_by_Region!G99,(IF(ACCEPTED_CODES!$R$2=5,Species_by_Region!H99,(IF(ACCEPTED_CODES!$R$2=6,Species_by_Region!I99)))))))))))))</f>
        <v>COTO</v>
      </c>
      <c r="D99" s="241" t="s">
        <v>759</v>
      </c>
      <c r="E99" s="89" t="s">
        <v>2415</v>
      </c>
      <c r="F99" s="215" t="s">
        <v>759</v>
      </c>
      <c r="G99" s="215" t="s">
        <v>759</v>
      </c>
      <c r="H99" s="215" t="s">
        <v>738</v>
      </c>
      <c r="I99" s="89" t="s">
        <v>759</v>
      </c>
      <c r="J99" s="89" t="s">
        <v>1707</v>
      </c>
      <c r="K99" s="241" t="s">
        <v>2415</v>
      </c>
    </row>
    <row r="100" spans="1:11" ht="15.5" x14ac:dyDescent="0.3">
      <c r="A100" s="89" t="str">
        <f t="shared" si="8"/>
        <v>EPFU</v>
      </c>
      <c r="B100" s="89" t="str">
        <f t="shared" si="9"/>
        <v>EPFU</v>
      </c>
      <c r="C100" s="89" t="str">
        <f>IF(ACCEPTED_CODES!$R$2=8,K100,(IF(ACCEPTED_CODES!$R$2=1,D100,(IF(ACCEPTED_CODES!$R$2=2,E100,(IF(ACCEPTED_CODES!$R$2=3,Species_by_Region!F100,(IF(ACCEPTED_CODES!$R$2=4,Species_by_Region!G100,(IF(ACCEPTED_CODES!$R$2=5,Species_by_Region!H100,(IF(ACCEPTED_CODES!$R$2=6,Species_by_Region!I100)))))))))))))</f>
        <v>EPFU</v>
      </c>
      <c r="D100" s="241" t="s">
        <v>133</v>
      </c>
      <c r="E100" s="89" t="s">
        <v>132</v>
      </c>
      <c r="F100" s="215" t="s">
        <v>760</v>
      </c>
      <c r="G100" s="215" t="s">
        <v>760</v>
      </c>
      <c r="H100" s="215" t="s">
        <v>133</v>
      </c>
      <c r="I100" s="89" t="s">
        <v>133</v>
      </c>
      <c r="J100" s="89" t="s">
        <v>2387</v>
      </c>
      <c r="K100" s="241" t="s">
        <v>759</v>
      </c>
    </row>
    <row r="101" spans="1:11" ht="15.5" x14ac:dyDescent="0.3">
      <c r="A101" s="89" t="str">
        <f t="shared" si="8"/>
        <v>EUMA</v>
      </c>
      <c r="B101" s="89" t="str">
        <f t="shared" si="9"/>
        <v>EUMA</v>
      </c>
      <c r="C101" s="89" t="str">
        <f>IF(ACCEPTED_CODES!$R$2=8,K101,(IF(ACCEPTED_CODES!$R$2=1,D101,(IF(ACCEPTED_CODES!$R$2=2,E101,(IF(ACCEPTED_CODES!$R$2=3,Species_by_Region!F101,(IF(ACCEPTED_CODES!$R$2=4,Species_by_Region!G101,(IF(ACCEPTED_CODES!$R$2=5,Species_by_Region!H101,(IF(ACCEPTED_CODES!$R$2=6,Species_by_Region!I101)))))))))))))</f>
        <v>EUMA</v>
      </c>
      <c r="D101" s="241" t="s">
        <v>1714</v>
      </c>
      <c r="E101" s="89" t="s">
        <v>759</v>
      </c>
      <c r="F101" s="215" t="s">
        <v>133</v>
      </c>
      <c r="G101" s="215" t="s">
        <v>133</v>
      </c>
      <c r="H101" s="215" t="s">
        <v>134</v>
      </c>
      <c r="I101" s="89" t="s">
        <v>1714</v>
      </c>
      <c r="J101" s="89" t="s">
        <v>141</v>
      </c>
      <c r="K101" s="241" t="s">
        <v>133</v>
      </c>
    </row>
    <row r="102" spans="1:11" ht="15.5" x14ac:dyDescent="0.3">
      <c r="A102" s="89" t="str">
        <f t="shared" si="8"/>
        <v>INPH</v>
      </c>
      <c r="B102" s="89" t="str">
        <f t="shared" si="9"/>
        <v>INPH</v>
      </c>
      <c r="C102" s="89" t="str">
        <f>IF(ACCEPTED_CODES!$R$2=8,K102,(IF(ACCEPTED_CODES!$R$2=1,D102,(IF(ACCEPTED_CODES!$R$2=2,E102,(IF(ACCEPTED_CODES!$R$2=3,Species_by_Region!F102,(IF(ACCEPTED_CODES!$R$2=4,Species_by_Region!G102,(IF(ACCEPTED_CODES!$R$2=5,Species_by_Region!H102,(IF(ACCEPTED_CODES!$R$2=6,Species_by_Region!I102)))))))))))))</f>
        <v>INPH</v>
      </c>
      <c r="D102" s="241" t="s">
        <v>134</v>
      </c>
      <c r="E102" s="89" t="s">
        <v>133</v>
      </c>
      <c r="F102" s="215" t="s">
        <v>134</v>
      </c>
      <c r="G102" s="215" t="s">
        <v>768</v>
      </c>
      <c r="H102" s="215" t="s">
        <v>135</v>
      </c>
      <c r="I102" s="89" t="s">
        <v>1715</v>
      </c>
      <c r="K102" s="241" t="s">
        <v>1714</v>
      </c>
    </row>
    <row r="103" spans="1:11" ht="15.5" x14ac:dyDescent="0.3">
      <c r="A103" s="89" t="str">
        <f t="shared" si="8"/>
        <v>LABL</v>
      </c>
      <c r="B103" s="89" t="str">
        <f t="shared" si="9"/>
        <v>LABL</v>
      </c>
      <c r="C103" s="89" t="str">
        <f>IF(ACCEPTED_CODES!$R$2=8,K103,(IF(ACCEPTED_CODES!$R$2=1,D103,(IF(ACCEPTED_CODES!$R$2=2,E103,(IF(ACCEPTED_CODES!$R$2=3,Species_by_Region!F103,(IF(ACCEPTED_CODES!$R$2=4,Species_by_Region!G103,(IF(ACCEPTED_CODES!$R$2=5,Species_by_Region!H103,(IF(ACCEPTED_CODES!$R$2=6,Species_by_Region!I103)))))))))))))</f>
        <v>LABL</v>
      </c>
      <c r="D103" s="241" t="s">
        <v>1719</v>
      </c>
      <c r="E103" s="89" t="s">
        <v>1714</v>
      </c>
      <c r="F103" s="215" t="s">
        <v>135</v>
      </c>
      <c r="G103" s="215" t="s">
        <v>135</v>
      </c>
      <c r="H103" s="215" t="s">
        <v>136</v>
      </c>
      <c r="I103" s="89" t="s">
        <v>1719</v>
      </c>
      <c r="K103" s="241" t="s">
        <v>2416</v>
      </c>
    </row>
    <row r="104" spans="1:11" ht="15.5" x14ac:dyDescent="0.3">
      <c r="A104" s="89" t="str">
        <f t="shared" si="8"/>
        <v>LABO</v>
      </c>
      <c r="B104" s="89" t="str">
        <f t="shared" si="9"/>
        <v>LABO</v>
      </c>
      <c r="C104" s="89" t="str">
        <f>IF(ACCEPTED_CODES!$R$2=8,K104,(IF(ACCEPTED_CODES!$R$2=1,D104,(IF(ACCEPTED_CODES!$R$2=2,E104,(IF(ACCEPTED_CODES!$R$2=3,Species_by_Region!F104,(IF(ACCEPTED_CODES!$R$2=4,Species_by_Region!G104,(IF(ACCEPTED_CODES!$R$2=5,Species_by_Region!H104,(IF(ACCEPTED_CODES!$R$2=6,Species_by_Region!I104)))))))))))))</f>
        <v>LABO</v>
      </c>
      <c r="D104" s="241" t="s">
        <v>136</v>
      </c>
      <c r="E104" s="89" t="s">
        <v>2416</v>
      </c>
      <c r="F104" s="215" t="s">
        <v>136</v>
      </c>
      <c r="G104" s="215" t="s">
        <v>136</v>
      </c>
      <c r="H104" s="215" t="s">
        <v>742</v>
      </c>
      <c r="I104" s="89" t="s">
        <v>135</v>
      </c>
      <c r="K104" s="241" t="s">
        <v>134</v>
      </c>
    </row>
    <row r="105" spans="1:11" ht="15.5" x14ac:dyDescent="0.3">
      <c r="A105" s="89" t="str">
        <f t="shared" si="8"/>
        <v>LACI</v>
      </c>
      <c r="B105" s="89" t="str">
        <f t="shared" si="9"/>
        <v>LACI</v>
      </c>
      <c r="C105" s="89" t="str">
        <f>IF(ACCEPTED_CODES!$R$2=8,K105,(IF(ACCEPTED_CODES!$R$2=1,D105,(IF(ACCEPTED_CODES!$R$2=2,E105,(IF(ACCEPTED_CODES!$R$2=3,Species_by_Region!F105,(IF(ACCEPTED_CODES!$R$2=4,Species_by_Region!G105,(IF(ACCEPTED_CODES!$R$2=5,Species_by_Region!H105,(IF(ACCEPTED_CODES!$R$2=6,Species_by_Region!I105)))))))))))))</f>
        <v>LACI</v>
      </c>
      <c r="D105" s="241" t="s">
        <v>1707</v>
      </c>
      <c r="E105" s="89" t="s">
        <v>2417</v>
      </c>
      <c r="F105" s="215" t="s">
        <v>137</v>
      </c>
      <c r="G105" s="215" t="s">
        <v>742</v>
      </c>
      <c r="H105" s="215" t="s">
        <v>137</v>
      </c>
      <c r="I105" s="89" t="s">
        <v>136</v>
      </c>
      <c r="K105" s="241" t="s">
        <v>1719</v>
      </c>
    </row>
    <row r="106" spans="1:11" ht="15.5" x14ac:dyDescent="0.3">
      <c r="A106" s="89" t="str">
        <f t="shared" si="8"/>
        <v>LANO</v>
      </c>
      <c r="B106" s="89" t="str">
        <f t="shared" si="9"/>
        <v>LANO</v>
      </c>
      <c r="C106" s="89" t="str">
        <f>IF(ACCEPTED_CODES!$R$2=8,K106,(IF(ACCEPTED_CODES!$R$2=1,D106,(IF(ACCEPTED_CODES!$R$2=2,E106,(IF(ACCEPTED_CODES!$R$2=3,Species_by_Region!F106,(IF(ACCEPTED_CODES!$R$2=4,Species_by_Region!G106,(IF(ACCEPTED_CODES!$R$2=5,Species_by_Region!H106,(IF(ACCEPTED_CODES!$R$2=6,Species_by_Region!I106)))))))))))))</f>
        <v>LANO</v>
      </c>
      <c r="D106" s="241" t="s">
        <v>1708</v>
      </c>
      <c r="E106" s="89" t="s">
        <v>2418</v>
      </c>
      <c r="F106" s="215" t="s">
        <v>138</v>
      </c>
      <c r="G106" s="215" t="s">
        <v>134</v>
      </c>
      <c r="H106" s="215" t="s">
        <v>138</v>
      </c>
      <c r="I106" s="89" t="s">
        <v>134</v>
      </c>
      <c r="K106" s="241" t="s">
        <v>135</v>
      </c>
    </row>
    <row r="107" spans="1:11" ht="15.5" x14ac:dyDescent="0.3">
      <c r="A107" s="89" t="str">
        <f t="shared" si="8"/>
        <v>MYCA</v>
      </c>
      <c r="B107" s="89" t="str">
        <f t="shared" si="9"/>
        <v>MYCA</v>
      </c>
      <c r="C107" s="89" t="str">
        <f>IF(ACCEPTED_CODES!$R$2=8,K107,(IF(ACCEPTED_CODES!$R$2=1,D107,(IF(ACCEPTED_CODES!$R$2=2,E107,(IF(ACCEPTED_CODES!$R$2=3,Species_by_Region!F107,(IF(ACCEPTED_CODES!$R$2=4,Species_by_Region!G107,(IF(ACCEPTED_CODES!$R$2=5,Species_by_Region!H107,(IF(ACCEPTED_CODES!$R$2=6,Species_by_Region!I107)))))))))))))</f>
        <v>MYCA</v>
      </c>
      <c r="D107" s="241" t="s">
        <v>1709</v>
      </c>
      <c r="E107" s="89" t="s">
        <v>134</v>
      </c>
      <c r="F107" s="215" t="s">
        <v>139</v>
      </c>
      <c r="G107" s="215" t="s">
        <v>137</v>
      </c>
      <c r="H107" s="215" t="s">
        <v>139</v>
      </c>
      <c r="I107" s="89" t="s">
        <v>1707</v>
      </c>
      <c r="K107" s="241" t="s">
        <v>136</v>
      </c>
    </row>
    <row r="108" spans="1:11" ht="15.5" x14ac:dyDescent="0.3">
      <c r="A108" s="89" t="str">
        <f t="shared" si="8"/>
        <v>MYCI</v>
      </c>
      <c r="B108" s="89" t="str">
        <f t="shared" si="9"/>
        <v>MYCI</v>
      </c>
      <c r="C108" s="89" t="str">
        <f>IF(ACCEPTED_CODES!$R$2=8,K108,(IF(ACCEPTED_CODES!$R$2=1,D108,(IF(ACCEPTED_CODES!$R$2=2,E108,(IF(ACCEPTED_CODES!$R$2=3,Species_by_Region!F108,(IF(ACCEPTED_CODES!$R$2=4,Species_by_Region!G108,(IF(ACCEPTED_CODES!$R$2=5,Species_by_Region!H108,(IF(ACCEPTED_CODES!$R$2=6,Species_by_Region!I108)))))))))))))</f>
        <v>MYCI</v>
      </c>
      <c r="D108" s="241" t="s">
        <v>2387</v>
      </c>
      <c r="E108" s="89" t="s">
        <v>1719</v>
      </c>
      <c r="F108" s="215" t="s">
        <v>140</v>
      </c>
      <c r="G108" s="215" t="s">
        <v>782</v>
      </c>
      <c r="H108" s="215" t="s">
        <v>140</v>
      </c>
      <c r="I108" s="89" t="s">
        <v>1708</v>
      </c>
      <c r="K108" s="241" t="s">
        <v>2420</v>
      </c>
    </row>
    <row r="109" spans="1:11" ht="15.5" x14ac:dyDescent="0.3">
      <c r="A109" s="89" t="str">
        <f t="shared" si="8"/>
        <v>MYEV</v>
      </c>
      <c r="B109" s="89" t="str">
        <f t="shared" si="9"/>
        <v>MYEV</v>
      </c>
      <c r="C109" s="89" t="str">
        <f>IF(ACCEPTED_CODES!$R$2=8,K109,(IF(ACCEPTED_CODES!$R$2=1,D109,(IF(ACCEPTED_CODES!$R$2=2,E109,(IF(ACCEPTED_CODES!$R$2=3,Species_by_Region!F109,(IF(ACCEPTED_CODES!$R$2=4,Species_by_Region!G109,(IF(ACCEPTED_CODES!$R$2=5,Species_by_Region!H109,(IF(ACCEPTED_CODES!$R$2=6,Species_by_Region!I109)))))))))))))</f>
        <v>MYEV</v>
      </c>
      <c r="D109" s="241" t="s">
        <v>141</v>
      </c>
      <c r="E109" s="89" t="s">
        <v>135</v>
      </c>
      <c r="F109" s="215" t="s">
        <v>141</v>
      </c>
      <c r="G109" s="215" t="s">
        <v>138</v>
      </c>
      <c r="H109" s="215" t="s">
        <v>141</v>
      </c>
      <c r="I109" s="89" t="s">
        <v>1709</v>
      </c>
      <c r="K109" s="241" t="s">
        <v>2423</v>
      </c>
    </row>
    <row r="110" spans="1:11" ht="15.5" x14ac:dyDescent="0.3">
      <c r="A110" s="89" t="str">
        <f t="shared" si="8"/>
        <v>MYGR</v>
      </c>
      <c r="B110" s="89" t="str">
        <f t="shared" si="9"/>
        <v>MYGR</v>
      </c>
      <c r="C110" s="89" t="str">
        <f>IF(ACCEPTED_CODES!$R$2=8,K110,(IF(ACCEPTED_CODES!$R$2=1,D110,(IF(ACCEPTED_CODES!$R$2=2,E110,(IF(ACCEPTED_CODES!$R$2=3,Species_by_Region!F110,(IF(ACCEPTED_CODES!$R$2=4,Species_by_Region!G110,(IF(ACCEPTED_CODES!$R$2=5,Species_by_Region!H110,(IF(ACCEPTED_CODES!$R$2=6,Species_by_Region!I110)))))))))))))</f>
        <v>MYGR</v>
      </c>
      <c r="D110" s="241" t="s">
        <v>2388</v>
      </c>
      <c r="E110" s="89" t="s">
        <v>136</v>
      </c>
      <c r="F110" s="215" t="s">
        <v>142</v>
      </c>
      <c r="G110" s="215" t="s">
        <v>139</v>
      </c>
      <c r="H110" s="215" t="s">
        <v>142</v>
      </c>
      <c r="I110" s="89" t="s">
        <v>139</v>
      </c>
      <c r="K110" s="241" t="s">
        <v>2424</v>
      </c>
    </row>
    <row r="111" spans="1:11" ht="15.5" x14ac:dyDescent="0.3">
      <c r="A111" s="89" t="str">
        <f t="shared" si="8"/>
        <v>MYLU</v>
      </c>
      <c r="B111" s="89" t="str">
        <f t="shared" si="9"/>
        <v>MYLU</v>
      </c>
      <c r="C111" s="89" t="str">
        <f>IF(ACCEPTED_CODES!$R$2=8,K111,(IF(ACCEPTED_CODES!$R$2=1,D111,(IF(ACCEPTED_CODES!$R$2=2,E111,(IF(ACCEPTED_CODES!$R$2=3,Species_by_Region!F111,(IF(ACCEPTED_CODES!$R$2=4,Species_by_Region!G111,(IF(ACCEPTED_CODES!$R$2=5,Species_by_Region!H111,(IF(ACCEPTED_CODES!$R$2=6,Species_by_Region!I111)))))))))))))</f>
        <v>MYLU</v>
      </c>
      <c r="D111" s="241" t="s">
        <v>1710</v>
      </c>
      <c r="E111" s="89" t="s">
        <v>2419</v>
      </c>
      <c r="F111" s="215" t="s">
        <v>143</v>
      </c>
      <c r="G111" s="215" t="s">
        <v>140</v>
      </c>
      <c r="H111" s="215" t="s">
        <v>143</v>
      </c>
      <c r="I111" s="89" t="s">
        <v>141</v>
      </c>
      <c r="K111" s="241" t="s">
        <v>1707</v>
      </c>
    </row>
    <row r="112" spans="1:11" ht="15.5" x14ac:dyDescent="0.3">
      <c r="A112" s="89" t="str">
        <f t="shared" si="8"/>
        <v>MYSE</v>
      </c>
      <c r="B112" s="89" t="str">
        <f t="shared" si="9"/>
        <v>MYSE</v>
      </c>
      <c r="C112" s="89" t="str">
        <f>IF(ACCEPTED_CODES!$R$2=8,K112,(IF(ACCEPTED_CODES!$R$2=1,D112,(IF(ACCEPTED_CODES!$R$2=2,E112,(IF(ACCEPTED_CODES!$R$2=3,Species_by_Region!F112,(IF(ACCEPTED_CODES!$R$2=4,Species_by_Region!G112,(IF(ACCEPTED_CODES!$R$2=5,Species_by_Region!H112,(IF(ACCEPTED_CODES!$R$2=6,Species_by_Region!I112)))))))))))))</f>
        <v>MYSE</v>
      </c>
      <c r="D112" s="241" t="s">
        <v>1711</v>
      </c>
      <c r="E112" s="89" t="s">
        <v>742</v>
      </c>
      <c r="F112" s="215" t="s">
        <v>144</v>
      </c>
      <c r="G112" s="215" t="s">
        <v>141</v>
      </c>
      <c r="H112" s="215" t="s">
        <v>144</v>
      </c>
      <c r="I112" s="89" t="s">
        <v>142</v>
      </c>
      <c r="K112" s="241" t="s">
        <v>1709</v>
      </c>
    </row>
    <row r="113" spans="1:11" ht="15.5" x14ac:dyDescent="0.3">
      <c r="A113" s="89" t="str">
        <f t="shared" si="8"/>
        <v>MYTH</v>
      </c>
      <c r="B113" s="89" t="str">
        <f t="shared" si="9"/>
        <v>MYTH</v>
      </c>
      <c r="C113" s="89" t="str">
        <f>IF(ACCEPTED_CODES!$R$2=8,K113,(IF(ACCEPTED_CODES!$R$2=1,D113,(IF(ACCEPTED_CODES!$R$2=2,E113,(IF(ACCEPTED_CODES!$R$2=3,Species_by_Region!F113,(IF(ACCEPTED_CODES!$R$2=4,Species_by_Region!G113,(IF(ACCEPTED_CODES!$R$2=5,Species_by_Region!H113,(IF(ACCEPTED_CODES!$R$2=6,Species_by_Region!I113)))))))))))))</f>
        <v>MYTH</v>
      </c>
      <c r="D113" s="241" t="s">
        <v>1712</v>
      </c>
      <c r="E113" s="89" t="s">
        <v>137</v>
      </c>
      <c r="F113" s="215" t="s">
        <v>145</v>
      </c>
      <c r="G113" s="215" t="s">
        <v>142</v>
      </c>
      <c r="H113" s="215" t="s">
        <v>145</v>
      </c>
      <c r="I113" s="89" t="s">
        <v>1710</v>
      </c>
      <c r="K113" s="241" t="s">
        <v>141</v>
      </c>
    </row>
    <row r="114" spans="1:11" ht="15.5" x14ac:dyDescent="0.3">
      <c r="A114" s="89" t="str">
        <f t="shared" si="8"/>
        <v>MYPA</v>
      </c>
      <c r="B114" s="89" t="str">
        <f t="shared" si="9"/>
        <v>MYPA</v>
      </c>
      <c r="C114" s="89" t="str">
        <f>IF(ACCEPTED_CODES!$R$2=8,K114,(IF(ACCEPTED_CODES!$R$2=1,D114,(IF(ACCEPTED_CODES!$R$2=2,E114,(IF(ACCEPTED_CODES!$R$2=3,Species_by_Region!F114,(IF(ACCEPTED_CODES!$R$2=4,Species_by_Region!G114,(IF(ACCEPTED_CODES!$R$2=5,Species_by_Region!H114,(IF(ACCEPTED_CODES!$R$2=6,Species_by_Region!I114)))))))))))))</f>
        <v>MYPA</v>
      </c>
      <c r="D114" s="241" t="s">
        <v>1713</v>
      </c>
      <c r="E114" s="89" t="s">
        <v>2420</v>
      </c>
      <c r="F114" s="215" t="s">
        <v>761</v>
      </c>
      <c r="G114" s="215" t="s">
        <v>143</v>
      </c>
      <c r="H114" s="215" t="s">
        <v>2010</v>
      </c>
      <c r="I114" s="89" t="s">
        <v>2015</v>
      </c>
      <c r="K114" s="241" t="s">
        <v>2388</v>
      </c>
    </row>
    <row r="115" spans="1:11" ht="15.5" x14ac:dyDescent="0.3">
      <c r="A115" s="89" t="str">
        <f t="shared" si="8"/>
        <v>MYVE</v>
      </c>
      <c r="B115" s="89" t="str">
        <f t="shared" si="9"/>
        <v>MYVE</v>
      </c>
      <c r="C115" s="89" t="str">
        <f>IF(ACCEPTED_CODES!$R$2=8,K115,(IF(ACCEPTED_CODES!$R$2=1,D115,(IF(ACCEPTED_CODES!$R$2=2,E115,(IF(ACCEPTED_CODES!$R$2=3,Species_by_Region!F115,(IF(ACCEPTED_CODES!$R$2=4,Species_by_Region!G115,(IF(ACCEPTED_CODES!$R$2=5,Species_by_Region!H115,(IF(ACCEPTED_CODES!$R$2=6,Species_by_Region!I115)))))))))))))</f>
        <v>MYVE</v>
      </c>
      <c r="D115" s="241" t="s">
        <v>761</v>
      </c>
      <c r="E115" s="89" t="s">
        <v>2421</v>
      </c>
      <c r="F115" s="215" t="s">
        <v>2010</v>
      </c>
      <c r="G115" s="215" t="s">
        <v>144</v>
      </c>
      <c r="H115" s="215" t="s">
        <v>146</v>
      </c>
      <c r="I115" s="89" t="s">
        <v>1717</v>
      </c>
      <c r="K115" s="241" t="s">
        <v>2427</v>
      </c>
    </row>
    <row r="116" spans="1:11" ht="15.5" x14ac:dyDescent="0.3">
      <c r="A116" s="89" t="str">
        <f t="shared" si="8"/>
        <v>MYVO</v>
      </c>
      <c r="B116" s="89" t="str">
        <f t="shared" si="9"/>
        <v>MYVO</v>
      </c>
      <c r="C116" s="89" t="str">
        <f>IF(ACCEPTED_CODES!$R$2=8,K116,(IF(ACCEPTED_CODES!$R$2=1,D116,(IF(ACCEPTED_CODES!$R$2=2,E116,(IF(ACCEPTED_CODES!$R$2=3,Species_by_Region!F116,(IF(ACCEPTED_CODES!$R$2=4,Species_by_Region!G116,(IF(ACCEPTED_CODES!$R$2=5,Species_by_Region!H116,(IF(ACCEPTED_CODES!$R$2=6,Species_by_Region!I116)))))))))))))</f>
        <v>MYVO</v>
      </c>
      <c r="D116" s="218" t="s">
        <v>146</v>
      </c>
      <c r="E116" s="89" t="s">
        <v>2422</v>
      </c>
      <c r="F116" s="215" t="s">
        <v>146</v>
      </c>
      <c r="G116" s="215" t="s">
        <v>145</v>
      </c>
      <c r="H116" s="215" t="s">
        <v>164</v>
      </c>
      <c r="I116" s="89" t="s">
        <v>1711</v>
      </c>
      <c r="K116" s="241" t="s">
        <v>1710</v>
      </c>
    </row>
    <row r="117" spans="1:11" ht="15.5" x14ac:dyDescent="0.3">
      <c r="A117" s="89" t="str">
        <f t="shared" si="8"/>
        <v>MYYU</v>
      </c>
      <c r="B117" s="89" t="str">
        <f t="shared" si="9"/>
        <v>MYYU</v>
      </c>
      <c r="C117" s="89" t="str">
        <f>IF(ACCEPTED_CODES!$R$2=8,K117,(IF(ACCEPTED_CODES!$R$2=1,D117,(IF(ACCEPTED_CODES!$R$2=2,E117,(IF(ACCEPTED_CODES!$R$2=3,Species_by_Region!F117,(IF(ACCEPTED_CODES!$R$2=4,Species_by_Region!G117,(IF(ACCEPTED_CODES!$R$2=5,Species_by_Region!H117,(IF(ACCEPTED_CODES!$R$2=6,Species_by_Region!I117)))))))))))))</f>
        <v>MYYU</v>
      </c>
      <c r="D117" s="218" t="s">
        <v>164</v>
      </c>
      <c r="E117" s="89" t="s">
        <v>2423</v>
      </c>
      <c r="F117" s="215" t="s">
        <v>164</v>
      </c>
      <c r="G117" s="215" t="s">
        <v>761</v>
      </c>
      <c r="H117" s="215" t="s">
        <v>165</v>
      </c>
      <c r="I117" s="89" t="s">
        <v>1712</v>
      </c>
      <c r="K117" s="241" t="s">
        <v>1711</v>
      </c>
    </row>
    <row r="118" spans="1:11" ht="15.5" x14ac:dyDescent="0.3">
      <c r="A118" s="89" t="str">
        <f t="shared" si="8"/>
        <v>NYHU</v>
      </c>
      <c r="B118" s="89" t="str">
        <f t="shared" si="9"/>
        <v>NYHU</v>
      </c>
      <c r="C118" s="89" t="str">
        <f>IF(ACCEPTED_CODES!$R$2=8,K118,(IF(ACCEPTED_CODES!$R$2=1,D118,(IF(ACCEPTED_CODES!$R$2=2,E118,(IF(ACCEPTED_CODES!$R$2=3,Species_by_Region!F118,(IF(ACCEPTED_CODES!$R$2=4,Species_by_Region!G118,(IF(ACCEPTED_CODES!$R$2=5,Species_by_Region!H118,(IF(ACCEPTED_CODES!$R$2=6,Species_by_Region!I118)))))))))))))</f>
        <v>NYHU</v>
      </c>
      <c r="D118" s="218" t="s">
        <v>165</v>
      </c>
      <c r="E118" s="89" t="s">
        <v>782</v>
      </c>
      <c r="F118" s="215" t="s">
        <v>165</v>
      </c>
      <c r="G118" s="215" t="s">
        <v>2010</v>
      </c>
      <c r="H118" s="215" t="s">
        <v>262</v>
      </c>
      <c r="I118" s="89" t="s">
        <v>144</v>
      </c>
      <c r="K118" s="241" t="s">
        <v>1712</v>
      </c>
    </row>
    <row r="119" spans="1:11" ht="15.5" x14ac:dyDescent="0.3">
      <c r="A119" s="89" t="str">
        <f t="shared" si="8"/>
        <v>NYMA</v>
      </c>
      <c r="B119" s="89" t="str">
        <f t="shared" si="9"/>
        <v>NYMA</v>
      </c>
      <c r="C119" s="89" t="str">
        <f>IF(ACCEPTED_CODES!$R$2=8,K119,(IF(ACCEPTED_CODES!$R$2=1,D119,(IF(ACCEPTED_CODES!$R$2=2,E119,(IF(ACCEPTED_CODES!$R$2=3,Species_by_Region!F119,(IF(ACCEPTED_CODES!$R$2=4,Species_by_Region!G119,(IF(ACCEPTED_CODES!$R$2=5,Species_by_Region!H119,(IF(ACCEPTED_CODES!$R$2=6,Species_by_Region!I119)))))))))))))</f>
        <v>NYMA</v>
      </c>
      <c r="D119" s="218" t="s">
        <v>262</v>
      </c>
      <c r="E119" s="89" t="s">
        <v>2424</v>
      </c>
      <c r="F119" s="215" t="s">
        <v>262</v>
      </c>
      <c r="G119" s="215" t="s">
        <v>146</v>
      </c>
      <c r="H119" s="241" t="str">
        <f t="shared" ref="H119:H134" si="10">LOWER(H98)</f>
        <v>cora</v>
      </c>
      <c r="I119" s="89" t="s">
        <v>1718</v>
      </c>
      <c r="K119" s="241" t="s">
        <v>2428</v>
      </c>
    </row>
    <row r="120" spans="1:11" ht="15.5" x14ac:dyDescent="0.3">
      <c r="A120" s="89" t="str">
        <f t="shared" si="8"/>
        <v>PAHE</v>
      </c>
      <c r="B120" s="89" t="str">
        <f t="shared" si="9"/>
        <v>PAHE</v>
      </c>
      <c r="C120" s="89" t="str">
        <f>IF(ACCEPTED_CODES!$R$2=8,K120,(IF(ACCEPTED_CODES!$R$2=1,D120,(IF(ACCEPTED_CODES!$R$2=2,E120,(IF(ACCEPTED_CODES!$R$2=3,Species_by_Region!F120,(IF(ACCEPTED_CODES!$R$2=4,Species_by_Region!G120,(IF(ACCEPTED_CODES!$R$2=5,Species_by_Region!H120,(IF(ACCEPTED_CODES!$R$2=6,Species_by_Region!I120)))))))))))))</f>
        <v>PAHE</v>
      </c>
      <c r="D120" s="89" t="str">
        <f>LOWER(D98)</f>
        <v>anpa</v>
      </c>
      <c r="E120" s="89" t="s">
        <v>2425</v>
      </c>
      <c r="F120" s="241" t="str">
        <f t="shared" ref="F120:F136" si="11">LOWER(F98)</f>
        <v>cora</v>
      </c>
      <c r="G120" s="215" t="s">
        <v>164</v>
      </c>
      <c r="H120" s="241" t="str">
        <f t="shared" si="10"/>
        <v>covi</v>
      </c>
      <c r="I120" s="89" t="s">
        <v>1713</v>
      </c>
      <c r="K120" s="241" t="s">
        <v>1718</v>
      </c>
    </row>
    <row r="121" spans="1:11" ht="15.5" x14ac:dyDescent="0.3">
      <c r="A121" s="89" t="str">
        <f t="shared" si="8"/>
        <v>PESU</v>
      </c>
      <c r="B121" s="89" t="str">
        <f t="shared" si="9"/>
        <v>PESU</v>
      </c>
      <c r="C121" s="89" t="str">
        <f>IF(ACCEPTED_CODES!$R$2=8,K121,(IF(ACCEPTED_CODES!$R$2=1,D121,(IF(ACCEPTED_CODES!$R$2=2,E121,(IF(ACCEPTED_CODES!$R$2=3,Species_by_Region!F121,(IF(ACCEPTED_CODES!$R$2=4,Species_by_Region!G121,(IF(ACCEPTED_CODES!$R$2=5,Species_by_Region!H121,(IF(ACCEPTED_CODES!$R$2=6,Species_by_Region!I121)))))))))))))</f>
        <v>PESU</v>
      </c>
      <c r="D121" s="89" t="str">
        <f t="shared" ref="D121:D140" si="12">LOWER(D99)</f>
        <v>coto</v>
      </c>
      <c r="E121" s="89" t="s">
        <v>2426</v>
      </c>
      <c r="F121" s="241" t="str">
        <f t="shared" si="11"/>
        <v>coto</v>
      </c>
      <c r="G121" s="215" t="s">
        <v>165</v>
      </c>
      <c r="H121" s="241" t="str">
        <f t="shared" si="10"/>
        <v>epfu</v>
      </c>
      <c r="I121" s="89" t="s">
        <v>145</v>
      </c>
      <c r="K121" s="241" t="s">
        <v>1713</v>
      </c>
    </row>
    <row r="122" spans="1:11" ht="15.5" x14ac:dyDescent="0.3">
      <c r="A122" s="89" t="str">
        <f t="shared" si="8"/>
        <v>TABR</v>
      </c>
      <c r="B122" s="89" t="str">
        <f t="shared" si="9"/>
        <v>TABR</v>
      </c>
      <c r="C122" s="89" t="str">
        <f>IF(ACCEPTED_CODES!$R$2=8,K122,(IF(ACCEPTED_CODES!$R$2=1,D122,(IF(ACCEPTED_CODES!$R$2=2,E122,(IF(ACCEPTED_CODES!$R$2=3,Species_by_Region!F122,(IF(ACCEPTED_CODES!$R$2=4,Species_by_Region!G122,(IF(ACCEPTED_CODES!$R$2=5,Species_by_Region!H122,(IF(ACCEPTED_CODES!$R$2=6,Species_by_Region!I122)))))))))))))</f>
        <v>TABR</v>
      </c>
      <c r="D122" s="89" t="str">
        <f t="shared" si="12"/>
        <v>epfu</v>
      </c>
      <c r="E122" s="89" t="s">
        <v>1707</v>
      </c>
      <c r="F122" s="241" t="str">
        <f t="shared" si="11"/>
        <v>coin</v>
      </c>
      <c r="G122" s="215" t="s">
        <v>262</v>
      </c>
      <c r="H122" s="241" t="str">
        <f t="shared" si="10"/>
        <v>lano</v>
      </c>
      <c r="I122" s="89" t="s">
        <v>761</v>
      </c>
      <c r="K122" s="241" t="s">
        <v>761</v>
      </c>
    </row>
    <row r="123" spans="1:11" x14ac:dyDescent="0.3">
      <c r="A123" s="89" t="str">
        <f t="shared" si="8"/>
        <v>UNKN</v>
      </c>
      <c r="B123" s="89" t="str">
        <f t="shared" si="9"/>
        <v>UNKN</v>
      </c>
      <c r="C123" s="89" t="str">
        <f>IF(ACCEPTED_CODES!$R$2=8,K123,(IF(ACCEPTED_CODES!$R$2=1,D123,(IF(ACCEPTED_CODES!$R$2=2,E123,(IF(ACCEPTED_CODES!$R$2=3,Species_by_Region!F123,(IF(ACCEPTED_CODES!$R$2=4,Species_by_Region!G123,(IF(ACCEPTED_CODES!$R$2=5,Species_by_Region!H123,(IF(ACCEPTED_CODES!$R$2=6,Species_by_Region!I123)))))))))))))</f>
        <v>UNKN</v>
      </c>
      <c r="D123" s="89" t="str">
        <f t="shared" si="12"/>
        <v>euma</v>
      </c>
      <c r="E123" s="89" t="s">
        <v>1708</v>
      </c>
      <c r="F123" s="89" t="str">
        <f t="shared" si="11"/>
        <v>epfu</v>
      </c>
      <c r="G123" s="89" t="str">
        <f t="shared" ref="G123:G142" si="13">LOWER(G98)</f>
        <v>cora</v>
      </c>
      <c r="H123" s="89" t="str">
        <f t="shared" si="10"/>
        <v>labo</v>
      </c>
      <c r="I123" s="89" t="s">
        <v>146</v>
      </c>
      <c r="K123" s="241" t="s">
        <v>146</v>
      </c>
    </row>
    <row r="124" spans="1:11" x14ac:dyDescent="0.3">
      <c r="A124" s="89" t="str">
        <f t="shared" si="8"/>
        <v>UNMY</v>
      </c>
      <c r="B124" s="89" t="str">
        <f t="shared" si="9"/>
        <v>UNMY</v>
      </c>
      <c r="C124" s="89" t="str">
        <f>IF(ACCEPTED_CODES!$R$2=8,K124,(IF(ACCEPTED_CODES!$R$2=1,D124,(IF(ACCEPTED_CODES!$R$2=2,E124,(IF(ACCEPTED_CODES!$R$2=3,Species_by_Region!F124,(IF(ACCEPTED_CODES!$R$2=4,Species_by_Region!G124,(IF(ACCEPTED_CODES!$R$2=5,Species_by_Region!H124,(IF(ACCEPTED_CODES!$R$2=6,Species_by_Region!I124)))))))))))))</f>
        <v>UNMY</v>
      </c>
      <c r="D124" s="89" t="str">
        <f t="shared" si="12"/>
        <v>lano</v>
      </c>
      <c r="E124" s="89" t="s">
        <v>1709</v>
      </c>
      <c r="F124" s="89" t="str">
        <f t="shared" si="11"/>
        <v>lano</v>
      </c>
      <c r="G124" s="89" t="str">
        <f t="shared" si="13"/>
        <v>coto</v>
      </c>
      <c r="H124" s="89" t="str">
        <f t="shared" si="10"/>
        <v>laci</v>
      </c>
      <c r="I124" s="89" t="s">
        <v>164</v>
      </c>
      <c r="K124" s="241" t="s">
        <v>164</v>
      </c>
    </row>
    <row r="125" spans="1:11" x14ac:dyDescent="0.3">
      <c r="A125" s="89" t="str">
        <f t="shared" si="8"/>
        <v>UNLA</v>
      </c>
      <c r="B125" s="89" t="str">
        <f t="shared" si="9"/>
        <v>UNLA</v>
      </c>
      <c r="C125" s="89" t="str">
        <f>IF(ACCEPTED_CODES!$R$2=8,K125,(IF(ACCEPTED_CODES!$R$2=1,D125,(IF(ACCEPTED_CODES!$R$2=2,E125,(IF(ACCEPTED_CODES!$R$2=3,Species_by_Region!F125,(IF(ACCEPTED_CODES!$R$2=4,Species_by_Region!G125,(IF(ACCEPTED_CODES!$R$2=5,Species_by_Region!H125,(IF(ACCEPTED_CODES!$R$2=6,Species_by_Region!I125)))))))))))))</f>
        <v>UNLA</v>
      </c>
      <c r="D125" s="89" t="str">
        <f t="shared" si="12"/>
        <v>labl</v>
      </c>
      <c r="E125" s="89" t="s">
        <v>139</v>
      </c>
      <c r="F125" s="89" t="str">
        <f t="shared" si="11"/>
        <v>labo</v>
      </c>
      <c r="G125" s="89" t="str">
        <f t="shared" si="13"/>
        <v>coin</v>
      </c>
      <c r="H125" s="89" t="str">
        <f t="shared" si="10"/>
        <v>lain</v>
      </c>
      <c r="I125" s="89" t="s">
        <v>165</v>
      </c>
      <c r="K125" s="241" t="s">
        <v>165</v>
      </c>
    </row>
    <row r="126" spans="1:11" x14ac:dyDescent="0.3">
      <c r="A126" s="89" t="str">
        <f t="shared" si="8"/>
        <v>NOBATS</v>
      </c>
      <c r="B126" s="89" t="str">
        <f t="shared" si="9"/>
        <v>NOBATS</v>
      </c>
      <c r="C126" s="89" t="str">
        <f>IF(ACCEPTED_CODES!$R$2=8,K126,(IF(ACCEPTED_CODES!$R$2=1,D126,(IF(ACCEPTED_CODES!$R$2=2,E126,(IF(ACCEPTED_CODES!$R$2=3,Species_by_Region!F126,(IF(ACCEPTED_CODES!$R$2=4,Species_by_Region!G126,(IF(ACCEPTED_CODES!$R$2=5,Species_by_Region!H126,(IF(ACCEPTED_CODES!$R$2=6,Species_by_Region!I126)))))))))))))</f>
        <v>NOBATS</v>
      </c>
      <c r="D126" s="89" t="str">
        <f t="shared" si="12"/>
        <v>laci</v>
      </c>
      <c r="E126" s="89" t="s">
        <v>140</v>
      </c>
      <c r="F126" s="89" t="str">
        <f t="shared" si="11"/>
        <v>laci</v>
      </c>
      <c r="G126" s="89" t="str">
        <f t="shared" si="13"/>
        <v>epfu</v>
      </c>
      <c r="H126" s="89" t="str">
        <f t="shared" si="10"/>
        <v>lase</v>
      </c>
      <c r="I126" s="89" t="s">
        <v>262</v>
      </c>
      <c r="K126" s="241" t="s">
        <v>262</v>
      </c>
    </row>
    <row r="127" spans="1:11" x14ac:dyDescent="0.3">
      <c r="A127" s="89" t="str">
        <f t="shared" si="8"/>
        <v>anpa</v>
      </c>
      <c r="B127" s="89" t="str">
        <f t="shared" si="9"/>
        <v>anpa</v>
      </c>
      <c r="C127" s="89" t="str">
        <f>IF(ACCEPTED_CODES!$R$2=8,K127,(IF(ACCEPTED_CODES!$R$2=1,D127,(IF(ACCEPTED_CODES!$R$2=2,E127,(IF(ACCEPTED_CODES!$R$2=3,Species_by_Region!F127,(IF(ACCEPTED_CODES!$R$2=4,Species_by_Region!G127,(IF(ACCEPTED_CODES!$R$2=5,Species_by_Region!H127,(IF(ACCEPTED_CODES!$R$2=6,Species_by_Region!I127)))))))))))))</f>
        <v>anpa</v>
      </c>
      <c r="D127" s="89" t="str">
        <f t="shared" si="12"/>
        <v>myca</v>
      </c>
      <c r="E127" s="89" t="s">
        <v>141</v>
      </c>
      <c r="F127" s="89" t="str">
        <f t="shared" si="11"/>
        <v>lase</v>
      </c>
      <c r="G127" s="89" t="str">
        <f t="shared" si="13"/>
        <v>eufl</v>
      </c>
      <c r="H127" s="89" t="str">
        <f t="shared" si="10"/>
        <v>myau</v>
      </c>
      <c r="I127" s="89" t="str">
        <f t="shared" ref="I127:I142" si="14">LOWER(I98)</f>
        <v>anpa</v>
      </c>
      <c r="K127" s="89" t="str">
        <f>LOWER(K98)</f>
        <v>anpa</v>
      </c>
    </row>
    <row r="128" spans="1:11" x14ac:dyDescent="0.3">
      <c r="A128" s="89" t="str">
        <f t="shared" si="8"/>
        <v>coto</v>
      </c>
      <c r="B128" s="89" t="str">
        <f t="shared" si="9"/>
        <v>coto</v>
      </c>
      <c r="C128" s="89" t="str">
        <f>IF(ACCEPTED_CODES!$R$2=8,K128,(IF(ACCEPTED_CODES!$R$2=1,D128,(IF(ACCEPTED_CODES!$R$2=2,E128,(IF(ACCEPTED_CODES!$R$2=3,Species_by_Region!F128,(IF(ACCEPTED_CODES!$R$2=4,Species_by_Region!G128,(IF(ACCEPTED_CODES!$R$2=5,Species_by_Region!H128,(IF(ACCEPTED_CODES!$R$2=6,Species_by_Region!I128)))))))))))))</f>
        <v>coto</v>
      </c>
      <c r="D128" s="89" t="str">
        <f t="shared" si="12"/>
        <v>myci</v>
      </c>
      <c r="E128" s="89" t="s">
        <v>2388</v>
      </c>
      <c r="F128" s="89" t="str">
        <f t="shared" si="11"/>
        <v>myau</v>
      </c>
      <c r="G128" s="89" t="str">
        <f t="shared" si="13"/>
        <v>labo</v>
      </c>
      <c r="H128" s="89" t="str">
        <f t="shared" si="10"/>
        <v>mygr</v>
      </c>
      <c r="I128" s="89" t="str">
        <f t="shared" si="14"/>
        <v>coto</v>
      </c>
      <c r="K128" s="89" t="str">
        <f t="shared" ref="K128:K153" si="15">LOWER(K99)</f>
        <v>chme</v>
      </c>
    </row>
    <row r="129" spans="1:11" x14ac:dyDescent="0.3">
      <c r="A129" s="89" t="str">
        <f t="shared" si="8"/>
        <v>epfu</v>
      </c>
      <c r="B129" s="89" t="str">
        <f t="shared" si="9"/>
        <v>epfu</v>
      </c>
      <c r="C129" s="89" t="str">
        <f>IF(ACCEPTED_CODES!$R$2=8,K129,(IF(ACCEPTED_CODES!$R$2=1,D129,(IF(ACCEPTED_CODES!$R$2=2,E129,(IF(ACCEPTED_CODES!$R$2=3,Species_by_Region!F129,(IF(ACCEPTED_CODES!$R$2=4,Species_by_Region!G129,(IF(ACCEPTED_CODES!$R$2=5,Species_by_Region!H129,(IF(ACCEPTED_CODES!$R$2=6,Species_by_Region!I129)))))))))))))</f>
        <v>epfu</v>
      </c>
      <c r="D129" s="89" t="str">
        <f t="shared" si="12"/>
        <v>myev</v>
      </c>
      <c r="E129" s="89" t="s">
        <v>2427</v>
      </c>
      <c r="F129" s="89" t="str">
        <f t="shared" si="11"/>
        <v>mygr</v>
      </c>
      <c r="G129" s="89" t="str">
        <f t="shared" si="13"/>
        <v>laci</v>
      </c>
      <c r="H129" s="89" t="str">
        <f t="shared" si="10"/>
        <v>myle</v>
      </c>
      <c r="I129" s="89" t="str">
        <f t="shared" si="14"/>
        <v>epfu</v>
      </c>
      <c r="K129" s="89" t="str">
        <f t="shared" si="15"/>
        <v>coto</v>
      </c>
    </row>
    <row r="130" spans="1:11" x14ac:dyDescent="0.3">
      <c r="A130" s="89" t="str">
        <f t="shared" si="8"/>
        <v>euma</v>
      </c>
      <c r="B130" s="89" t="str">
        <f t="shared" si="9"/>
        <v>euma</v>
      </c>
      <c r="C130" s="89" t="str">
        <f>IF(ACCEPTED_CODES!$R$2=8,K130,(IF(ACCEPTED_CODES!$R$2=1,D130,(IF(ACCEPTED_CODES!$R$2=2,E130,(IF(ACCEPTED_CODES!$R$2=3,Species_by_Region!F130,(IF(ACCEPTED_CODES!$R$2=4,Species_by_Region!G130,(IF(ACCEPTED_CODES!$R$2=5,Species_by_Region!H130,(IF(ACCEPTED_CODES!$R$2=6,Species_by_Region!I130)))))))))))))</f>
        <v>euma</v>
      </c>
      <c r="D130" s="89" t="str">
        <f t="shared" si="12"/>
        <v>myke</v>
      </c>
      <c r="E130" s="89" t="s">
        <v>142</v>
      </c>
      <c r="F130" s="89" t="str">
        <f t="shared" si="11"/>
        <v>myle</v>
      </c>
      <c r="G130" s="89" t="str">
        <f t="shared" si="13"/>
        <v>lain</v>
      </c>
      <c r="H130" s="89" t="str">
        <f t="shared" si="10"/>
        <v>mylu</v>
      </c>
      <c r="I130" s="89" t="str">
        <f t="shared" si="14"/>
        <v>euma</v>
      </c>
      <c r="K130" s="89" t="str">
        <f t="shared" si="15"/>
        <v>epfu</v>
      </c>
    </row>
    <row r="131" spans="1:11" x14ac:dyDescent="0.3">
      <c r="A131" s="89" t="str">
        <f t="shared" si="8"/>
        <v>inph</v>
      </c>
      <c r="B131" s="89" t="str">
        <f t="shared" si="9"/>
        <v>inph</v>
      </c>
      <c r="C131" s="89" t="str">
        <f>IF(ACCEPTED_CODES!$R$2=8,K131,(IF(ACCEPTED_CODES!$R$2=1,D131,(IF(ACCEPTED_CODES!$R$2=2,E131,(IF(ACCEPTED_CODES!$R$2=3,Species_by_Region!F131,(IF(ACCEPTED_CODES!$R$2=4,Species_by_Region!G131,(IF(ACCEPTED_CODES!$R$2=5,Species_by_Region!H131,(IF(ACCEPTED_CODES!$R$2=6,Species_by_Region!I131)))))))))))))</f>
        <v>inph</v>
      </c>
      <c r="D131" s="89" t="str">
        <f t="shared" si="12"/>
        <v>mylu</v>
      </c>
      <c r="E131" s="89" t="s">
        <v>1710</v>
      </c>
      <c r="F131" s="89" t="str">
        <f t="shared" si="11"/>
        <v>mylu</v>
      </c>
      <c r="G131" s="89" t="str">
        <f t="shared" si="13"/>
        <v>lano</v>
      </c>
      <c r="H131" s="89" t="str">
        <f t="shared" si="10"/>
        <v>myse</v>
      </c>
      <c r="I131" s="89" t="str">
        <f t="shared" si="14"/>
        <v>inph</v>
      </c>
      <c r="K131" s="89" t="str">
        <f t="shared" si="15"/>
        <v>euma</v>
      </c>
    </row>
    <row r="132" spans="1:11" x14ac:dyDescent="0.3">
      <c r="A132" s="89" t="str">
        <f t="shared" si="8"/>
        <v>labl</v>
      </c>
      <c r="B132" s="89" t="str">
        <f t="shared" si="9"/>
        <v>labl</v>
      </c>
      <c r="C132" s="89" t="str">
        <f>IF(ACCEPTED_CODES!$R$2=8,K132,(IF(ACCEPTED_CODES!$R$2=1,D132,(IF(ACCEPTED_CODES!$R$2=2,E132,(IF(ACCEPTED_CODES!$R$2=3,Species_by_Region!F132,(IF(ACCEPTED_CODES!$R$2=4,Species_by_Region!G132,(IF(ACCEPTED_CODES!$R$2=5,Species_by_Region!H132,(IF(ACCEPTED_CODES!$R$2=6,Species_by_Region!I132)))))))))))))</f>
        <v>labl</v>
      </c>
      <c r="D132" s="89" t="str">
        <f t="shared" si="12"/>
        <v>myme</v>
      </c>
      <c r="E132" s="89" t="s">
        <v>1717</v>
      </c>
      <c r="F132" s="89" t="str">
        <f t="shared" si="11"/>
        <v>myse</v>
      </c>
      <c r="G132" s="89" t="str">
        <f t="shared" si="13"/>
        <v>lase</v>
      </c>
      <c r="H132" s="89" t="str">
        <f t="shared" si="10"/>
        <v>myso</v>
      </c>
      <c r="I132" s="89" t="str">
        <f t="shared" si="14"/>
        <v>labl</v>
      </c>
      <c r="K132" s="89" t="str">
        <f t="shared" si="15"/>
        <v>eupe</v>
      </c>
    </row>
    <row r="133" spans="1:11" x14ac:dyDescent="0.3">
      <c r="A133" s="89" t="str">
        <f t="shared" si="8"/>
        <v>labo</v>
      </c>
      <c r="B133" s="89" t="str">
        <f t="shared" si="9"/>
        <v>labo</v>
      </c>
      <c r="C133" s="89" t="str">
        <f>IF(ACCEPTED_CODES!$R$2=8,K133,(IF(ACCEPTED_CODES!$R$2=1,D133,(IF(ACCEPTED_CODES!$R$2=2,E133,(IF(ACCEPTED_CODES!$R$2=3,Species_by_Region!F133,(IF(ACCEPTED_CODES!$R$2=4,Species_by_Region!G133,(IF(ACCEPTED_CODES!$R$2=5,Species_by_Region!H133,(IF(ACCEPTED_CODES!$R$2=6,Species_by_Region!I133)))))))))))))</f>
        <v>labo</v>
      </c>
      <c r="D133" s="89" t="str">
        <f t="shared" si="12"/>
        <v>myth</v>
      </c>
      <c r="E133" s="89" t="s">
        <v>1711</v>
      </c>
      <c r="F133" s="89" t="str">
        <f t="shared" si="11"/>
        <v>myso</v>
      </c>
      <c r="G133" s="89" t="str">
        <f t="shared" si="13"/>
        <v>momo</v>
      </c>
      <c r="H133" s="89" t="str">
        <f t="shared" si="10"/>
        <v>nyhu</v>
      </c>
      <c r="I133" s="89" t="str">
        <f t="shared" si="14"/>
        <v>labo</v>
      </c>
      <c r="K133" s="89" t="str">
        <f t="shared" si="15"/>
        <v>lano</v>
      </c>
    </row>
    <row r="134" spans="1:11" x14ac:dyDescent="0.3">
      <c r="A134" s="89" t="str">
        <f t="shared" si="8"/>
        <v>laci</v>
      </c>
      <c r="B134" s="89" t="str">
        <f t="shared" si="9"/>
        <v>laci</v>
      </c>
      <c r="C134" s="89" t="str">
        <f>IF(ACCEPTED_CODES!$R$2=8,K134,(IF(ACCEPTED_CODES!$R$2=1,D134,(IF(ACCEPTED_CODES!$R$2=2,E134,(IF(ACCEPTED_CODES!$R$2=3,Species_by_Region!F134,(IF(ACCEPTED_CODES!$R$2=4,Species_by_Region!G134,(IF(ACCEPTED_CODES!$R$2=5,Species_by_Region!H134,(IF(ACCEPTED_CODES!$R$2=6,Species_by_Region!I134)))))))))))))</f>
        <v>laci</v>
      </c>
      <c r="D134" s="89" t="str">
        <f t="shared" si="12"/>
        <v>myvo</v>
      </c>
      <c r="E134" s="89" t="s">
        <v>1712</v>
      </c>
      <c r="F134" s="89" t="str">
        <f t="shared" si="11"/>
        <v>nyhu</v>
      </c>
      <c r="G134" s="89" t="str">
        <f t="shared" si="13"/>
        <v>myau</v>
      </c>
      <c r="H134" s="89" t="str">
        <f t="shared" si="10"/>
        <v>pesu</v>
      </c>
      <c r="I134" s="89" t="str">
        <f t="shared" si="14"/>
        <v>laci</v>
      </c>
      <c r="K134" s="89" t="str">
        <f t="shared" si="15"/>
        <v>labl</v>
      </c>
    </row>
    <row r="135" spans="1:11" x14ac:dyDescent="0.3">
      <c r="A135" s="89" t="str">
        <f t="shared" si="8"/>
        <v>lano</v>
      </c>
      <c r="B135" s="89" t="str">
        <f t="shared" si="9"/>
        <v>lano</v>
      </c>
      <c r="C135" s="89" t="str">
        <f>IF(ACCEPTED_CODES!$R$2=8,K135,(IF(ACCEPTED_CODES!$R$2=1,D135,(IF(ACCEPTED_CODES!$R$2=2,E135,(IF(ACCEPTED_CODES!$R$2=3,Species_by_Region!F135,(IF(ACCEPTED_CODES!$R$2=4,Species_by_Region!G135,(IF(ACCEPTED_CODES!$R$2=5,Species_by_Region!H135,(IF(ACCEPTED_CODES!$R$2=6,Species_by_Region!I135)))))))))))))</f>
        <v>lano</v>
      </c>
      <c r="D135" s="89" t="str">
        <f t="shared" si="12"/>
        <v>myyu</v>
      </c>
      <c r="E135" s="89" t="s">
        <v>144</v>
      </c>
      <c r="F135" s="89" t="str">
        <f t="shared" si="11"/>
        <v>pesu</v>
      </c>
      <c r="G135" s="89" t="str">
        <f t="shared" si="13"/>
        <v>mygr</v>
      </c>
      <c r="H135" s="89" t="s">
        <v>2013</v>
      </c>
      <c r="I135" s="89" t="str">
        <f t="shared" si="14"/>
        <v>lano</v>
      </c>
      <c r="K135" s="89" t="str">
        <f t="shared" si="15"/>
        <v>labo</v>
      </c>
    </row>
    <row r="136" spans="1:11" x14ac:dyDescent="0.3">
      <c r="A136" s="89" t="str">
        <f t="shared" si="8"/>
        <v>myca</v>
      </c>
      <c r="B136" s="89" t="str">
        <f t="shared" si="9"/>
        <v>myca</v>
      </c>
      <c r="C136" s="89" t="str">
        <f>IF(ACCEPTED_CODES!$R$2=8,K136,(IF(ACCEPTED_CODES!$R$2=1,D136,(IF(ACCEPTED_CODES!$R$2=2,E136,(IF(ACCEPTED_CODES!$R$2=3,Species_by_Region!F136,(IF(ACCEPTED_CODES!$R$2=4,Species_by_Region!G136,(IF(ACCEPTED_CODES!$R$2=5,Species_by_Region!H136,(IF(ACCEPTED_CODES!$R$2=6,Species_by_Region!I136)))))))))))))</f>
        <v>myca</v>
      </c>
      <c r="D136" s="89" t="str">
        <f t="shared" si="12"/>
        <v>pahe</v>
      </c>
      <c r="E136" s="89" t="s">
        <v>2428</v>
      </c>
      <c r="F136" s="89" t="str">
        <f t="shared" si="11"/>
        <v>tabr</v>
      </c>
      <c r="G136" s="89" t="str">
        <f t="shared" si="13"/>
        <v>myle</v>
      </c>
      <c r="H136" s="89" t="str">
        <f>LOWER(H115)</f>
        <v>unkn</v>
      </c>
      <c r="I136" s="89" t="str">
        <f t="shared" si="14"/>
        <v>myca</v>
      </c>
      <c r="K136" s="89" t="str">
        <f t="shared" si="15"/>
        <v>laci</v>
      </c>
    </row>
    <row r="137" spans="1:11" x14ac:dyDescent="0.3">
      <c r="A137" s="89" t="str">
        <f t="shared" si="8"/>
        <v>myci</v>
      </c>
      <c r="B137" s="89" t="str">
        <f t="shared" si="9"/>
        <v>myci</v>
      </c>
      <c r="C137" s="89" t="str">
        <f>IF(ACCEPTED_CODES!$R$2=8,K137,(IF(ACCEPTED_CODES!$R$2=1,D137,(IF(ACCEPTED_CODES!$R$2=2,E137,(IF(ACCEPTED_CODES!$R$2=3,Species_by_Region!F137,(IF(ACCEPTED_CODES!$R$2=4,Species_by_Region!G137,(IF(ACCEPTED_CODES!$R$2=5,Species_by_Region!H137,(IF(ACCEPTED_CODES!$R$2=6,Species_by_Region!I137)))))))))))))</f>
        <v>myci</v>
      </c>
      <c r="D137" s="89" t="str">
        <f>LOWER(D115)</f>
        <v>tabr</v>
      </c>
      <c r="E137" s="89" t="s">
        <v>1718</v>
      </c>
      <c r="F137" s="89" t="s">
        <v>2013</v>
      </c>
      <c r="G137" s="89" t="str">
        <f t="shared" si="13"/>
        <v>mylu</v>
      </c>
      <c r="H137" s="89" t="str">
        <f>LOWER(H116)</f>
        <v>unmy</v>
      </c>
      <c r="I137" s="89" t="str">
        <f t="shared" si="14"/>
        <v>myci</v>
      </c>
      <c r="K137" s="89" t="str">
        <f t="shared" si="15"/>
        <v>laxa</v>
      </c>
    </row>
    <row r="138" spans="1:11" x14ac:dyDescent="0.3">
      <c r="A138" s="89" t="str">
        <f t="shared" si="8"/>
        <v>myev</v>
      </c>
      <c r="B138" s="89" t="str">
        <f t="shared" si="9"/>
        <v>myev</v>
      </c>
      <c r="C138" s="89" t="str">
        <f>IF(ACCEPTED_CODES!$R$2=8,K138,(IF(ACCEPTED_CODES!$R$2=1,D138,(IF(ACCEPTED_CODES!$R$2=2,E138,(IF(ACCEPTED_CODES!$R$2=3,Species_by_Region!F138,(IF(ACCEPTED_CODES!$R$2=4,Species_by_Region!G138,(IF(ACCEPTED_CODES!$R$2=5,Species_by_Region!H138,(IF(ACCEPTED_CODES!$R$2=6,Species_by_Region!I138)))))))))))))</f>
        <v>myev</v>
      </c>
      <c r="D138" s="89" t="str">
        <f t="shared" si="12"/>
        <v>unkn</v>
      </c>
      <c r="E138" s="89" t="s">
        <v>1713</v>
      </c>
      <c r="F138" s="89" t="str">
        <f>LOWER(F116)</f>
        <v>unkn</v>
      </c>
      <c r="G138" s="89" t="str">
        <f t="shared" si="13"/>
        <v>myse</v>
      </c>
      <c r="H138" s="89" t="str">
        <f>LOWER(H117)</f>
        <v>unla</v>
      </c>
      <c r="I138" s="89" t="str">
        <f t="shared" si="14"/>
        <v>myev</v>
      </c>
      <c r="K138" s="89" t="str">
        <f t="shared" si="15"/>
        <v>maca</v>
      </c>
    </row>
    <row r="139" spans="1:11" x14ac:dyDescent="0.3">
      <c r="A139" s="89" t="str">
        <f t="shared" si="8"/>
        <v>mygr</v>
      </c>
      <c r="B139" s="89" t="str">
        <f t="shared" si="9"/>
        <v>mygr</v>
      </c>
      <c r="C139" s="89" t="str">
        <f>IF(ACCEPTED_CODES!$R$2=8,K139,(IF(ACCEPTED_CODES!$R$2=1,D139,(IF(ACCEPTED_CODES!$R$2=2,E139,(IF(ACCEPTED_CODES!$R$2=3,Species_by_Region!F139,(IF(ACCEPTED_CODES!$R$2=4,Species_by_Region!G139,(IF(ACCEPTED_CODES!$R$2=5,Species_by_Region!H139,(IF(ACCEPTED_CODES!$R$2=6,Species_by_Region!I139)))))))))))))</f>
        <v>mygr</v>
      </c>
      <c r="D139" s="89" t="str">
        <f t="shared" si="12"/>
        <v>unmy</v>
      </c>
      <c r="E139" s="89" t="s">
        <v>145</v>
      </c>
      <c r="F139" s="89" t="str">
        <f>LOWER(F117)</f>
        <v>unmy</v>
      </c>
      <c r="G139" s="89" t="str">
        <f t="shared" si="13"/>
        <v>myso</v>
      </c>
      <c r="H139" s="89" t="str">
        <f>LOWER(H118)</f>
        <v>nobats</v>
      </c>
      <c r="I139" s="89" t="str">
        <f t="shared" si="14"/>
        <v>mygr</v>
      </c>
      <c r="K139" s="89" t="str">
        <f t="shared" si="15"/>
        <v>mome</v>
      </c>
    </row>
    <row r="140" spans="1:11" x14ac:dyDescent="0.3">
      <c r="A140" s="89" t="str">
        <f t="shared" si="8"/>
        <v>mylu</v>
      </c>
      <c r="B140" s="89" t="str">
        <f t="shared" si="9"/>
        <v>mylu</v>
      </c>
      <c r="C140" s="89" t="str">
        <f>IF(ACCEPTED_CODES!$R$2=8,K140,(IF(ACCEPTED_CODES!$R$2=1,D140,(IF(ACCEPTED_CODES!$R$2=2,E140,(IF(ACCEPTED_CODES!$R$2=3,Species_by_Region!F140,(IF(ACCEPTED_CODES!$R$2=4,Species_by_Region!G140,(IF(ACCEPTED_CODES!$R$2=5,Species_by_Region!H140,(IF(ACCEPTED_CODES!$R$2=6,Species_by_Region!I140)))))))))))))</f>
        <v>mylu</v>
      </c>
      <c r="D140" s="89" t="str">
        <f t="shared" si="12"/>
        <v>unla</v>
      </c>
      <c r="E140" s="89" t="s">
        <v>761</v>
      </c>
      <c r="F140" s="89" t="str">
        <f>LOWER(F118)</f>
        <v>unla</v>
      </c>
      <c r="G140" s="89" t="str">
        <f t="shared" si="13"/>
        <v>nyhu</v>
      </c>
      <c r="I140" s="89" t="str">
        <f t="shared" si="14"/>
        <v>mylu</v>
      </c>
      <c r="K140" s="89" t="str">
        <f t="shared" si="15"/>
        <v>myca</v>
      </c>
    </row>
    <row r="141" spans="1:11" x14ac:dyDescent="0.3">
      <c r="A141" s="89" t="str">
        <f t="shared" si="8"/>
        <v>myse</v>
      </c>
      <c r="B141" s="89" t="str">
        <f t="shared" si="9"/>
        <v>myse</v>
      </c>
      <c r="C141" s="89" t="str">
        <f>IF(ACCEPTED_CODES!$R$2=8,K141,(IF(ACCEPTED_CODES!$R$2=1,D141,(IF(ACCEPTED_CODES!$R$2=2,E141,(IF(ACCEPTED_CODES!$R$2=3,Species_by_Region!F141,(IF(ACCEPTED_CODES!$R$2=4,Species_by_Region!G141,(IF(ACCEPTED_CODES!$R$2=5,Species_by_Region!H141,(IF(ACCEPTED_CODES!$R$2=6,Species_by_Region!I141)))))))))))))</f>
        <v>myse</v>
      </c>
      <c r="D141" s="89" t="str">
        <f>LOWER(D119)</f>
        <v>nobats</v>
      </c>
      <c r="E141" s="89" t="s">
        <v>146</v>
      </c>
      <c r="F141" s="89" t="str">
        <f>LOWER(F119)</f>
        <v>nobats</v>
      </c>
      <c r="G141" s="89" t="str">
        <f t="shared" si="13"/>
        <v>pesu</v>
      </c>
      <c r="I141" s="89" t="str">
        <f t="shared" si="14"/>
        <v>myse</v>
      </c>
      <c r="K141" s="89" t="str">
        <f t="shared" si="15"/>
        <v>myev</v>
      </c>
    </row>
    <row r="142" spans="1:11" x14ac:dyDescent="0.3">
      <c r="A142" s="89" t="str">
        <f t="shared" ref="A142:A161" si="16">B142</f>
        <v>myth</v>
      </c>
      <c r="B142" s="89" t="str">
        <f t="shared" ref="B142:B161" si="17">IF(C142=0,"",C142)</f>
        <v>myth</v>
      </c>
      <c r="C142" s="89" t="str">
        <f>IF(ACCEPTED_CODES!$R$2=8,K142,(IF(ACCEPTED_CODES!$R$2=1,D142,(IF(ACCEPTED_CODES!$R$2=2,E142,(IF(ACCEPTED_CODES!$R$2=3,Species_by_Region!F142,(IF(ACCEPTED_CODES!$R$2=4,Species_by_Region!G142,(IF(ACCEPTED_CODES!$R$2=5,Species_by_Region!H142,(IF(ACCEPTED_CODES!$R$2=6,Species_by_Region!I142)))))))))))))</f>
        <v>myth</v>
      </c>
      <c r="E142" s="89" t="s">
        <v>164</v>
      </c>
      <c r="G142" s="89" t="str">
        <f t="shared" si="13"/>
        <v>tabr</v>
      </c>
      <c r="I142" s="89" t="str">
        <f t="shared" si="14"/>
        <v>myth</v>
      </c>
      <c r="K142" s="89" t="str">
        <f t="shared" si="15"/>
        <v>mylu</v>
      </c>
    </row>
    <row r="143" spans="1:11" x14ac:dyDescent="0.3">
      <c r="A143" s="89" t="str">
        <f t="shared" si="16"/>
        <v>mypa</v>
      </c>
      <c r="B143" s="89" t="str">
        <f t="shared" si="17"/>
        <v>mypa</v>
      </c>
      <c r="C143" s="89" t="str">
        <f>IF(ACCEPTED_CODES!$R$2=8,K143,(IF(ACCEPTED_CODES!$R$2=1,D143,(IF(ACCEPTED_CODES!$R$2=2,E143,(IF(ACCEPTED_CODES!$R$2=3,Species_by_Region!F143,(IF(ACCEPTED_CODES!$R$2=4,Species_by_Region!G143,(IF(ACCEPTED_CODES!$R$2=5,Species_by_Region!H143,(IF(ACCEPTED_CODES!$R$2=6,Species_by_Region!I143)))))))))))))</f>
        <v>mypa</v>
      </c>
      <c r="E143" s="89" t="s">
        <v>165</v>
      </c>
      <c r="G143" s="89" t="s">
        <v>2013</v>
      </c>
      <c r="I143" s="89" t="s">
        <v>2018</v>
      </c>
      <c r="K143" s="89" t="str">
        <f t="shared" si="15"/>
        <v>myme</v>
      </c>
    </row>
    <row r="144" spans="1:11" x14ac:dyDescent="0.3">
      <c r="A144" s="89" t="str">
        <f t="shared" si="16"/>
        <v>myve</v>
      </c>
      <c r="B144" s="89" t="str">
        <f t="shared" si="17"/>
        <v>myve</v>
      </c>
      <c r="C144" s="89" t="str">
        <f>IF(ACCEPTED_CODES!$R$2=8,K144,(IF(ACCEPTED_CODES!$R$2=1,D144,(IF(ACCEPTED_CODES!$R$2=2,E144,(IF(ACCEPTED_CODES!$R$2=3,Species_by_Region!F144,(IF(ACCEPTED_CODES!$R$2=4,Species_by_Region!G144,(IF(ACCEPTED_CODES!$R$2=5,Species_by_Region!H144,(IF(ACCEPTED_CODES!$R$2=6,Species_by_Region!I144)))))))))))))</f>
        <v>myve</v>
      </c>
      <c r="E144" s="89" t="s">
        <v>262</v>
      </c>
      <c r="G144" s="89" t="str">
        <f>LOWER(G119)</f>
        <v>unkn</v>
      </c>
      <c r="I144" s="89" t="str">
        <f t="shared" ref="I144:I155" si="18">LOWER(I115)</f>
        <v>myve</v>
      </c>
      <c r="K144" s="89" t="str">
        <f t="shared" si="15"/>
        <v>myoc</v>
      </c>
    </row>
    <row r="145" spans="1:11" x14ac:dyDescent="0.3">
      <c r="A145" s="89" t="str">
        <f t="shared" si="16"/>
        <v>myvo</v>
      </c>
      <c r="B145" s="89" t="str">
        <f t="shared" si="17"/>
        <v>myvo</v>
      </c>
      <c r="C145" s="89" t="str">
        <f>IF(ACCEPTED_CODES!$R$2=8,K145,(IF(ACCEPTED_CODES!$R$2=1,D145,(IF(ACCEPTED_CODES!$R$2=2,E145,(IF(ACCEPTED_CODES!$R$2=3,Species_by_Region!F145,(IF(ACCEPTED_CODES!$R$2=4,Species_by_Region!G145,(IF(ACCEPTED_CODES!$R$2=5,Species_by_Region!H145,(IF(ACCEPTED_CODES!$R$2=6,Species_by_Region!I145)))))))))))))</f>
        <v>myvo</v>
      </c>
      <c r="E145" s="89" t="s">
        <v>2435</v>
      </c>
      <c r="G145" s="89" t="str">
        <f>LOWER(G120)</f>
        <v>unmy</v>
      </c>
      <c r="I145" s="89" t="str">
        <f t="shared" si="18"/>
        <v>myvo</v>
      </c>
      <c r="K145" s="89" t="str">
        <f t="shared" si="15"/>
        <v>myth</v>
      </c>
    </row>
    <row r="146" spans="1:11" x14ac:dyDescent="0.3">
      <c r="A146" s="89" t="str">
        <f t="shared" si="16"/>
        <v>myyu</v>
      </c>
      <c r="B146" s="89" t="str">
        <f t="shared" si="17"/>
        <v>myyu</v>
      </c>
      <c r="C146" s="89" t="str">
        <f>IF(ACCEPTED_CODES!$R$2=8,K146,(IF(ACCEPTED_CODES!$R$2=1,D146,(IF(ACCEPTED_CODES!$R$2=2,E146,(IF(ACCEPTED_CODES!$R$2=3,Species_by_Region!F146,(IF(ACCEPTED_CODES!$R$2=4,Species_by_Region!G146,(IF(ACCEPTED_CODES!$R$2=5,Species_by_Region!H146,(IF(ACCEPTED_CODES!$R$2=6,Species_by_Region!I146)))))))))))))</f>
        <v>myyu</v>
      </c>
      <c r="E146" s="89" t="s">
        <v>2436</v>
      </c>
      <c r="G146" s="89" t="str">
        <f>LOWER(G121)</f>
        <v>unla</v>
      </c>
      <c r="I146" s="89" t="str">
        <f t="shared" si="18"/>
        <v>myyu</v>
      </c>
      <c r="K146" s="89" t="str">
        <f t="shared" si="15"/>
        <v>myvo</v>
      </c>
    </row>
    <row r="147" spans="1:11" x14ac:dyDescent="0.3">
      <c r="A147" s="89" t="str">
        <f t="shared" si="16"/>
        <v>nyhu</v>
      </c>
      <c r="B147" s="89" t="str">
        <f t="shared" si="17"/>
        <v>nyhu</v>
      </c>
      <c r="C147" s="89" t="str">
        <f>IF(ACCEPTED_CODES!$R$2=8,K147,(IF(ACCEPTED_CODES!$R$2=1,D147,(IF(ACCEPTED_CODES!$R$2=2,E147,(IF(ACCEPTED_CODES!$R$2=3,Species_by_Region!F147,(IF(ACCEPTED_CODES!$R$2=4,Species_by_Region!G147,(IF(ACCEPTED_CODES!$R$2=5,Species_by_Region!H147,(IF(ACCEPTED_CODES!$R$2=6,Species_by_Region!I147)))))))))))))</f>
        <v>nyhu</v>
      </c>
      <c r="E147" s="89" t="s">
        <v>422</v>
      </c>
      <c r="G147" s="89" t="str">
        <f>LOWER(G122)</f>
        <v>nobats</v>
      </c>
      <c r="I147" s="89" t="str">
        <f t="shared" si="18"/>
        <v>nyhu</v>
      </c>
      <c r="K147" s="89" t="str">
        <f t="shared" si="15"/>
        <v>myyu</v>
      </c>
    </row>
    <row r="148" spans="1:11" x14ac:dyDescent="0.3">
      <c r="A148" s="89" t="str">
        <f t="shared" si="16"/>
        <v>nyma</v>
      </c>
      <c r="B148" s="89" t="str">
        <f t="shared" si="17"/>
        <v>nyma</v>
      </c>
      <c r="C148" s="89" t="str">
        <f>IF(ACCEPTED_CODES!$R$2=8,K148,(IF(ACCEPTED_CODES!$R$2=1,D148,(IF(ACCEPTED_CODES!$R$2=2,E148,(IF(ACCEPTED_CODES!$R$2=3,Species_by_Region!F148,(IF(ACCEPTED_CODES!$R$2=4,Species_by_Region!G148,(IF(ACCEPTED_CODES!$R$2=5,Species_by_Region!H148,(IF(ACCEPTED_CODES!$R$2=6,Species_by_Region!I148)))))))))))))</f>
        <v>nyma</v>
      </c>
      <c r="E148" s="89" t="s">
        <v>2437</v>
      </c>
      <c r="I148" s="89" t="str">
        <f t="shared" si="18"/>
        <v>nyma</v>
      </c>
      <c r="K148" s="89" t="str">
        <f t="shared" si="15"/>
        <v>nyfe</v>
      </c>
    </row>
    <row r="149" spans="1:11" x14ac:dyDescent="0.3">
      <c r="A149" s="89" t="str">
        <f t="shared" si="16"/>
        <v>pahe</v>
      </c>
      <c r="B149" s="89" t="str">
        <f t="shared" si="17"/>
        <v>pahe</v>
      </c>
      <c r="C149" s="89" t="str">
        <f>IF(ACCEPTED_CODES!$R$2=8,K149,(IF(ACCEPTED_CODES!$R$2=1,D149,(IF(ACCEPTED_CODES!$R$2=2,E149,(IF(ACCEPTED_CODES!$R$2=3,Species_by_Region!F149,(IF(ACCEPTED_CODES!$R$2=4,Species_by_Region!G149,(IF(ACCEPTED_CODES!$R$2=5,Species_by_Region!H149,(IF(ACCEPTED_CODES!$R$2=6,Species_by_Region!I149)))))))))))))</f>
        <v>pahe</v>
      </c>
      <c r="E149" s="89" t="s">
        <v>423</v>
      </c>
      <c r="I149" s="89" t="str">
        <f t="shared" si="18"/>
        <v>pahe</v>
      </c>
      <c r="K149" s="89" t="str">
        <f t="shared" si="15"/>
        <v>nyma</v>
      </c>
    </row>
    <row r="150" spans="1:11" x14ac:dyDescent="0.3">
      <c r="A150" s="89" t="str">
        <f t="shared" si="16"/>
        <v>pesu</v>
      </c>
      <c r="B150" s="89" t="str">
        <f t="shared" si="17"/>
        <v>pesu</v>
      </c>
      <c r="C150" s="89" t="str">
        <f>IF(ACCEPTED_CODES!$R$2=8,K150,(IF(ACCEPTED_CODES!$R$2=1,D150,(IF(ACCEPTED_CODES!$R$2=2,E150,(IF(ACCEPTED_CODES!$R$2=3,Species_by_Region!F150,(IF(ACCEPTED_CODES!$R$2=4,Species_by_Region!G150,(IF(ACCEPTED_CODES!$R$2=5,Species_by_Region!H150,(IF(ACCEPTED_CODES!$R$2=6,Species_by_Region!I150)))))))))))))</f>
        <v>pesu</v>
      </c>
      <c r="E150" s="89" t="s">
        <v>2438</v>
      </c>
      <c r="I150" s="89" t="str">
        <f t="shared" si="18"/>
        <v>pesu</v>
      </c>
      <c r="K150" s="89" t="str">
        <f>LOWER(K121)</f>
        <v>pahe</v>
      </c>
    </row>
    <row r="151" spans="1:11" x14ac:dyDescent="0.3">
      <c r="A151" s="89" t="str">
        <f t="shared" si="16"/>
        <v>tabr</v>
      </c>
      <c r="B151" s="89" t="str">
        <f t="shared" si="17"/>
        <v>tabr</v>
      </c>
      <c r="C151" s="89" t="str">
        <f>IF(ACCEPTED_CODES!$R$2=8,K151,(IF(ACCEPTED_CODES!$R$2=1,D151,(IF(ACCEPTED_CODES!$R$2=2,E151,(IF(ACCEPTED_CODES!$R$2=3,Species_by_Region!F151,(IF(ACCEPTED_CODES!$R$2=4,Species_by_Region!G151,(IF(ACCEPTED_CODES!$R$2=5,Species_by_Region!H151,(IF(ACCEPTED_CODES!$R$2=6,Species_by_Region!I151)))))))))))))</f>
        <v>tabr</v>
      </c>
      <c r="E151" s="89" t="s">
        <v>2439</v>
      </c>
      <c r="I151" s="89" t="str">
        <f t="shared" si="18"/>
        <v>tabr</v>
      </c>
      <c r="K151" s="89" t="str">
        <f t="shared" si="15"/>
        <v>tabr</v>
      </c>
    </row>
    <row r="152" spans="1:11" x14ac:dyDescent="0.3">
      <c r="A152" s="89" t="str">
        <f t="shared" si="16"/>
        <v>unkn</v>
      </c>
      <c r="B152" s="89" t="str">
        <f t="shared" si="17"/>
        <v>unkn</v>
      </c>
      <c r="C152" s="89" t="str">
        <f>IF(ACCEPTED_CODES!$R$2=8,K152,(IF(ACCEPTED_CODES!$R$2=1,D152,(IF(ACCEPTED_CODES!$R$2=2,E152,(IF(ACCEPTED_CODES!$R$2=3,Species_by_Region!F152,(IF(ACCEPTED_CODES!$R$2=4,Species_by_Region!G152,(IF(ACCEPTED_CODES!$R$2=5,Species_by_Region!H152,(IF(ACCEPTED_CODES!$R$2=6,Species_by_Region!I152)))))))))))))</f>
        <v>unkn</v>
      </c>
      <c r="E152" s="89" t="s">
        <v>2440</v>
      </c>
      <c r="I152" s="89" t="str">
        <f t="shared" si="18"/>
        <v>unkn</v>
      </c>
      <c r="K152" s="89" t="str">
        <f>LOWER(K123)</f>
        <v>unkn</v>
      </c>
    </row>
    <row r="153" spans="1:11" x14ac:dyDescent="0.3">
      <c r="A153" s="89" t="str">
        <f t="shared" si="16"/>
        <v>unmy</v>
      </c>
      <c r="B153" s="89" t="str">
        <f t="shared" si="17"/>
        <v>unmy</v>
      </c>
      <c r="C153" s="89" t="str">
        <f>IF(ACCEPTED_CODES!$R$2=8,K153,(IF(ACCEPTED_CODES!$R$2=1,D153,(IF(ACCEPTED_CODES!$R$2=2,E153,(IF(ACCEPTED_CODES!$R$2=3,Species_by_Region!F153,(IF(ACCEPTED_CODES!$R$2=4,Species_by_Region!G153,(IF(ACCEPTED_CODES!$R$2=5,Species_by_Region!H153,(IF(ACCEPTED_CODES!$R$2=6,Species_by_Region!I153)))))))))))))</f>
        <v>unmy</v>
      </c>
      <c r="E153" s="89" t="s">
        <v>2441</v>
      </c>
      <c r="I153" s="89" t="str">
        <f t="shared" si="18"/>
        <v>unmy</v>
      </c>
      <c r="K153" s="89" t="str">
        <f t="shared" si="15"/>
        <v>unmy</v>
      </c>
    </row>
    <row r="154" spans="1:11" x14ac:dyDescent="0.3">
      <c r="A154" s="89" t="str">
        <f t="shared" si="16"/>
        <v>unla</v>
      </c>
      <c r="B154" s="89" t="str">
        <f t="shared" si="17"/>
        <v>unla</v>
      </c>
      <c r="C154" s="89" t="str">
        <f>IF(ACCEPTED_CODES!$R$2=8,K154,(IF(ACCEPTED_CODES!$R$2=1,D154,(IF(ACCEPTED_CODES!$R$2=2,E154,(IF(ACCEPTED_CODES!$R$2=3,Species_by_Region!F154,(IF(ACCEPTED_CODES!$R$2=4,Species_by_Region!G154,(IF(ACCEPTED_CODES!$R$2=5,Species_by_Region!H154,(IF(ACCEPTED_CODES!$R$2=6,Species_by_Region!I154)))))))))))))</f>
        <v>unla</v>
      </c>
      <c r="E154" s="89" t="s">
        <v>424</v>
      </c>
      <c r="I154" s="89" t="str">
        <f t="shared" si="18"/>
        <v>unla</v>
      </c>
      <c r="K154" s="89" t="str">
        <f>LOWER(K125)</f>
        <v>unla</v>
      </c>
    </row>
    <row r="155" spans="1:11" x14ac:dyDescent="0.3">
      <c r="A155" s="89" t="str">
        <f t="shared" si="16"/>
        <v>nobats</v>
      </c>
      <c r="B155" s="89" t="str">
        <f t="shared" si="17"/>
        <v>nobats</v>
      </c>
      <c r="C155" s="89" t="str">
        <f>IF(ACCEPTED_CODES!$R$2=8,K155,(IF(ACCEPTED_CODES!$R$2=1,D155,(IF(ACCEPTED_CODES!$R$2=2,E155,(IF(ACCEPTED_CODES!$R$2=3,Species_by_Region!F155,(IF(ACCEPTED_CODES!$R$2=4,Species_by_Region!G155,(IF(ACCEPTED_CODES!$R$2=5,Species_by_Region!H155,(IF(ACCEPTED_CODES!$R$2=6,Species_by_Region!I155)))))))))))))</f>
        <v>nobats</v>
      </c>
      <c r="E155" s="89" t="s">
        <v>2442</v>
      </c>
      <c r="I155" s="89" t="str">
        <f t="shared" si="18"/>
        <v>nobats</v>
      </c>
      <c r="K155" s="89" t="str">
        <f>LOWER(K126)</f>
        <v>nobats</v>
      </c>
    </row>
    <row r="156" spans="1:11" x14ac:dyDescent="0.3">
      <c r="A156" s="89" t="str">
        <f t="shared" si="16"/>
        <v/>
      </c>
      <c r="B156" s="89" t="str">
        <f t="shared" si="17"/>
        <v/>
      </c>
      <c r="C156" s="89">
        <f>IF(ACCEPTED_CODES!$R$2=8,K156,(IF(ACCEPTED_CODES!$R$2=1,D156,(IF(ACCEPTED_CODES!$R$2=2,E156,(IF(ACCEPTED_CODES!$R$2=3,Species_by_Region!F156,(IF(ACCEPTED_CODES!$R$2=4,Species_by_Region!G156,(IF(ACCEPTED_CODES!$R$2=5,Species_by_Region!H156,(IF(ACCEPTED_CODES!$R$2=6,Species_by_Region!I156)))))))))))))</f>
        <v>0</v>
      </c>
      <c r="E156" s="89" t="s">
        <v>425</v>
      </c>
    </row>
    <row r="157" spans="1:11" x14ac:dyDescent="0.3">
      <c r="A157" s="89" t="str">
        <f t="shared" si="16"/>
        <v/>
      </c>
      <c r="B157" s="89" t="str">
        <f t="shared" si="17"/>
        <v/>
      </c>
      <c r="C157" s="89">
        <f>IF(ACCEPTED_CODES!$R$2=8,K157,(IF(ACCEPTED_CODES!$R$2=1,D157,(IF(ACCEPTED_CODES!$R$2=2,E157,(IF(ACCEPTED_CODES!$R$2=3,Species_by_Region!F157,(IF(ACCEPTED_CODES!$R$2=4,Species_by_Region!G157,(IF(ACCEPTED_CODES!$R$2=5,Species_by_Region!H157,(IF(ACCEPTED_CODES!$R$2=6,Species_by_Region!I157)))))))))))))</f>
        <v>0</v>
      </c>
      <c r="E157" s="89" t="s">
        <v>426</v>
      </c>
    </row>
    <row r="158" spans="1:11" x14ac:dyDescent="0.3">
      <c r="A158" s="89" t="str">
        <f t="shared" si="16"/>
        <v/>
      </c>
      <c r="B158" s="89" t="str">
        <f t="shared" si="17"/>
        <v/>
      </c>
      <c r="C158" s="89">
        <f>IF(ACCEPTED_CODES!$R$2=8,K158,(IF(ACCEPTED_CODES!$R$2=1,D158,(IF(ACCEPTED_CODES!$R$2=2,E158,(IF(ACCEPTED_CODES!$R$2=3,Species_by_Region!F158,(IF(ACCEPTED_CODES!$R$2=4,Species_by_Region!G158,(IF(ACCEPTED_CODES!$R$2=5,Species_by_Region!H158,(IF(ACCEPTED_CODES!$R$2=6,Species_by_Region!I158)))))))))))))</f>
        <v>0</v>
      </c>
      <c r="E158" s="89" t="s">
        <v>2443</v>
      </c>
    </row>
    <row r="159" spans="1:11" x14ac:dyDescent="0.3">
      <c r="A159" s="89" t="str">
        <f t="shared" si="16"/>
        <v/>
      </c>
      <c r="B159" s="89" t="str">
        <f t="shared" si="17"/>
        <v/>
      </c>
      <c r="C159" s="89">
        <f>IF(ACCEPTED_CODES!$R$2=8,K159,(IF(ACCEPTED_CODES!$R$2=1,D159,(IF(ACCEPTED_CODES!$R$2=2,E159,(IF(ACCEPTED_CODES!$R$2=3,Species_by_Region!F159,(IF(ACCEPTED_CODES!$R$2=4,Species_by_Region!G159,(IF(ACCEPTED_CODES!$R$2=5,Species_by_Region!H159,(IF(ACCEPTED_CODES!$R$2=6,Species_by_Region!I159)))))))))))))</f>
        <v>0</v>
      </c>
      <c r="E159" s="89" t="s">
        <v>745</v>
      </c>
    </row>
    <row r="160" spans="1:11" x14ac:dyDescent="0.3">
      <c r="A160" s="89" t="str">
        <f t="shared" si="16"/>
        <v/>
      </c>
      <c r="B160" s="89" t="str">
        <f t="shared" si="17"/>
        <v/>
      </c>
      <c r="C160" s="89">
        <f>IF(ACCEPTED_CODES!$R$2=8,K160,(IF(ACCEPTED_CODES!$R$2=1,D160,(IF(ACCEPTED_CODES!$R$2=2,E160,(IF(ACCEPTED_CODES!$R$2=3,Species_by_Region!F160,(IF(ACCEPTED_CODES!$R$2=4,Species_by_Region!G160,(IF(ACCEPTED_CODES!$R$2=5,Species_by_Region!H160,(IF(ACCEPTED_CODES!$R$2=6,Species_by_Region!I160)))))))))))))</f>
        <v>0</v>
      </c>
      <c r="E160" s="89" t="s">
        <v>427</v>
      </c>
    </row>
    <row r="161" spans="1:5" x14ac:dyDescent="0.3">
      <c r="A161" s="89" t="str">
        <f t="shared" si="16"/>
        <v/>
      </c>
      <c r="B161" s="89" t="str">
        <f t="shared" si="17"/>
        <v/>
      </c>
      <c r="C161" s="89">
        <f>IF(ACCEPTED_CODES!$R$2=8,K161,(IF(ACCEPTED_CODES!$R$2=1,D161,(IF(ACCEPTED_CODES!$R$2=2,E161,(IF(ACCEPTED_CODES!$R$2=3,Species_by_Region!F161,(IF(ACCEPTED_CODES!$R$2=4,Species_by_Region!G161,(IF(ACCEPTED_CODES!$R$2=5,Species_by_Region!H161,(IF(ACCEPTED_CODES!$R$2=6,Species_by_Region!I161)))))))))))))</f>
        <v>0</v>
      </c>
      <c r="E161" s="89" t="s">
        <v>2444</v>
      </c>
    </row>
    <row r="162" spans="1:5" x14ac:dyDescent="0.3">
      <c r="A162" s="89" t="str">
        <f t="shared" ref="A162:A185" si="19">B162</f>
        <v/>
      </c>
      <c r="B162" s="89" t="str">
        <f t="shared" ref="B162:B185" si="20">IF(C162=0,"",C162)</f>
        <v/>
      </c>
      <c r="C162" s="89">
        <f>IF(ACCEPTED_CODES!$R$2=8,K162,(IF(ACCEPTED_CODES!$R$2=1,D162,(IF(ACCEPTED_CODES!$R$2=2,E162,(IF(ACCEPTED_CODES!$R$2=3,Species_by_Region!F162,(IF(ACCEPTED_CODES!$R$2=4,Species_by_Region!G162,(IF(ACCEPTED_CODES!$R$2=5,Species_by_Region!H162,(IF(ACCEPTED_CODES!$R$2=6,Species_by_Region!I162)))))))))))))</f>
        <v>0</v>
      </c>
      <c r="E162" s="89" t="s">
        <v>2445</v>
      </c>
    </row>
    <row r="163" spans="1:5" x14ac:dyDescent="0.3">
      <c r="A163" s="89" t="str">
        <f t="shared" si="19"/>
        <v/>
      </c>
      <c r="B163" s="89" t="str">
        <f t="shared" si="20"/>
        <v/>
      </c>
      <c r="C163" s="89">
        <f>IF(ACCEPTED_CODES!$R$2=8,K163,(IF(ACCEPTED_CODES!$R$2=1,D163,(IF(ACCEPTED_CODES!$R$2=2,E163,(IF(ACCEPTED_CODES!$R$2=3,Species_by_Region!F163,(IF(ACCEPTED_CODES!$R$2=4,Species_by_Region!G163,(IF(ACCEPTED_CODES!$R$2=5,Species_by_Region!H163,(IF(ACCEPTED_CODES!$R$2=6,Species_by_Region!I163)))))))))))))</f>
        <v>0</v>
      </c>
      <c r="E163" s="89" t="s">
        <v>2446</v>
      </c>
    </row>
    <row r="164" spans="1:5" x14ac:dyDescent="0.3">
      <c r="A164" s="89" t="str">
        <f t="shared" si="19"/>
        <v/>
      </c>
      <c r="B164" s="89" t="str">
        <f t="shared" si="20"/>
        <v/>
      </c>
      <c r="C164" s="89">
        <f>IF(ACCEPTED_CODES!$R$2=8,K164,(IF(ACCEPTED_CODES!$R$2=1,D164,(IF(ACCEPTED_CODES!$R$2=2,E164,(IF(ACCEPTED_CODES!$R$2=3,Species_by_Region!F164,(IF(ACCEPTED_CODES!$R$2=4,Species_by_Region!G164,(IF(ACCEPTED_CODES!$R$2=5,Species_by_Region!H164,(IF(ACCEPTED_CODES!$R$2=6,Species_by_Region!I164)))))))))))))</f>
        <v>0</v>
      </c>
      <c r="E164" s="89" t="s">
        <v>2447</v>
      </c>
    </row>
    <row r="165" spans="1:5" x14ac:dyDescent="0.3">
      <c r="A165" s="89" t="str">
        <f t="shared" si="19"/>
        <v/>
      </c>
      <c r="B165" s="89" t="str">
        <f t="shared" si="20"/>
        <v/>
      </c>
      <c r="C165" s="89">
        <f>IF(ACCEPTED_CODES!$R$2=8,K165,(IF(ACCEPTED_CODES!$R$2=1,D165,(IF(ACCEPTED_CODES!$R$2=2,E165,(IF(ACCEPTED_CODES!$R$2=3,Species_by_Region!F165,(IF(ACCEPTED_CODES!$R$2=4,Species_by_Region!G165,(IF(ACCEPTED_CODES!$R$2=5,Species_by_Region!H165,(IF(ACCEPTED_CODES!$R$2=6,Species_by_Region!I165)))))))))))))</f>
        <v>0</v>
      </c>
      <c r="E165" s="89" t="s">
        <v>2448</v>
      </c>
    </row>
    <row r="166" spans="1:5" x14ac:dyDescent="0.3">
      <c r="A166" s="89" t="str">
        <f t="shared" si="19"/>
        <v/>
      </c>
      <c r="B166" s="89" t="str">
        <f t="shared" si="20"/>
        <v/>
      </c>
      <c r="C166" s="89">
        <f>IF(ACCEPTED_CODES!$R$2=8,K166,(IF(ACCEPTED_CODES!$R$2=1,D166,(IF(ACCEPTED_CODES!$R$2=2,E166,(IF(ACCEPTED_CODES!$R$2=3,Species_by_Region!F166,(IF(ACCEPTED_CODES!$R$2=4,Species_by_Region!G166,(IF(ACCEPTED_CODES!$R$2=5,Species_by_Region!H166,(IF(ACCEPTED_CODES!$R$2=6,Species_by_Region!I166)))))))))))))</f>
        <v>0</v>
      </c>
      <c r="E166" s="89" t="s">
        <v>2449</v>
      </c>
    </row>
    <row r="167" spans="1:5" x14ac:dyDescent="0.3">
      <c r="A167" s="89" t="str">
        <f t="shared" si="19"/>
        <v/>
      </c>
      <c r="B167" s="89" t="str">
        <f t="shared" si="20"/>
        <v/>
      </c>
      <c r="C167" s="89">
        <f>IF(ACCEPTED_CODES!$R$2=8,K167,(IF(ACCEPTED_CODES!$R$2=1,D167,(IF(ACCEPTED_CODES!$R$2=2,E167,(IF(ACCEPTED_CODES!$R$2=3,Species_by_Region!F167,(IF(ACCEPTED_CODES!$R$2=4,Species_by_Region!G167,(IF(ACCEPTED_CODES!$R$2=5,Species_by_Region!H167,(IF(ACCEPTED_CODES!$R$2=6,Species_by_Region!I167)))))))))))))</f>
        <v>0</v>
      </c>
      <c r="E167" s="89" t="s">
        <v>2450</v>
      </c>
    </row>
    <row r="168" spans="1:5" x14ac:dyDescent="0.3">
      <c r="A168" s="89" t="str">
        <f t="shared" si="19"/>
        <v/>
      </c>
      <c r="B168" s="89" t="str">
        <f t="shared" si="20"/>
        <v/>
      </c>
      <c r="C168" s="89">
        <f>IF(ACCEPTED_CODES!$R$2=8,K168,(IF(ACCEPTED_CODES!$R$2=1,D168,(IF(ACCEPTED_CODES!$R$2=2,E168,(IF(ACCEPTED_CODES!$R$2=3,Species_by_Region!F168,(IF(ACCEPTED_CODES!$R$2=4,Species_by_Region!G168,(IF(ACCEPTED_CODES!$R$2=5,Species_by_Region!H168,(IF(ACCEPTED_CODES!$R$2=6,Species_by_Region!I168)))))))))))))</f>
        <v>0</v>
      </c>
      <c r="E168" s="89" t="s">
        <v>2451</v>
      </c>
    </row>
    <row r="169" spans="1:5" x14ac:dyDescent="0.3">
      <c r="A169" s="89" t="str">
        <f t="shared" si="19"/>
        <v/>
      </c>
      <c r="B169" s="89" t="str">
        <f t="shared" si="20"/>
        <v/>
      </c>
      <c r="C169" s="89">
        <f>IF(ACCEPTED_CODES!$R$2=8,K169,(IF(ACCEPTED_CODES!$R$2=1,D169,(IF(ACCEPTED_CODES!$R$2=2,E169,(IF(ACCEPTED_CODES!$R$2=3,Species_by_Region!F169,(IF(ACCEPTED_CODES!$R$2=4,Species_by_Region!G169,(IF(ACCEPTED_CODES!$R$2=5,Species_by_Region!H169,(IF(ACCEPTED_CODES!$R$2=6,Species_by_Region!I169)))))))))))))</f>
        <v>0</v>
      </c>
      <c r="E169" s="89" t="s">
        <v>2452</v>
      </c>
    </row>
    <row r="170" spans="1:5" x14ac:dyDescent="0.3">
      <c r="A170" s="89" t="str">
        <f t="shared" si="19"/>
        <v/>
      </c>
      <c r="B170" s="89" t="str">
        <f t="shared" si="20"/>
        <v/>
      </c>
      <c r="C170" s="89">
        <f>IF(ACCEPTED_CODES!$R$2=8,K170,(IF(ACCEPTED_CODES!$R$2=1,D170,(IF(ACCEPTED_CODES!$R$2=2,E170,(IF(ACCEPTED_CODES!$R$2=3,Species_by_Region!F170,(IF(ACCEPTED_CODES!$R$2=4,Species_by_Region!G170,(IF(ACCEPTED_CODES!$R$2=5,Species_by_Region!H170,(IF(ACCEPTED_CODES!$R$2=6,Species_by_Region!I170)))))))))))))</f>
        <v>0</v>
      </c>
      <c r="E170" s="89" t="s">
        <v>2453</v>
      </c>
    </row>
    <row r="171" spans="1:5" x14ac:dyDescent="0.3">
      <c r="A171" s="89" t="str">
        <f t="shared" si="19"/>
        <v/>
      </c>
      <c r="B171" s="89" t="str">
        <f t="shared" si="20"/>
        <v/>
      </c>
      <c r="C171" s="89">
        <f>IF(ACCEPTED_CODES!$R$2=8,K171,(IF(ACCEPTED_CODES!$R$2=1,D171,(IF(ACCEPTED_CODES!$R$2=2,E171,(IF(ACCEPTED_CODES!$R$2=3,Species_by_Region!F171,(IF(ACCEPTED_CODES!$R$2=4,Species_by_Region!G171,(IF(ACCEPTED_CODES!$R$2=5,Species_by_Region!H171,(IF(ACCEPTED_CODES!$R$2=6,Species_by_Region!I171)))))))))))))</f>
        <v>0</v>
      </c>
      <c r="E171" s="89" t="s">
        <v>2454</v>
      </c>
    </row>
    <row r="172" spans="1:5" x14ac:dyDescent="0.3">
      <c r="A172" s="89" t="str">
        <f t="shared" si="19"/>
        <v/>
      </c>
      <c r="B172" s="89" t="str">
        <f t="shared" si="20"/>
        <v/>
      </c>
      <c r="C172" s="89">
        <f>IF(ACCEPTED_CODES!$R$2=8,K172,(IF(ACCEPTED_CODES!$R$2=1,D172,(IF(ACCEPTED_CODES!$R$2=2,E172,(IF(ACCEPTED_CODES!$R$2=3,Species_by_Region!F172,(IF(ACCEPTED_CODES!$R$2=4,Species_by_Region!G172,(IF(ACCEPTED_CODES!$R$2=5,Species_by_Region!H172,(IF(ACCEPTED_CODES!$R$2=6,Species_by_Region!I172)))))))))))))</f>
        <v>0</v>
      </c>
      <c r="E172" s="89" t="s">
        <v>429</v>
      </c>
    </row>
    <row r="173" spans="1:5" x14ac:dyDescent="0.3">
      <c r="A173" s="89" t="str">
        <f t="shared" si="19"/>
        <v/>
      </c>
      <c r="B173" s="89" t="str">
        <f t="shared" si="20"/>
        <v/>
      </c>
      <c r="C173" s="89">
        <f>IF(ACCEPTED_CODES!$R$2=8,K173,(IF(ACCEPTED_CODES!$R$2=1,D173,(IF(ACCEPTED_CODES!$R$2=2,E173,(IF(ACCEPTED_CODES!$R$2=3,Species_by_Region!F173,(IF(ACCEPTED_CODES!$R$2=4,Species_by_Region!G173,(IF(ACCEPTED_CODES!$R$2=5,Species_by_Region!H173,(IF(ACCEPTED_CODES!$R$2=6,Species_by_Region!I173)))))))))))))</f>
        <v>0</v>
      </c>
      <c r="E173" s="89" t="s">
        <v>430</v>
      </c>
    </row>
    <row r="174" spans="1:5" x14ac:dyDescent="0.3">
      <c r="A174" s="89" t="str">
        <f t="shared" si="19"/>
        <v/>
      </c>
      <c r="B174" s="89" t="str">
        <f t="shared" si="20"/>
        <v/>
      </c>
      <c r="C174" s="89">
        <f>IF(ACCEPTED_CODES!$R$2=8,K174,(IF(ACCEPTED_CODES!$R$2=1,D174,(IF(ACCEPTED_CODES!$R$2=2,E174,(IF(ACCEPTED_CODES!$R$2=3,Species_by_Region!F174,(IF(ACCEPTED_CODES!$R$2=4,Species_by_Region!G174,(IF(ACCEPTED_CODES!$R$2=5,Species_by_Region!H174,(IF(ACCEPTED_CODES!$R$2=6,Species_by_Region!I174)))))))))))))</f>
        <v>0</v>
      </c>
      <c r="E174" s="89" t="s">
        <v>431</v>
      </c>
    </row>
    <row r="175" spans="1:5" x14ac:dyDescent="0.3">
      <c r="A175" s="89" t="str">
        <f t="shared" si="19"/>
        <v/>
      </c>
      <c r="B175" s="89" t="str">
        <f t="shared" si="20"/>
        <v/>
      </c>
      <c r="C175" s="89">
        <f>IF(ACCEPTED_CODES!$R$2=8,K175,(IF(ACCEPTED_CODES!$R$2=1,D175,(IF(ACCEPTED_CODES!$R$2=2,E175,(IF(ACCEPTED_CODES!$R$2=3,Species_by_Region!F175,(IF(ACCEPTED_CODES!$R$2=4,Species_by_Region!G175,(IF(ACCEPTED_CODES!$R$2=5,Species_by_Region!H175,(IF(ACCEPTED_CODES!$R$2=6,Species_by_Region!I175)))))))))))))</f>
        <v>0</v>
      </c>
      <c r="E175" s="89" t="s">
        <v>2455</v>
      </c>
    </row>
    <row r="176" spans="1:5" x14ac:dyDescent="0.3">
      <c r="A176" s="89" t="str">
        <f t="shared" si="19"/>
        <v/>
      </c>
      <c r="B176" s="89" t="str">
        <f t="shared" si="20"/>
        <v/>
      </c>
      <c r="C176" s="89">
        <f>IF(ACCEPTED_CODES!$R$2=8,K176,(IF(ACCEPTED_CODES!$R$2=1,D176,(IF(ACCEPTED_CODES!$R$2=2,E176,(IF(ACCEPTED_CODES!$R$2=3,Species_by_Region!F176,(IF(ACCEPTED_CODES!$R$2=4,Species_by_Region!G176,(IF(ACCEPTED_CODES!$R$2=5,Species_by_Region!H176,(IF(ACCEPTED_CODES!$R$2=6,Species_by_Region!I176)))))))))))))</f>
        <v>0</v>
      </c>
      <c r="E176" s="89" t="s">
        <v>2456</v>
      </c>
    </row>
    <row r="177" spans="1:5" x14ac:dyDescent="0.3">
      <c r="A177" s="89" t="str">
        <f t="shared" si="19"/>
        <v/>
      </c>
      <c r="B177" s="89" t="str">
        <f t="shared" si="20"/>
        <v/>
      </c>
      <c r="C177" s="89">
        <f>IF(ACCEPTED_CODES!$R$2=8,K177,(IF(ACCEPTED_CODES!$R$2=1,D177,(IF(ACCEPTED_CODES!$R$2=2,E177,(IF(ACCEPTED_CODES!$R$2=3,Species_by_Region!F177,(IF(ACCEPTED_CODES!$R$2=4,Species_by_Region!G177,(IF(ACCEPTED_CODES!$R$2=5,Species_by_Region!H177,(IF(ACCEPTED_CODES!$R$2=6,Species_by_Region!I177)))))))))))))</f>
        <v>0</v>
      </c>
      <c r="E177" s="89" t="s">
        <v>420</v>
      </c>
    </row>
    <row r="178" spans="1:5" x14ac:dyDescent="0.3">
      <c r="A178" s="89" t="str">
        <f t="shared" si="19"/>
        <v/>
      </c>
      <c r="B178" s="89" t="str">
        <f t="shared" si="20"/>
        <v/>
      </c>
      <c r="C178" s="89">
        <f>IF(ACCEPTED_CODES!$R$2=8,K178,(IF(ACCEPTED_CODES!$R$2=1,D178,(IF(ACCEPTED_CODES!$R$2=2,E178,(IF(ACCEPTED_CODES!$R$2=3,Species_by_Region!F178,(IF(ACCEPTED_CODES!$R$2=4,Species_by_Region!G178,(IF(ACCEPTED_CODES!$R$2=5,Species_by_Region!H178,(IF(ACCEPTED_CODES!$R$2=6,Species_by_Region!I178)))))))))))))</f>
        <v>0</v>
      </c>
      <c r="E178" s="89" t="s">
        <v>2457</v>
      </c>
    </row>
    <row r="179" spans="1:5" x14ac:dyDescent="0.3">
      <c r="A179" s="89" t="str">
        <f t="shared" si="19"/>
        <v/>
      </c>
      <c r="B179" s="89" t="str">
        <f t="shared" si="20"/>
        <v/>
      </c>
      <c r="C179" s="89">
        <f>IF(ACCEPTED_CODES!$R$2=8,K179,(IF(ACCEPTED_CODES!$R$2=1,D179,(IF(ACCEPTED_CODES!$R$2=2,E179,(IF(ACCEPTED_CODES!$R$2=3,Species_by_Region!F179,(IF(ACCEPTED_CODES!$R$2=4,Species_by_Region!G179,(IF(ACCEPTED_CODES!$R$2=5,Species_by_Region!H179,(IF(ACCEPTED_CODES!$R$2=6,Species_by_Region!I179)))))))))))))</f>
        <v>0</v>
      </c>
      <c r="E179" s="89" t="s">
        <v>2458</v>
      </c>
    </row>
    <row r="180" spans="1:5" x14ac:dyDescent="0.3">
      <c r="A180" s="89" t="str">
        <f t="shared" si="19"/>
        <v/>
      </c>
      <c r="B180" s="89" t="str">
        <f t="shared" si="20"/>
        <v/>
      </c>
      <c r="C180" s="89">
        <f>IF(ACCEPTED_CODES!$R$2=8,K180,(IF(ACCEPTED_CODES!$R$2=1,D180,(IF(ACCEPTED_CODES!$R$2=2,E180,(IF(ACCEPTED_CODES!$R$2=3,Species_by_Region!F180,(IF(ACCEPTED_CODES!$R$2=4,Species_by_Region!G180,(IF(ACCEPTED_CODES!$R$2=5,Species_by_Region!H180,(IF(ACCEPTED_CODES!$R$2=6,Species_by_Region!I180)))))))))))))</f>
        <v>0</v>
      </c>
      <c r="E180" s="89" t="s">
        <v>2459</v>
      </c>
    </row>
    <row r="181" spans="1:5" x14ac:dyDescent="0.3">
      <c r="A181" s="89" t="str">
        <f t="shared" si="19"/>
        <v/>
      </c>
      <c r="B181" s="89" t="str">
        <f t="shared" si="20"/>
        <v/>
      </c>
      <c r="C181" s="89">
        <f>IF(ACCEPTED_CODES!$R$2=8,K181,(IF(ACCEPTED_CODES!$R$2=1,D181,(IF(ACCEPTED_CODES!$R$2=2,E181,(IF(ACCEPTED_CODES!$R$2=3,Species_by_Region!F181,(IF(ACCEPTED_CODES!$R$2=4,Species_by_Region!G181,(IF(ACCEPTED_CODES!$R$2=5,Species_by_Region!H181,(IF(ACCEPTED_CODES!$R$2=6,Species_by_Region!I181)))))))))))))</f>
        <v>0</v>
      </c>
      <c r="E181" s="89" t="s">
        <v>2460</v>
      </c>
    </row>
    <row r="182" spans="1:5" x14ac:dyDescent="0.3">
      <c r="A182" s="89" t="str">
        <f t="shared" si="19"/>
        <v/>
      </c>
      <c r="B182" s="89" t="str">
        <f t="shared" si="20"/>
        <v/>
      </c>
      <c r="C182" s="89">
        <f>IF(ACCEPTED_CODES!$R$2=8,K182,(IF(ACCEPTED_CODES!$R$2=1,D182,(IF(ACCEPTED_CODES!$R$2=2,E182,(IF(ACCEPTED_CODES!$R$2=3,Species_by_Region!F182,(IF(ACCEPTED_CODES!$R$2=4,Species_by_Region!G182,(IF(ACCEPTED_CODES!$R$2=5,Species_by_Region!H182,(IF(ACCEPTED_CODES!$R$2=6,Species_by_Region!I182)))))))))))))</f>
        <v>0</v>
      </c>
      <c r="E182" s="89" t="s">
        <v>432</v>
      </c>
    </row>
    <row r="183" spans="1:5" x14ac:dyDescent="0.3">
      <c r="A183" s="89" t="str">
        <f t="shared" si="19"/>
        <v/>
      </c>
      <c r="B183" s="89" t="str">
        <f t="shared" si="20"/>
        <v/>
      </c>
      <c r="C183" s="89">
        <f>IF(ACCEPTED_CODES!$R$2=8,K183,(IF(ACCEPTED_CODES!$R$2=1,D183,(IF(ACCEPTED_CODES!$R$2=2,E183,(IF(ACCEPTED_CODES!$R$2=3,Species_by_Region!F183,(IF(ACCEPTED_CODES!$R$2=4,Species_by_Region!G183,(IF(ACCEPTED_CODES!$R$2=5,Species_by_Region!H183,(IF(ACCEPTED_CODES!$R$2=6,Species_by_Region!I183)))))))))))))</f>
        <v>0</v>
      </c>
      <c r="E183" s="89" t="s">
        <v>2461</v>
      </c>
    </row>
    <row r="184" spans="1:5" x14ac:dyDescent="0.3">
      <c r="A184" s="89" t="str">
        <f t="shared" si="19"/>
        <v/>
      </c>
      <c r="B184" s="89" t="str">
        <f t="shared" si="20"/>
        <v/>
      </c>
      <c r="C184" s="89">
        <f>IF(ACCEPTED_CODES!$R$2=8,K184,(IF(ACCEPTED_CODES!$R$2=1,D184,(IF(ACCEPTED_CODES!$R$2=2,E184,(IF(ACCEPTED_CODES!$R$2=3,Species_by_Region!F184,(IF(ACCEPTED_CODES!$R$2=4,Species_by_Region!G184,(IF(ACCEPTED_CODES!$R$2=5,Species_by_Region!H184,(IF(ACCEPTED_CODES!$R$2=6,Species_by_Region!I184)))))))))))))</f>
        <v>0</v>
      </c>
      <c r="E184" s="89" t="s">
        <v>2462</v>
      </c>
    </row>
    <row r="185" spans="1:5" x14ac:dyDescent="0.3">
      <c r="A185" s="89" t="str">
        <f t="shared" si="19"/>
        <v/>
      </c>
      <c r="B185" s="89" t="str">
        <f t="shared" si="20"/>
        <v/>
      </c>
      <c r="C185" s="89">
        <f>IF(ACCEPTED_CODES!$R$2=8,K185,(IF(ACCEPTED_CODES!$R$2=1,D185,(IF(ACCEPTED_CODES!$R$2=2,E185,(IF(ACCEPTED_CODES!$R$2=3,Species_by_Region!F185,(IF(ACCEPTED_CODES!$R$2=4,Species_by_Region!G185,(IF(ACCEPTED_CODES!$R$2=5,Species_by_Region!H185,(IF(ACCEPTED_CODES!$R$2=6,Species_by_Region!I185)))))))))))))</f>
        <v>0</v>
      </c>
      <c r="E185" s="89" t="s">
        <v>2463</v>
      </c>
    </row>
    <row r="186" spans="1:5" x14ac:dyDescent="0.3">
      <c r="A186" s="89" t="str">
        <f t="shared" ref="A186:A191" si="21">B186</f>
        <v/>
      </c>
      <c r="B186" s="89" t="str">
        <f t="shared" ref="B186:B191" si="22">IF(C186=0,"",C186)</f>
        <v/>
      </c>
      <c r="C186" s="89">
        <f>IF(ACCEPTED_CODES!$R$2=8,K186,(IF(ACCEPTED_CODES!$R$2=1,D186,(IF(ACCEPTED_CODES!$R$2=2,E186,(IF(ACCEPTED_CODES!$R$2=3,Species_by_Region!F186,(IF(ACCEPTED_CODES!$R$2=4,Species_by_Region!G186,(IF(ACCEPTED_CODES!$R$2=5,Species_by_Region!H186,(IF(ACCEPTED_CODES!$R$2=6,Species_by_Region!I186)))))))))))))</f>
        <v>0</v>
      </c>
      <c r="E186" s="89" t="s">
        <v>433</v>
      </c>
    </row>
    <row r="187" spans="1:5" x14ac:dyDescent="0.3">
      <c r="A187" s="89" t="str">
        <f t="shared" si="21"/>
        <v/>
      </c>
      <c r="B187" s="89" t="str">
        <f t="shared" si="22"/>
        <v/>
      </c>
      <c r="C187" s="89">
        <f>IF(ACCEPTED_CODES!$R$2=8,K187,(IF(ACCEPTED_CODES!$R$2=1,D187,(IF(ACCEPTED_CODES!$R$2=2,E187,(IF(ACCEPTED_CODES!$R$2=3,Species_by_Region!F187,(IF(ACCEPTED_CODES!$R$2=4,Species_by_Region!G187,(IF(ACCEPTED_CODES!$R$2=5,Species_by_Region!H187,(IF(ACCEPTED_CODES!$R$2=6,Species_by_Region!I187)))))))))))))</f>
        <v>0</v>
      </c>
      <c r="E187" s="89" t="s">
        <v>2464</v>
      </c>
    </row>
    <row r="188" spans="1:5" x14ac:dyDescent="0.3">
      <c r="A188" s="89" t="str">
        <f t="shared" si="21"/>
        <v/>
      </c>
      <c r="B188" s="89" t="str">
        <f t="shared" si="22"/>
        <v/>
      </c>
      <c r="C188" s="89">
        <f>IF(ACCEPTED_CODES!$R$2=8,K188,(IF(ACCEPTED_CODES!$R$2=1,D188,(IF(ACCEPTED_CODES!$R$2=2,E188,(IF(ACCEPTED_CODES!$R$2=3,Species_by_Region!F188,(IF(ACCEPTED_CODES!$R$2=4,Species_by_Region!G188,(IF(ACCEPTED_CODES!$R$2=5,Species_by_Region!H188,(IF(ACCEPTED_CODES!$R$2=6,Species_by_Region!I188)))))))))))))</f>
        <v>0</v>
      </c>
      <c r="E188" s="89" t="s">
        <v>434</v>
      </c>
    </row>
    <row r="189" spans="1:5" x14ac:dyDescent="0.3">
      <c r="A189" s="89" t="str">
        <f t="shared" si="21"/>
        <v/>
      </c>
      <c r="B189" s="89" t="str">
        <f t="shared" si="22"/>
        <v/>
      </c>
      <c r="C189" s="89">
        <f>IF(ACCEPTED_CODES!$R$2=8,K189,(IF(ACCEPTED_CODES!$R$2=1,D189,(IF(ACCEPTED_CODES!$R$2=2,E189,(IF(ACCEPTED_CODES!$R$2=3,Species_by_Region!F189,(IF(ACCEPTED_CODES!$R$2=4,Species_by_Region!G189,(IF(ACCEPTED_CODES!$R$2=5,Species_by_Region!H189,(IF(ACCEPTED_CODES!$R$2=6,Species_by_Region!I189)))))))))))))</f>
        <v>0</v>
      </c>
      <c r="E189" s="89" t="s">
        <v>435</v>
      </c>
    </row>
    <row r="190" spans="1:5" x14ac:dyDescent="0.3">
      <c r="A190" s="89" t="str">
        <f t="shared" si="21"/>
        <v/>
      </c>
      <c r="B190" s="89" t="str">
        <f t="shared" si="22"/>
        <v/>
      </c>
      <c r="C190" s="89">
        <f>IF(ACCEPTED_CODES!$R$2=8,K190,(IF(ACCEPTED_CODES!$R$2=1,D190,(IF(ACCEPTED_CODES!$R$2=2,E190,(IF(ACCEPTED_CODES!$R$2=3,Species_by_Region!F190,(IF(ACCEPTED_CODES!$R$2=4,Species_by_Region!G190,(IF(ACCEPTED_CODES!$R$2=5,Species_by_Region!H190,(IF(ACCEPTED_CODES!$R$2=6,Species_by_Region!I190)))))))))))))</f>
        <v>0</v>
      </c>
      <c r="E190" s="89" t="s">
        <v>436</v>
      </c>
    </row>
    <row r="191" spans="1:5" x14ac:dyDescent="0.3">
      <c r="A191" s="89" t="str">
        <f t="shared" si="21"/>
        <v/>
      </c>
      <c r="B191" s="89" t="str">
        <f t="shared" si="22"/>
        <v/>
      </c>
      <c r="C191" s="89">
        <f>IF(ACCEPTED_CODES!$R$2=8,K191,(IF(ACCEPTED_CODES!$R$2=1,D191,(IF(ACCEPTED_CODES!$R$2=2,E191,(IF(ACCEPTED_CODES!$R$2=3,Species_by_Region!F191,(IF(ACCEPTED_CODES!$R$2=4,Species_by_Region!G191,(IF(ACCEPTED_CODES!$R$2=5,Species_by_Region!H191,(IF(ACCEPTED_CODES!$R$2=6,Species_by_Region!I191)))))))))))))</f>
        <v>0</v>
      </c>
      <c r="E191"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Q1" workbookViewId="0">
      <selection activeCell="AZ20" sqref="AZ20"/>
    </sheetView>
  </sheetViews>
  <sheetFormatPr defaultRowHeight="14.5" x14ac:dyDescent="0.35"/>
  <cols>
    <col min="1" max="1" width="9.1796875" style="210"/>
    <col min="2" max="2" width="9.1796875" style="157"/>
    <col min="3" max="3" width="10.453125" bestFit="1" customWidth="1"/>
    <col min="4" max="4" width="11.54296875" bestFit="1" customWidth="1"/>
    <col min="6" max="6" width="11.54296875" customWidth="1"/>
    <col min="53" max="53" width="11.7265625" bestFit="1" customWidth="1"/>
  </cols>
  <sheetData>
    <row r="1" spans="1:60" x14ac:dyDescent="0.35">
      <c r="A1" s="210"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7" t="s">
        <v>787</v>
      </c>
      <c r="AA1" s="207" t="s">
        <v>52</v>
      </c>
      <c r="AB1" s="207" t="s">
        <v>788</v>
      </c>
      <c r="AC1" s="207" t="s">
        <v>789</v>
      </c>
      <c r="AD1" s="207" t="s">
        <v>790</v>
      </c>
      <c r="AE1" s="207" t="s">
        <v>791</v>
      </c>
      <c r="AF1" s="207" t="s">
        <v>53</v>
      </c>
      <c r="AG1" s="207" t="s">
        <v>792</v>
      </c>
      <c r="AH1" s="213" t="s">
        <v>1201</v>
      </c>
      <c r="AI1" s="213" t="s">
        <v>1202</v>
      </c>
      <c r="AJ1" s="213" t="s">
        <v>1203</v>
      </c>
      <c r="AK1" s="213" t="s">
        <v>1204</v>
      </c>
      <c r="AL1" s="213" t="s">
        <v>1205</v>
      </c>
      <c r="AM1" s="213" t="s">
        <v>1206</v>
      </c>
      <c r="AN1" s="213" t="s">
        <v>1088</v>
      </c>
      <c r="AO1" s="213" t="s">
        <v>1210</v>
      </c>
      <c r="AP1" s="213" t="s">
        <v>1211</v>
      </c>
      <c r="AQ1" s="213" t="s">
        <v>1209</v>
      </c>
      <c r="AR1" s="213" t="s">
        <v>1731</v>
      </c>
      <c r="AS1" s="213" t="s">
        <v>1732</v>
      </c>
      <c r="AT1" s="213" t="s">
        <v>1733</v>
      </c>
      <c r="AU1" s="213" t="s">
        <v>1734</v>
      </c>
      <c r="AV1" s="213" t="s">
        <v>1736</v>
      </c>
      <c r="AW1" s="213" t="s">
        <v>1737</v>
      </c>
      <c r="AX1" s="213" t="s">
        <v>1735</v>
      </c>
      <c r="AY1" s="213" t="s">
        <v>670</v>
      </c>
      <c r="AZ1" s="213" t="s">
        <v>2026</v>
      </c>
      <c r="BA1" s="213" t="s">
        <v>111</v>
      </c>
      <c r="BB1" s="213" t="s">
        <v>1126</v>
      </c>
      <c r="BC1" s="213" t="s">
        <v>2092</v>
      </c>
      <c r="BD1" s="213" t="s">
        <v>2093</v>
      </c>
      <c r="BE1" s="213" t="s">
        <v>2094</v>
      </c>
      <c r="BF1" s="213" t="s">
        <v>1200</v>
      </c>
      <c r="BG1" s="213" t="s">
        <v>2321</v>
      </c>
      <c r="BH1" s="213" t="s">
        <v>1459</v>
      </c>
    </row>
    <row r="2" spans="1:60" x14ac:dyDescent="0.35">
      <c r="C2" t="s">
        <v>2026</v>
      </c>
      <c r="D2" t="s">
        <v>2092</v>
      </c>
      <c r="E2" s="205" t="s">
        <v>787</v>
      </c>
      <c r="F2" s="209" t="s">
        <v>1201</v>
      </c>
      <c r="G2" s="158" t="s">
        <v>454</v>
      </c>
      <c r="H2" s="231" t="s">
        <v>1731</v>
      </c>
      <c r="I2" s="250" t="s">
        <v>2320</v>
      </c>
      <c r="J2" s="250"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08" t="s">
        <v>54</v>
      </c>
      <c r="AA2" s="208" t="s">
        <v>54</v>
      </c>
      <c r="AB2" s="208" t="s">
        <v>793</v>
      </c>
      <c r="AC2" s="208" t="s">
        <v>794</v>
      </c>
      <c r="AD2" s="208" t="s">
        <v>795</v>
      </c>
      <c r="AE2" s="208" t="s">
        <v>793</v>
      </c>
      <c r="AF2" s="208" t="s">
        <v>54</v>
      </c>
      <c r="AG2" s="208" t="s">
        <v>54</v>
      </c>
      <c r="AH2" s="211" t="s">
        <v>1212</v>
      </c>
      <c r="AI2" s="211" t="s">
        <v>1202</v>
      </c>
      <c r="AJ2" s="211" t="s">
        <v>1213</v>
      </c>
      <c r="AK2" s="211" t="s">
        <v>1214</v>
      </c>
      <c r="AL2" s="211" t="s">
        <v>793</v>
      </c>
      <c r="AM2" s="211" t="s">
        <v>1215</v>
      </c>
      <c r="AN2" s="211" t="s">
        <v>54</v>
      </c>
      <c r="AO2" s="211" t="s">
        <v>1216</v>
      </c>
      <c r="AP2" s="211" t="s">
        <v>1217</v>
      </c>
      <c r="AQ2" s="211" t="s">
        <v>1218</v>
      </c>
      <c r="AR2" s="232" t="s">
        <v>54</v>
      </c>
      <c r="AS2" s="233" t="s">
        <v>55</v>
      </c>
      <c r="AT2" s="234" t="s">
        <v>1836</v>
      </c>
      <c r="AU2" s="235" t="s">
        <v>54</v>
      </c>
      <c r="AV2" s="236" t="s">
        <v>54</v>
      </c>
      <c r="AW2" s="237" t="s">
        <v>1942</v>
      </c>
      <c r="AX2" s="238" t="s">
        <v>499</v>
      </c>
      <c r="AY2" s="239" t="s">
        <v>469</v>
      </c>
      <c r="AZ2" s="244" t="s">
        <v>2027</v>
      </c>
      <c r="BA2" s="246" t="s">
        <v>54</v>
      </c>
      <c r="BB2" s="245" t="s">
        <v>1221</v>
      </c>
      <c r="BC2" s="247" t="s">
        <v>2095</v>
      </c>
      <c r="BD2" s="248" t="s">
        <v>2108</v>
      </c>
      <c r="BE2" s="249" t="s">
        <v>793</v>
      </c>
      <c r="BF2" s="250" t="s">
        <v>1218</v>
      </c>
      <c r="BG2" s="251" t="s">
        <v>2322</v>
      </c>
      <c r="BH2" s="252" t="s">
        <v>2371</v>
      </c>
    </row>
    <row r="3" spans="1:60" x14ac:dyDescent="0.35">
      <c r="A3" s="210" t="str">
        <f>VLOOKUP((CONCATENATE("Region_",ACCEPTED_CODES!$R$2)),States!$C$26:$Q$33,2)</f>
        <v>Colorado</v>
      </c>
      <c r="B3" s="157" t="str">
        <f>IF(A3=0,"",A3)</f>
        <v>Colorado</v>
      </c>
      <c r="C3" t="s">
        <v>1126</v>
      </c>
      <c r="D3" t="s">
        <v>2093</v>
      </c>
      <c r="E3" s="205" t="s">
        <v>52</v>
      </c>
      <c r="F3" s="209" t="s">
        <v>1202</v>
      </c>
      <c r="G3" s="158" t="s">
        <v>68</v>
      </c>
      <c r="H3" s="231" t="s">
        <v>1732</v>
      </c>
      <c r="J3" s="250"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08" t="s">
        <v>796</v>
      </c>
      <c r="AA3" s="208" t="s">
        <v>55</v>
      </c>
      <c r="AB3" s="208" t="s">
        <v>54</v>
      </c>
      <c r="AC3" s="208" t="s">
        <v>797</v>
      </c>
      <c r="AD3" s="208" t="s">
        <v>798</v>
      </c>
      <c r="AE3" s="208" t="s">
        <v>799</v>
      </c>
      <c r="AF3" s="208" t="s">
        <v>55</v>
      </c>
      <c r="AG3" s="208" t="s">
        <v>800</v>
      </c>
      <c r="AH3" s="211" t="s">
        <v>1219</v>
      </c>
      <c r="AI3" s="211" t="s">
        <v>1220</v>
      </c>
      <c r="AJ3" s="211" t="s">
        <v>1221</v>
      </c>
      <c r="AK3" s="211" t="s">
        <v>1222</v>
      </c>
      <c r="AL3" s="211" t="s">
        <v>55</v>
      </c>
      <c r="AM3" s="211" t="s">
        <v>55</v>
      </c>
      <c r="AN3" s="211" t="s">
        <v>1223</v>
      </c>
      <c r="AO3" s="211" t="s">
        <v>796</v>
      </c>
      <c r="AP3" s="211" t="s">
        <v>1224</v>
      </c>
      <c r="AQ3" s="211" t="s">
        <v>510</v>
      </c>
      <c r="AR3" s="232" t="s">
        <v>1738</v>
      </c>
      <c r="AS3" s="233" t="s">
        <v>1218</v>
      </c>
      <c r="AT3" s="234" t="s">
        <v>1837</v>
      </c>
      <c r="AU3" s="235" t="s">
        <v>1874</v>
      </c>
      <c r="AV3" s="236" t="s">
        <v>1912</v>
      </c>
      <c r="AW3" s="237" t="s">
        <v>1943</v>
      </c>
      <c r="AX3" s="238" t="s">
        <v>1982</v>
      </c>
      <c r="AY3" s="239" t="s">
        <v>1837</v>
      </c>
      <c r="AZ3" s="244" t="s">
        <v>54</v>
      </c>
      <c r="BA3" s="246" t="s">
        <v>2069</v>
      </c>
      <c r="BB3" s="245" t="s">
        <v>808</v>
      </c>
      <c r="BC3" s="247" t="s">
        <v>2096</v>
      </c>
      <c r="BD3" s="248" t="s">
        <v>2109</v>
      </c>
      <c r="BE3" s="249" t="s">
        <v>2130</v>
      </c>
      <c r="BF3" s="250" t="s">
        <v>2166</v>
      </c>
      <c r="BG3" s="251" t="s">
        <v>2323</v>
      </c>
      <c r="BH3" s="252" t="s">
        <v>841</v>
      </c>
    </row>
    <row r="4" spans="1:60" x14ac:dyDescent="0.35">
      <c r="A4" s="210" t="str">
        <f>VLOOKUP((CONCATENATE("Region_",ACCEPTED_CODES!$R$2)),States!$C$26:$Q$33,3)</f>
        <v>Kansas</v>
      </c>
      <c r="B4" s="210" t="str">
        <f t="shared" ref="B4:B16" si="0">IF(A4=0,"",A4)</f>
        <v>Kansas</v>
      </c>
      <c r="C4" t="s">
        <v>111</v>
      </c>
      <c r="D4" t="s">
        <v>2094</v>
      </c>
      <c r="E4" s="205" t="s">
        <v>788</v>
      </c>
      <c r="F4" s="209" t="s">
        <v>1203</v>
      </c>
      <c r="G4" s="158" t="s">
        <v>455</v>
      </c>
      <c r="H4" s="231"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08" t="s">
        <v>801</v>
      </c>
      <c r="AA4" s="208" t="s">
        <v>802</v>
      </c>
      <c r="AB4" s="208" t="s">
        <v>803</v>
      </c>
      <c r="AC4" s="208" t="s">
        <v>804</v>
      </c>
      <c r="AD4" s="208" t="s">
        <v>805</v>
      </c>
      <c r="AE4" s="208" t="s">
        <v>806</v>
      </c>
      <c r="AF4" s="208" t="s">
        <v>800</v>
      </c>
      <c r="AG4" s="208" t="s">
        <v>807</v>
      </c>
      <c r="AH4" s="211" t="s">
        <v>473</v>
      </c>
      <c r="AI4" s="211" t="s">
        <v>1225</v>
      </c>
      <c r="AJ4" s="211" t="s">
        <v>836</v>
      </c>
      <c r="AK4" s="211" t="s">
        <v>1226</v>
      </c>
      <c r="AL4" s="211" t="s">
        <v>1218</v>
      </c>
      <c r="AM4" s="211" t="s">
        <v>1227</v>
      </c>
      <c r="AN4" s="211" t="s">
        <v>1228</v>
      </c>
      <c r="AO4" s="211" t="s">
        <v>493</v>
      </c>
      <c r="AP4" s="211" t="s">
        <v>1229</v>
      </c>
      <c r="AQ4" s="211" t="s">
        <v>808</v>
      </c>
      <c r="AR4" s="232" t="s">
        <v>1739</v>
      </c>
      <c r="AS4" s="233" t="s">
        <v>806</v>
      </c>
      <c r="AT4" s="234" t="s">
        <v>1838</v>
      </c>
      <c r="AU4" s="235" t="s">
        <v>1875</v>
      </c>
      <c r="AV4" s="236" t="s">
        <v>1913</v>
      </c>
      <c r="AW4" s="237" t="s">
        <v>1944</v>
      </c>
      <c r="AX4" s="238" t="s">
        <v>1983</v>
      </c>
      <c r="AY4" s="239" t="s">
        <v>582</v>
      </c>
      <c r="AZ4" s="244" t="s">
        <v>2028</v>
      </c>
      <c r="BA4" s="246" t="s">
        <v>808</v>
      </c>
      <c r="BB4" s="245" t="s">
        <v>2053</v>
      </c>
      <c r="BC4" s="247" t="s">
        <v>2097</v>
      </c>
      <c r="BD4" s="248" t="s">
        <v>2110</v>
      </c>
      <c r="BE4" s="249" t="s">
        <v>2131</v>
      </c>
      <c r="BF4" s="250" t="s">
        <v>2167</v>
      </c>
      <c r="BG4" s="251" t="s">
        <v>2324</v>
      </c>
      <c r="BH4" s="252" t="s">
        <v>866</v>
      </c>
    </row>
    <row r="5" spans="1:60" x14ac:dyDescent="0.35">
      <c r="A5" s="210" t="str">
        <f>VLOOKUP((CONCATENATE("Region_",ACCEPTED_CODES!$R$2)),States!$C$26:$Q$33,4)</f>
        <v>Montana</v>
      </c>
      <c r="B5" s="210" t="str">
        <f t="shared" si="0"/>
        <v>Montana</v>
      </c>
      <c r="D5" t="s">
        <v>1200</v>
      </c>
      <c r="E5" s="205" t="s">
        <v>789</v>
      </c>
      <c r="F5" s="209" t="s">
        <v>1204</v>
      </c>
      <c r="G5" s="158" t="s">
        <v>456</v>
      </c>
      <c r="H5" s="231"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08" t="s">
        <v>56</v>
      </c>
      <c r="AA5" s="208" t="s">
        <v>808</v>
      </c>
      <c r="AB5" s="208" t="s">
        <v>809</v>
      </c>
      <c r="AC5" s="208" t="s">
        <v>810</v>
      </c>
      <c r="AD5" s="208" t="s">
        <v>811</v>
      </c>
      <c r="AE5" s="208" t="s">
        <v>812</v>
      </c>
      <c r="AF5" s="208" t="s">
        <v>813</v>
      </c>
      <c r="AG5" s="208" t="s">
        <v>814</v>
      </c>
      <c r="AH5" s="211" t="s">
        <v>1230</v>
      </c>
      <c r="AI5" s="211" t="s">
        <v>808</v>
      </c>
      <c r="AJ5" s="211" t="s">
        <v>534</v>
      </c>
      <c r="AK5" s="211" t="s">
        <v>1221</v>
      </c>
      <c r="AL5" s="211" t="s">
        <v>1231</v>
      </c>
      <c r="AM5" s="211" t="s">
        <v>1232</v>
      </c>
      <c r="AN5" s="211" t="s">
        <v>1233</v>
      </c>
      <c r="AO5" s="211" t="s">
        <v>1234</v>
      </c>
      <c r="AP5" s="211" t="s">
        <v>1218</v>
      </c>
      <c r="AQ5" s="211" t="s">
        <v>1235</v>
      </c>
      <c r="AR5" s="232" t="s">
        <v>1740</v>
      </c>
      <c r="AS5" s="233" t="s">
        <v>1787</v>
      </c>
      <c r="AT5" s="234" t="s">
        <v>1839</v>
      </c>
      <c r="AU5" s="235" t="s">
        <v>1876</v>
      </c>
      <c r="AV5" s="236" t="s">
        <v>1914</v>
      </c>
      <c r="AW5" s="237" t="s">
        <v>1945</v>
      </c>
      <c r="AX5" s="238" t="s">
        <v>566</v>
      </c>
      <c r="AY5" s="239" t="s">
        <v>566</v>
      </c>
      <c r="AZ5" s="244" t="s">
        <v>2029</v>
      </c>
      <c r="BA5" s="246" t="s">
        <v>2070</v>
      </c>
      <c r="BB5" s="245" t="s">
        <v>2054</v>
      </c>
      <c r="BC5" s="247" t="s">
        <v>2098</v>
      </c>
      <c r="BD5" s="248" t="s">
        <v>2111</v>
      </c>
      <c r="BE5" s="249" t="s">
        <v>499</v>
      </c>
      <c r="BF5" s="250" t="s">
        <v>2168</v>
      </c>
      <c r="BG5" s="251" t="s">
        <v>1948</v>
      </c>
      <c r="BH5" s="252" t="s">
        <v>2372</v>
      </c>
    </row>
    <row r="6" spans="1:60" x14ac:dyDescent="0.35">
      <c r="A6" s="210" t="str">
        <f>VLOOKUP((CONCATENATE("Region_",ACCEPTED_CODES!$R$2)),States!$C$26:$Q$33,5)</f>
        <v>Nebraska</v>
      </c>
      <c r="B6" s="210" t="str">
        <f t="shared" si="0"/>
        <v>Nebraska</v>
      </c>
      <c r="E6" s="205" t="s">
        <v>790</v>
      </c>
      <c r="F6" s="209" t="s">
        <v>1205</v>
      </c>
      <c r="G6" s="158" t="s">
        <v>457</v>
      </c>
      <c r="H6" s="231"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08" t="s">
        <v>815</v>
      </c>
      <c r="AA6" s="208" t="s">
        <v>816</v>
      </c>
      <c r="AB6" s="208" t="s">
        <v>817</v>
      </c>
      <c r="AC6" s="208" t="s">
        <v>818</v>
      </c>
      <c r="AD6" s="208" t="s">
        <v>808</v>
      </c>
      <c r="AE6" s="208" t="s">
        <v>819</v>
      </c>
      <c r="AF6" s="208" t="s">
        <v>820</v>
      </c>
      <c r="AG6" s="208" t="s">
        <v>815</v>
      </c>
      <c r="AH6" s="211" t="s">
        <v>1236</v>
      </c>
      <c r="AI6" s="211" t="s">
        <v>56</v>
      </c>
      <c r="AJ6" s="211" t="s">
        <v>1237</v>
      </c>
      <c r="AK6" s="211" t="s">
        <v>1219</v>
      </c>
      <c r="AL6" s="211" t="s">
        <v>1238</v>
      </c>
      <c r="AM6" s="211" t="s">
        <v>1239</v>
      </c>
      <c r="AN6" s="211" t="s">
        <v>808</v>
      </c>
      <c r="AO6" s="211" t="s">
        <v>1240</v>
      </c>
      <c r="AP6" s="211" t="s">
        <v>1241</v>
      </c>
      <c r="AQ6" s="211" t="s">
        <v>1236</v>
      </c>
      <c r="AR6" s="232" t="s">
        <v>1741</v>
      </c>
      <c r="AS6" s="233" t="s">
        <v>824</v>
      </c>
      <c r="AT6" s="234" t="s">
        <v>566</v>
      </c>
      <c r="AU6" s="235" t="s">
        <v>1838</v>
      </c>
      <c r="AV6" s="236" t="s">
        <v>1915</v>
      </c>
      <c r="AW6" s="237" t="s">
        <v>1946</v>
      </c>
      <c r="AX6" s="238" t="s">
        <v>1984</v>
      </c>
      <c r="AY6" s="239" t="s">
        <v>1997</v>
      </c>
      <c r="AZ6" s="244" t="s">
        <v>2030</v>
      </c>
      <c r="BA6" s="246" t="s">
        <v>2071</v>
      </c>
      <c r="BB6" s="245" t="s">
        <v>63</v>
      </c>
      <c r="BC6" s="247" t="s">
        <v>1414</v>
      </c>
      <c r="BD6" s="248" t="s">
        <v>1880</v>
      </c>
      <c r="BE6" s="249" t="s">
        <v>2132</v>
      </c>
      <c r="BF6" s="250" t="s">
        <v>2169</v>
      </c>
      <c r="BG6" s="251" t="s">
        <v>2325</v>
      </c>
      <c r="BH6" s="252" t="s">
        <v>2373</v>
      </c>
    </row>
    <row r="7" spans="1:60" x14ac:dyDescent="0.35">
      <c r="A7" s="210" t="str">
        <f>VLOOKUP((CONCATENATE("Region_",ACCEPTED_CODES!$R$2)),States!$C$26:$Q$33,6)</f>
        <v>North_Dakota</v>
      </c>
      <c r="B7" s="210" t="str">
        <f t="shared" si="0"/>
        <v>North_Dakota</v>
      </c>
      <c r="E7" s="205" t="s">
        <v>791</v>
      </c>
      <c r="F7" s="209" t="s">
        <v>1206</v>
      </c>
      <c r="G7" s="158" t="s">
        <v>458</v>
      </c>
      <c r="H7" s="231"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08" t="s">
        <v>821</v>
      </c>
      <c r="AA7" s="208" t="s">
        <v>56</v>
      </c>
      <c r="AB7" s="208" t="s">
        <v>808</v>
      </c>
      <c r="AC7" s="208" t="s">
        <v>822</v>
      </c>
      <c r="AD7" s="208" t="s">
        <v>823</v>
      </c>
      <c r="AE7" s="208" t="s">
        <v>824</v>
      </c>
      <c r="AF7" s="208" t="s">
        <v>825</v>
      </c>
      <c r="AG7" s="208" t="s">
        <v>826</v>
      </c>
      <c r="AH7" s="211" t="s">
        <v>1242</v>
      </c>
      <c r="AI7" s="211" t="s">
        <v>1243</v>
      </c>
      <c r="AJ7" s="211" t="s">
        <v>1244</v>
      </c>
      <c r="AK7" s="211" t="s">
        <v>1245</v>
      </c>
      <c r="AL7" s="211" t="s">
        <v>543</v>
      </c>
      <c r="AM7" s="211" t="s">
        <v>1246</v>
      </c>
      <c r="AN7" s="211" t="s">
        <v>1247</v>
      </c>
      <c r="AO7" s="211" t="s">
        <v>1248</v>
      </c>
      <c r="AP7" s="211" t="s">
        <v>1249</v>
      </c>
      <c r="AQ7" s="211" t="s">
        <v>1243</v>
      </c>
      <c r="AR7" s="232" t="s">
        <v>1742</v>
      </c>
      <c r="AS7" s="233" t="s">
        <v>1262</v>
      </c>
      <c r="AT7" s="234" t="s">
        <v>874</v>
      </c>
      <c r="AU7" s="235" t="s">
        <v>56</v>
      </c>
      <c r="AV7" s="236" t="s">
        <v>1916</v>
      </c>
      <c r="AW7" s="237" t="s">
        <v>815</v>
      </c>
      <c r="AX7" s="238" t="s">
        <v>904</v>
      </c>
      <c r="AY7" s="239" t="s">
        <v>1998</v>
      </c>
      <c r="AZ7" s="244" t="s">
        <v>2031</v>
      </c>
      <c r="BA7" s="246" t="s">
        <v>841</v>
      </c>
      <c r="BB7" s="245" t="s">
        <v>497</v>
      </c>
      <c r="BC7" s="247" t="s">
        <v>2099</v>
      </c>
      <c r="BD7" s="248" t="s">
        <v>2055</v>
      </c>
      <c r="BE7" s="249" t="s">
        <v>1838</v>
      </c>
      <c r="BF7" s="250" t="s">
        <v>490</v>
      </c>
      <c r="BG7" s="251" t="s">
        <v>2326</v>
      </c>
      <c r="BH7" s="252" t="s">
        <v>2374</v>
      </c>
    </row>
    <row r="8" spans="1:60" x14ac:dyDescent="0.35">
      <c r="A8" s="210" t="str">
        <f>VLOOKUP((CONCATENATE("Region_",ACCEPTED_CODES!$R$2)),States!$C$26:$Q$33,7)</f>
        <v>South_Dakota</v>
      </c>
      <c r="B8" s="210" t="str">
        <f t="shared" si="0"/>
        <v>South_Dakota</v>
      </c>
      <c r="E8" s="205" t="s">
        <v>53</v>
      </c>
      <c r="F8" s="209" t="s">
        <v>1088</v>
      </c>
      <c r="G8" s="158" t="s">
        <v>736</v>
      </c>
      <c r="H8" s="231"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08" t="s">
        <v>57</v>
      </c>
      <c r="AA8" s="208" t="s">
        <v>815</v>
      </c>
      <c r="AB8" s="208" t="s">
        <v>827</v>
      </c>
      <c r="AC8" s="208" t="s">
        <v>828</v>
      </c>
      <c r="AD8" s="208" t="s">
        <v>829</v>
      </c>
      <c r="AE8" s="208" t="s">
        <v>830</v>
      </c>
      <c r="AF8" s="208" t="s">
        <v>831</v>
      </c>
      <c r="AG8" s="208" t="s">
        <v>832</v>
      </c>
      <c r="AH8" s="211" t="s">
        <v>59</v>
      </c>
      <c r="AI8" s="211" t="s">
        <v>57</v>
      </c>
      <c r="AJ8" s="211" t="s">
        <v>57</v>
      </c>
      <c r="AK8" s="211" t="s">
        <v>1250</v>
      </c>
      <c r="AL8" s="211" t="s">
        <v>1251</v>
      </c>
      <c r="AM8" s="211" t="s">
        <v>1252</v>
      </c>
      <c r="AN8" s="211" t="s">
        <v>57</v>
      </c>
      <c r="AO8" s="211" t="s">
        <v>1253</v>
      </c>
      <c r="AP8" s="211" t="s">
        <v>1253</v>
      </c>
      <c r="AQ8" s="211" t="s">
        <v>582</v>
      </c>
      <c r="AR8" s="232" t="s">
        <v>1743</v>
      </c>
      <c r="AS8" s="233" t="s">
        <v>815</v>
      </c>
      <c r="AT8" s="234" t="s">
        <v>1840</v>
      </c>
      <c r="AU8" s="235" t="s">
        <v>1877</v>
      </c>
      <c r="AV8" s="236" t="s">
        <v>1278</v>
      </c>
      <c r="AW8" s="237" t="s">
        <v>1947</v>
      </c>
      <c r="AX8" s="238" t="s">
        <v>1985</v>
      </c>
      <c r="AY8" s="239" t="s">
        <v>947</v>
      </c>
      <c r="AZ8" s="244" t="s">
        <v>1838</v>
      </c>
      <c r="BA8" s="246" t="s">
        <v>63</v>
      </c>
      <c r="BB8" s="245" t="s">
        <v>1998</v>
      </c>
      <c r="BC8" s="247" t="s">
        <v>2100</v>
      </c>
      <c r="BD8" s="248" t="s">
        <v>2112</v>
      </c>
      <c r="BE8" s="249" t="s">
        <v>1292</v>
      </c>
      <c r="BF8" s="250" t="s">
        <v>2170</v>
      </c>
      <c r="BG8" s="251" t="s">
        <v>2327</v>
      </c>
      <c r="BH8" s="252" t="s">
        <v>990</v>
      </c>
    </row>
    <row r="9" spans="1:60" x14ac:dyDescent="0.35">
      <c r="A9" s="210" t="str">
        <f>VLOOKUP((CONCATENATE("Region_",ACCEPTED_CODES!$R$2)),States!$C$26:$Q$33,8)</f>
        <v>Utah</v>
      </c>
      <c r="B9" s="210" t="str">
        <f t="shared" si="0"/>
        <v>Utah</v>
      </c>
      <c r="E9" s="205" t="s">
        <v>792</v>
      </c>
      <c r="F9" s="209" t="s">
        <v>1207</v>
      </c>
      <c r="G9" s="158" t="s">
        <v>735</v>
      </c>
      <c r="H9" s="231"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08" t="s">
        <v>58</v>
      </c>
      <c r="AA9" s="208" t="s">
        <v>58</v>
      </c>
      <c r="AB9" s="208" t="s">
        <v>56</v>
      </c>
      <c r="AC9" s="208" t="s">
        <v>819</v>
      </c>
      <c r="AD9" s="208" t="s">
        <v>815</v>
      </c>
      <c r="AE9" s="208" t="s">
        <v>808</v>
      </c>
      <c r="AF9" s="208" t="s">
        <v>815</v>
      </c>
      <c r="AG9" s="208" t="s">
        <v>833</v>
      </c>
      <c r="AH9" s="211" t="s">
        <v>57</v>
      </c>
      <c r="AI9" s="211" t="s">
        <v>58</v>
      </c>
      <c r="AJ9" s="211" t="s">
        <v>590</v>
      </c>
      <c r="AK9" s="211" t="s">
        <v>1254</v>
      </c>
      <c r="AL9" s="211" t="s">
        <v>56</v>
      </c>
      <c r="AM9" s="211" t="s">
        <v>1255</v>
      </c>
      <c r="AN9" s="211" t="s">
        <v>58</v>
      </c>
      <c r="AO9" s="211" t="s">
        <v>1256</v>
      </c>
      <c r="AP9" s="211" t="s">
        <v>483</v>
      </c>
      <c r="AQ9" s="211" t="s">
        <v>1257</v>
      </c>
      <c r="AR9" s="232" t="s">
        <v>1744</v>
      </c>
      <c r="AS9" s="233" t="s">
        <v>59</v>
      </c>
      <c r="AT9" s="234" t="s">
        <v>1841</v>
      </c>
      <c r="AU9" s="235" t="s">
        <v>1265</v>
      </c>
      <c r="AV9" s="236" t="s">
        <v>1917</v>
      </c>
      <c r="AW9" s="237" t="s">
        <v>826</v>
      </c>
      <c r="AX9" s="238" t="s">
        <v>1986</v>
      </c>
      <c r="AY9" s="239" t="s">
        <v>1999</v>
      </c>
      <c r="AZ9" s="244" t="s">
        <v>2032</v>
      </c>
      <c r="BA9" s="246" t="s">
        <v>2072</v>
      </c>
      <c r="BB9" s="245" t="s">
        <v>2055</v>
      </c>
      <c r="BC9" s="247" t="s">
        <v>2101</v>
      </c>
      <c r="BD9" s="248" t="s">
        <v>2113</v>
      </c>
      <c r="BE9" s="249" t="s">
        <v>1263</v>
      </c>
      <c r="BF9" s="250" t="s">
        <v>2171</v>
      </c>
      <c r="BG9" s="251" t="s">
        <v>2328</v>
      </c>
      <c r="BH9" s="252" t="s">
        <v>2375</v>
      </c>
    </row>
    <row r="10" spans="1:60" x14ac:dyDescent="0.35">
      <c r="A10" s="210" t="str">
        <f>VLOOKUP((CONCATENATE("Region_",ACCEPTED_CODES!$R$2)),States!$C$26:$Q$33,9)</f>
        <v>Wyoming</v>
      </c>
      <c r="B10" s="210" t="str">
        <f t="shared" si="0"/>
        <v>Wyoming</v>
      </c>
      <c r="C10" s="157"/>
      <c r="F10" s="209"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08" t="s">
        <v>834</v>
      </c>
      <c r="AA10" s="208" t="s">
        <v>834</v>
      </c>
      <c r="AB10" s="208" t="s">
        <v>835</v>
      </c>
      <c r="AC10" s="208" t="s">
        <v>836</v>
      </c>
      <c r="AD10" s="208" t="s">
        <v>837</v>
      </c>
      <c r="AE10" s="208" t="s">
        <v>838</v>
      </c>
      <c r="AF10" s="208" t="s">
        <v>59</v>
      </c>
      <c r="AG10" s="208" t="s">
        <v>839</v>
      </c>
      <c r="AH10" s="211" t="s">
        <v>1258</v>
      </c>
      <c r="AI10" s="211" t="s">
        <v>1259</v>
      </c>
      <c r="AJ10" s="211" t="s">
        <v>1260</v>
      </c>
      <c r="AK10" s="211" t="s">
        <v>1261</v>
      </c>
      <c r="AL10" s="211" t="s">
        <v>1262</v>
      </c>
      <c r="AM10" s="211" t="s">
        <v>1263</v>
      </c>
      <c r="AN10" s="211" t="s">
        <v>878</v>
      </c>
      <c r="AO10" s="211" t="s">
        <v>1264</v>
      </c>
      <c r="AP10" s="211" t="s">
        <v>57</v>
      </c>
      <c r="AQ10" s="211" t="s">
        <v>58</v>
      </c>
      <c r="AR10" s="232" t="s">
        <v>1745</v>
      </c>
      <c r="AS10" s="233" t="s">
        <v>1788</v>
      </c>
      <c r="AT10" s="234" t="s">
        <v>1751</v>
      </c>
      <c r="AU10" s="235" t="s">
        <v>815</v>
      </c>
      <c r="AV10" s="236" t="s">
        <v>834</v>
      </c>
      <c r="AW10" s="237" t="s">
        <v>1948</v>
      </c>
      <c r="AX10" s="238" t="s">
        <v>1756</v>
      </c>
      <c r="AY10" s="239" t="s">
        <v>2000</v>
      </c>
      <c r="AZ10" s="244" t="s">
        <v>2033</v>
      </c>
      <c r="BA10" s="246" t="s">
        <v>866</v>
      </c>
      <c r="BB10" s="245" t="s">
        <v>2056</v>
      </c>
      <c r="BC10" s="247" t="s">
        <v>2102</v>
      </c>
      <c r="BD10" s="248" t="s">
        <v>1921</v>
      </c>
      <c r="BE10" s="249" t="s">
        <v>2133</v>
      </c>
      <c r="BF10" s="250" t="s">
        <v>2172</v>
      </c>
      <c r="BG10" s="251" t="s">
        <v>2329</v>
      </c>
      <c r="BH10" s="252" t="s">
        <v>87</v>
      </c>
    </row>
    <row r="11" spans="1:60" x14ac:dyDescent="0.35">
      <c r="A11" s="210">
        <f>VLOOKUP((CONCATENATE("Region_",ACCEPTED_CODES!$R$2)),States!$C$26:$Q$33,10)</f>
        <v>0</v>
      </c>
      <c r="B11" s="210" t="str">
        <f t="shared" si="0"/>
        <v/>
      </c>
      <c r="C11" s="157"/>
      <c r="F11" s="209"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08" t="s">
        <v>840</v>
      </c>
      <c r="AA11" s="208" t="s">
        <v>841</v>
      </c>
      <c r="AB11" s="208" t="s">
        <v>60</v>
      </c>
      <c r="AC11" s="208" t="s">
        <v>842</v>
      </c>
      <c r="AD11" s="208" t="s">
        <v>843</v>
      </c>
      <c r="AE11" s="208" t="s">
        <v>56</v>
      </c>
      <c r="AF11" s="208" t="s">
        <v>58</v>
      </c>
      <c r="AG11" s="208" t="s">
        <v>841</v>
      </c>
      <c r="AH11" s="211" t="s">
        <v>871</v>
      </c>
      <c r="AI11" s="211" t="s">
        <v>841</v>
      </c>
      <c r="AJ11" s="211" t="s">
        <v>61</v>
      </c>
      <c r="AK11" s="211" t="s">
        <v>845</v>
      </c>
      <c r="AL11" s="211" t="s">
        <v>1265</v>
      </c>
      <c r="AM11" s="211" t="s">
        <v>1266</v>
      </c>
      <c r="AN11" s="211" t="s">
        <v>1267</v>
      </c>
      <c r="AO11" s="211" t="s">
        <v>567</v>
      </c>
      <c r="AP11" s="211" t="s">
        <v>1268</v>
      </c>
      <c r="AQ11" s="211" t="s">
        <v>874</v>
      </c>
      <c r="AR11" s="232" t="s">
        <v>1746</v>
      </c>
      <c r="AS11" s="233" t="s">
        <v>524</v>
      </c>
      <c r="AT11" s="234" t="s">
        <v>1842</v>
      </c>
      <c r="AU11" s="235" t="s">
        <v>826</v>
      </c>
      <c r="AV11" s="236" t="s">
        <v>1918</v>
      </c>
      <c r="AW11" s="237" t="s">
        <v>582</v>
      </c>
      <c r="AX11" s="238" t="s">
        <v>1758</v>
      </c>
      <c r="AY11" s="239" t="s">
        <v>970</v>
      </c>
      <c r="AZ11" s="244" t="s">
        <v>2034</v>
      </c>
      <c r="BA11" s="246" t="s">
        <v>2073</v>
      </c>
      <c r="BB11" s="245" t="s">
        <v>866</v>
      </c>
      <c r="BC11" s="247" t="s">
        <v>2103</v>
      </c>
      <c r="BD11" s="248" t="s">
        <v>74</v>
      </c>
      <c r="BE11" s="249" t="s">
        <v>874</v>
      </c>
      <c r="BF11" s="250" t="s">
        <v>2173</v>
      </c>
      <c r="BG11" s="251" t="s">
        <v>2330</v>
      </c>
      <c r="BH11" s="252" t="s">
        <v>974</v>
      </c>
    </row>
    <row r="12" spans="1:60" x14ac:dyDescent="0.35">
      <c r="A12" s="210">
        <f>VLOOKUP((CONCATENATE("Region_",ACCEPTED_CODES!$R$2)),States!$C$26:$Q$33,11)</f>
        <v>0</v>
      </c>
      <c r="B12" s="210" t="str">
        <f t="shared" si="0"/>
        <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08" t="s">
        <v>844</v>
      </c>
      <c r="AA12" s="208" t="s">
        <v>61</v>
      </c>
      <c r="AB12" s="208" t="s">
        <v>62</v>
      </c>
      <c r="AC12" s="208" t="s">
        <v>845</v>
      </c>
      <c r="AD12" s="208" t="s">
        <v>834</v>
      </c>
      <c r="AE12" s="208" t="s">
        <v>60</v>
      </c>
      <c r="AF12" s="208" t="s">
        <v>840</v>
      </c>
      <c r="AG12" s="208" t="s">
        <v>63</v>
      </c>
      <c r="AH12" s="211" t="s">
        <v>1269</v>
      </c>
      <c r="AI12" s="211" t="s">
        <v>61</v>
      </c>
      <c r="AJ12" s="211" t="s">
        <v>1270</v>
      </c>
      <c r="AK12" s="211" t="s">
        <v>1230</v>
      </c>
      <c r="AL12" s="211" t="s">
        <v>1271</v>
      </c>
      <c r="AM12" s="211" t="s">
        <v>848</v>
      </c>
      <c r="AN12" s="211" t="s">
        <v>1272</v>
      </c>
      <c r="AO12" s="211" t="s">
        <v>1273</v>
      </c>
      <c r="AP12" s="211" t="s">
        <v>871</v>
      </c>
      <c r="AQ12" s="211" t="s">
        <v>1274</v>
      </c>
      <c r="AR12" s="232" t="s">
        <v>1747</v>
      </c>
      <c r="AS12" s="233" t="s">
        <v>871</v>
      </c>
      <c r="AT12" s="234" t="s">
        <v>1431</v>
      </c>
      <c r="AU12" s="235" t="s">
        <v>1878</v>
      </c>
      <c r="AV12" s="236" t="s">
        <v>1919</v>
      </c>
      <c r="AW12" s="237" t="s">
        <v>1949</v>
      </c>
      <c r="AX12" s="238" t="s">
        <v>907</v>
      </c>
      <c r="AY12" s="239" t="s">
        <v>2001</v>
      </c>
      <c r="AZ12" s="244" t="s">
        <v>2035</v>
      </c>
      <c r="BA12" s="246" t="s">
        <v>76</v>
      </c>
      <c r="BB12" s="245" t="s">
        <v>2057</v>
      </c>
      <c r="BC12" s="247" t="s">
        <v>2104</v>
      </c>
      <c r="BD12" s="248" t="s">
        <v>2114</v>
      </c>
      <c r="BE12" s="249" t="s">
        <v>871</v>
      </c>
      <c r="BF12" s="250" t="s">
        <v>2174</v>
      </c>
      <c r="BG12" s="251" t="s">
        <v>2331</v>
      </c>
      <c r="BH12" s="252" t="s">
        <v>605</v>
      </c>
    </row>
    <row r="13" spans="1:60" x14ac:dyDescent="0.35">
      <c r="A13" s="210">
        <f>VLOOKUP((CONCATENATE("Region_",ACCEPTED_CODES!$R$2)),States!$C$26:$Q$33,12)</f>
        <v>0</v>
      </c>
      <c r="B13" s="210" t="str">
        <f t="shared" si="0"/>
        <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08" t="s">
        <v>841</v>
      </c>
      <c r="AA13" s="208" t="s">
        <v>64</v>
      </c>
      <c r="AB13" s="208" t="s">
        <v>59</v>
      </c>
      <c r="AC13" s="208" t="s">
        <v>846</v>
      </c>
      <c r="AD13" s="208" t="s">
        <v>839</v>
      </c>
      <c r="AE13" s="208" t="s">
        <v>59</v>
      </c>
      <c r="AF13" s="208" t="s">
        <v>841</v>
      </c>
      <c r="AG13" s="208" t="s">
        <v>65</v>
      </c>
      <c r="AH13" s="211" t="s">
        <v>1267</v>
      </c>
      <c r="AI13" s="211" t="s">
        <v>1275</v>
      </c>
      <c r="AJ13" s="211" t="s">
        <v>63</v>
      </c>
      <c r="AK13" s="211" t="s">
        <v>1276</v>
      </c>
      <c r="AL13" s="211" t="s">
        <v>1277</v>
      </c>
      <c r="AM13" s="211" t="s">
        <v>561</v>
      </c>
      <c r="AN13" s="211" t="s">
        <v>69</v>
      </c>
      <c r="AO13" s="211" t="s">
        <v>1278</v>
      </c>
      <c r="AP13" s="211" t="s">
        <v>576</v>
      </c>
      <c r="AQ13" s="211" t="s">
        <v>576</v>
      </c>
      <c r="AR13" s="232" t="s">
        <v>1748</v>
      </c>
      <c r="AS13" s="233" t="s">
        <v>1746</v>
      </c>
      <c r="AT13" s="234" t="s">
        <v>1843</v>
      </c>
      <c r="AU13" s="235" t="s">
        <v>59</v>
      </c>
      <c r="AV13" s="236" t="s">
        <v>1920</v>
      </c>
      <c r="AW13" s="237" t="s">
        <v>841</v>
      </c>
      <c r="AX13" s="238" t="s">
        <v>1987</v>
      </c>
      <c r="AY13" s="239" t="s">
        <v>87</v>
      </c>
      <c r="AZ13" s="244" t="s">
        <v>1948</v>
      </c>
      <c r="BA13" s="246" t="s">
        <v>1756</v>
      </c>
      <c r="BB13" s="245" t="s">
        <v>74</v>
      </c>
      <c r="BC13" s="247" t="s">
        <v>2105</v>
      </c>
      <c r="BD13" s="248" t="s">
        <v>1962</v>
      </c>
      <c r="BE13" s="249" t="s">
        <v>1267</v>
      </c>
      <c r="BF13" s="250" t="s">
        <v>2175</v>
      </c>
      <c r="BG13" s="251" t="s">
        <v>990</v>
      </c>
      <c r="BH13" s="252" t="s">
        <v>2376</v>
      </c>
    </row>
    <row r="14" spans="1:60" x14ac:dyDescent="0.35">
      <c r="A14" s="210">
        <f>VLOOKUP((CONCATENATE("Region_",ACCEPTED_CODES!$R$2)),States!$C$26:$Q$33,13)</f>
        <v>0</v>
      </c>
      <c r="B14" s="210" t="str">
        <f t="shared" si="0"/>
        <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08" t="s">
        <v>61</v>
      </c>
      <c r="AA14" s="208" t="s">
        <v>65</v>
      </c>
      <c r="AB14" s="208" t="s">
        <v>57</v>
      </c>
      <c r="AC14" s="208" t="s">
        <v>57</v>
      </c>
      <c r="AD14" s="208" t="s">
        <v>847</v>
      </c>
      <c r="AE14" s="208" t="s">
        <v>848</v>
      </c>
      <c r="AF14" s="208" t="s">
        <v>849</v>
      </c>
      <c r="AG14" s="208" t="s">
        <v>850</v>
      </c>
      <c r="AH14" s="211" t="s">
        <v>69</v>
      </c>
      <c r="AI14" s="211" t="s">
        <v>1279</v>
      </c>
      <c r="AJ14" s="211" t="s">
        <v>1280</v>
      </c>
      <c r="AK14" s="211" t="s">
        <v>1281</v>
      </c>
      <c r="AL14" s="211" t="s">
        <v>1282</v>
      </c>
      <c r="AM14" s="211" t="s">
        <v>1283</v>
      </c>
      <c r="AN14" s="211" t="s">
        <v>61</v>
      </c>
      <c r="AO14" s="211" t="s">
        <v>1284</v>
      </c>
      <c r="AP14" s="211" t="s">
        <v>592</v>
      </c>
      <c r="AQ14" s="211" t="s">
        <v>1272</v>
      </c>
      <c r="AR14" s="232" t="s">
        <v>1749</v>
      </c>
      <c r="AS14" s="233" t="s">
        <v>841</v>
      </c>
      <c r="AT14" s="234" t="s">
        <v>1844</v>
      </c>
      <c r="AU14" s="235" t="s">
        <v>834</v>
      </c>
      <c r="AV14" s="236" t="s">
        <v>870</v>
      </c>
      <c r="AW14" s="237" t="s">
        <v>61</v>
      </c>
      <c r="AX14" s="238" t="s">
        <v>983</v>
      </c>
      <c r="AY14" s="239" t="s">
        <v>2002</v>
      </c>
      <c r="AZ14" s="244" t="s">
        <v>2036</v>
      </c>
      <c r="BA14" s="246" t="s">
        <v>74</v>
      </c>
      <c r="BB14" s="245" t="s">
        <v>2058</v>
      </c>
      <c r="BC14" s="247" t="s">
        <v>2106</v>
      </c>
      <c r="BD14" s="248" t="s">
        <v>2115</v>
      </c>
      <c r="BE14" s="249" t="s">
        <v>2134</v>
      </c>
      <c r="BF14" s="250" t="s">
        <v>2176</v>
      </c>
      <c r="BG14" s="251" t="s">
        <v>2332</v>
      </c>
      <c r="BH14" s="252" t="s">
        <v>2377</v>
      </c>
    </row>
    <row r="15" spans="1:60" x14ac:dyDescent="0.35">
      <c r="A15" s="210">
        <f>VLOOKUP((CONCATENATE("Region_",ACCEPTED_CODES!$R$2)),States!$C$26:$Q$33,14)</f>
        <v>0</v>
      </c>
      <c r="B15" s="210" t="str">
        <f t="shared" si="0"/>
        <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08" t="s">
        <v>64</v>
      </c>
      <c r="AA15" s="208" t="s">
        <v>851</v>
      </c>
      <c r="AB15" s="208" t="s">
        <v>58</v>
      </c>
      <c r="AC15" s="208" t="s">
        <v>834</v>
      </c>
      <c r="AD15" s="208" t="s">
        <v>61</v>
      </c>
      <c r="AE15" s="208" t="s">
        <v>852</v>
      </c>
      <c r="AF15" s="208" t="s">
        <v>64</v>
      </c>
      <c r="AG15" s="208" t="s">
        <v>853</v>
      </c>
      <c r="AH15" s="211" t="s">
        <v>61</v>
      </c>
      <c r="AI15" s="211" t="s">
        <v>63</v>
      </c>
      <c r="AJ15" s="211" t="s">
        <v>1285</v>
      </c>
      <c r="AK15" s="211" t="s">
        <v>1286</v>
      </c>
      <c r="AL15" s="211" t="s">
        <v>1287</v>
      </c>
      <c r="AM15" s="211" t="s">
        <v>1272</v>
      </c>
      <c r="AN15" s="211" t="s">
        <v>1288</v>
      </c>
      <c r="AO15" s="211" t="s">
        <v>848</v>
      </c>
      <c r="AP15" s="211" t="s">
        <v>1289</v>
      </c>
      <c r="AQ15" s="211" t="s">
        <v>61</v>
      </c>
      <c r="AR15" s="232" t="s">
        <v>1750</v>
      </c>
      <c r="AS15" s="233" t="s">
        <v>61</v>
      </c>
      <c r="AT15" s="234" t="s">
        <v>1845</v>
      </c>
      <c r="AU15" s="235" t="s">
        <v>862</v>
      </c>
      <c r="AV15" s="236" t="s">
        <v>1921</v>
      </c>
      <c r="AW15" s="237" t="s">
        <v>1950</v>
      </c>
      <c r="AX15" s="238" t="s">
        <v>1988</v>
      </c>
      <c r="AY15" s="239" t="s">
        <v>2003</v>
      </c>
      <c r="AZ15" s="244" t="s">
        <v>2037</v>
      </c>
      <c r="BA15" s="246" t="s">
        <v>2074</v>
      </c>
      <c r="BB15" s="245" t="s">
        <v>2059</v>
      </c>
      <c r="BC15" s="247" t="s">
        <v>2107</v>
      </c>
      <c r="BD15" s="248" t="s">
        <v>2116</v>
      </c>
      <c r="BE15" s="249" t="s">
        <v>1279</v>
      </c>
      <c r="BF15" s="250" t="s">
        <v>1251</v>
      </c>
      <c r="BG15" s="251" t="s">
        <v>2333</v>
      </c>
      <c r="BH15" s="252" t="s">
        <v>2378</v>
      </c>
    </row>
    <row r="16" spans="1:60" x14ac:dyDescent="0.35">
      <c r="A16" s="210">
        <f>VLOOKUP((CONCATENATE("Region_",ACCEPTED_CODES!$R$2)),States!$C$26:$Q$33,15)</f>
        <v>0</v>
      </c>
      <c r="B16" s="210" t="str">
        <f t="shared" si="0"/>
        <v/>
      </c>
      <c r="L16" s="157"/>
      <c r="M16" s="157"/>
      <c r="N16" s="157"/>
      <c r="O16" s="158" t="s">
        <v>111</v>
      </c>
      <c r="P16" s="158" t="s">
        <v>101</v>
      </c>
      <c r="Q16" s="157"/>
      <c r="R16" s="157"/>
      <c r="S16" s="158" t="s">
        <v>575</v>
      </c>
      <c r="T16" s="158" t="s">
        <v>73</v>
      </c>
      <c r="U16" s="158" t="s">
        <v>576</v>
      </c>
      <c r="V16" s="157"/>
      <c r="W16" s="157"/>
      <c r="X16" s="158" t="s">
        <v>567</v>
      </c>
      <c r="Y16" s="158" t="s">
        <v>83</v>
      </c>
      <c r="Z16" s="208" t="s">
        <v>854</v>
      </c>
      <c r="AA16" s="208" t="s">
        <v>855</v>
      </c>
      <c r="AB16" s="208" t="s">
        <v>834</v>
      </c>
      <c r="AC16" s="208" t="s">
        <v>856</v>
      </c>
      <c r="AD16" s="208" t="s">
        <v>857</v>
      </c>
      <c r="AE16" s="208" t="s">
        <v>66</v>
      </c>
      <c r="AF16" s="208" t="s">
        <v>858</v>
      </c>
      <c r="AG16" s="208" t="s">
        <v>859</v>
      </c>
      <c r="AH16" s="211" t="s">
        <v>1275</v>
      </c>
      <c r="AI16" s="211" t="s">
        <v>1290</v>
      </c>
      <c r="AJ16" s="211" t="s">
        <v>1291</v>
      </c>
      <c r="AK16" s="211" t="s">
        <v>1292</v>
      </c>
      <c r="AL16" s="211" t="s">
        <v>1293</v>
      </c>
      <c r="AM16" s="211" t="s">
        <v>1294</v>
      </c>
      <c r="AN16" s="211" t="s">
        <v>1295</v>
      </c>
      <c r="AO16" s="211" t="s">
        <v>66</v>
      </c>
      <c r="AP16" s="211" t="s">
        <v>1296</v>
      </c>
      <c r="AQ16" s="211" t="s">
        <v>1297</v>
      </c>
      <c r="AR16" s="232" t="s">
        <v>1751</v>
      </c>
      <c r="AS16" s="233" t="s">
        <v>1789</v>
      </c>
      <c r="AT16" s="234" t="s">
        <v>1846</v>
      </c>
      <c r="AU16" s="235" t="s">
        <v>1788</v>
      </c>
      <c r="AV16" s="236" t="s">
        <v>1922</v>
      </c>
      <c r="AW16" s="237" t="s">
        <v>1951</v>
      </c>
      <c r="AX16" s="238" t="s">
        <v>103</v>
      </c>
      <c r="AY16" s="239" t="s">
        <v>1773</v>
      </c>
      <c r="AZ16" s="244" t="s">
        <v>2038</v>
      </c>
      <c r="BA16" s="246" t="s">
        <v>2075</v>
      </c>
      <c r="BB16" s="245" t="s">
        <v>79</v>
      </c>
      <c r="BC16" s="247" t="s">
        <v>1786</v>
      </c>
      <c r="BD16" s="248" t="s">
        <v>87</v>
      </c>
      <c r="BE16" s="249" t="s">
        <v>2135</v>
      </c>
      <c r="BF16" s="250" t="s">
        <v>2177</v>
      </c>
      <c r="BG16" s="251" t="s">
        <v>2334</v>
      </c>
      <c r="BH16" s="252" t="s">
        <v>2379</v>
      </c>
    </row>
    <row r="17" spans="3:60" x14ac:dyDescent="0.35">
      <c r="C17" s="210"/>
      <c r="L17" s="158"/>
      <c r="M17" s="158"/>
      <c r="N17" s="158"/>
      <c r="O17" s="158" t="s">
        <v>578</v>
      </c>
      <c r="P17" s="158" t="s">
        <v>579</v>
      </c>
      <c r="Q17" s="157"/>
      <c r="R17" s="157"/>
      <c r="S17" s="158" t="s">
        <v>580</v>
      </c>
      <c r="T17" s="158" t="s">
        <v>506</v>
      </c>
      <c r="U17" s="158" t="s">
        <v>581</v>
      </c>
      <c r="V17" s="157"/>
      <c r="W17" s="157"/>
      <c r="X17" s="158" t="s">
        <v>60</v>
      </c>
      <c r="Y17" s="158" t="s">
        <v>583</v>
      </c>
      <c r="Z17" s="208" t="s">
        <v>860</v>
      </c>
      <c r="AA17" s="208" t="s">
        <v>861</v>
      </c>
      <c r="AB17" s="208" t="s">
        <v>862</v>
      </c>
      <c r="AC17" s="208" t="s">
        <v>863</v>
      </c>
      <c r="AD17" s="208" t="s">
        <v>860</v>
      </c>
      <c r="AE17" s="208" t="s">
        <v>864</v>
      </c>
      <c r="AF17" s="208" t="s">
        <v>865</v>
      </c>
      <c r="AG17" s="208" t="s">
        <v>866</v>
      </c>
      <c r="AH17" s="211" t="s">
        <v>1298</v>
      </c>
      <c r="AI17" s="211" t="s">
        <v>1299</v>
      </c>
      <c r="AJ17" s="211" t="s">
        <v>1300</v>
      </c>
      <c r="AK17" s="211" t="s">
        <v>1301</v>
      </c>
      <c r="AL17" s="211" t="s">
        <v>59</v>
      </c>
      <c r="AM17" s="211" t="s">
        <v>1302</v>
      </c>
      <c r="AN17" s="211" t="s">
        <v>705</v>
      </c>
      <c r="AO17" s="211" t="s">
        <v>1303</v>
      </c>
      <c r="AP17" s="211" t="s">
        <v>1304</v>
      </c>
      <c r="AQ17" s="211" t="s">
        <v>1298</v>
      </c>
      <c r="AR17" s="232" t="s">
        <v>886</v>
      </c>
      <c r="AS17" s="233" t="s">
        <v>1790</v>
      </c>
      <c r="AT17" s="234" t="s">
        <v>921</v>
      </c>
      <c r="AU17" s="235" t="s">
        <v>1879</v>
      </c>
      <c r="AV17" s="236" t="s">
        <v>1923</v>
      </c>
      <c r="AW17" s="237" t="s">
        <v>1751</v>
      </c>
      <c r="AX17" s="238" t="s">
        <v>1989</v>
      </c>
      <c r="AY17" s="239" t="s">
        <v>1163</v>
      </c>
      <c r="AZ17" s="244" t="s">
        <v>2039</v>
      </c>
      <c r="BA17" s="246" t="s">
        <v>81</v>
      </c>
      <c r="BB17" s="245" t="s">
        <v>81</v>
      </c>
      <c r="BD17" s="248" t="s">
        <v>2117</v>
      </c>
      <c r="BE17" s="249" t="s">
        <v>1791</v>
      </c>
      <c r="BF17" s="250" t="s">
        <v>2178</v>
      </c>
      <c r="BG17" s="251" t="s">
        <v>598</v>
      </c>
      <c r="BH17" s="252" t="s">
        <v>2380</v>
      </c>
    </row>
    <row r="18" spans="3:60" x14ac:dyDescent="0.35">
      <c r="C18" s="210"/>
      <c r="L18" s="158"/>
      <c r="M18" s="158"/>
      <c r="N18" s="158"/>
      <c r="O18" s="157"/>
      <c r="P18" s="158" t="s">
        <v>584</v>
      </c>
      <c r="Q18" s="157"/>
      <c r="R18" s="157"/>
      <c r="S18" s="158" t="s">
        <v>585</v>
      </c>
      <c r="T18" s="158" t="s">
        <v>76</v>
      </c>
      <c r="U18" s="158" t="s">
        <v>586</v>
      </c>
      <c r="V18" s="157"/>
      <c r="W18" s="157"/>
      <c r="X18" s="158" t="s">
        <v>577</v>
      </c>
      <c r="Y18" s="158" t="s">
        <v>84</v>
      </c>
      <c r="Z18" s="208" t="s">
        <v>65</v>
      </c>
      <c r="AA18" s="208" t="s">
        <v>867</v>
      </c>
      <c r="AB18" s="208" t="s">
        <v>868</v>
      </c>
      <c r="AC18" s="208" t="s">
        <v>839</v>
      </c>
      <c r="AD18" s="208" t="s">
        <v>869</v>
      </c>
      <c r="AE18" s="208" t="s">
        <v>58</v>
      </c>
      <c r="AF18" s="208" t="s">
        <v>65</v>
      </c>
      <c r="AG18" s="208" t="s">
        <v>870</v>
      </c>
      <c r="AH18" s="211" t="s">
        <v>1305</v>
      </c>
      <c r="AI18" s="211" t="s">
        <v>65</v>
      </c>
      <c r="AJ18" s="211" t="s">
        <v>1306</v>
      </c>
      <c r="AK18" s="211" t="s">
        <v>1278</v>
      </c>
      <c r="AL18" s="211" t="s">
        <v>848</v>
      </c>
      <c r="AM18" s="211" t="s">
        <v>1307</v>
      </c>
      <c r="AN18" s="211" t="s">
        <v>1280</v>
      </c>
      <c r="AO18" s="211" t="s">
        <v>1308</v>
      </c>
      <c r="AP18" s="211" t="s">
        <v>1309</v>
      </c>
      <c r="AQ18" s="211" t="s">
        <v>1310</v>
      </c>
      <c r="AR18" s="232" t="s">
        <v>1752</v>
      </c>
      <c r="AS18" s="233" t="s">
        <v>1791</v>
      </c>
      <c r="AT18" s="234" t="s">
        <v>1756</v>
      </c>
      <c r="AU18" s="235" t="s">
        <v>1746</v>
      </c>
      <c r="AV18" s="236" t="s">
        <v>1848</v>
      </c>
      <c r="AW18" s="237" t="s">
        <v>1952</v>
      </c>
      <c r="AX18" s="238" t="s">
        <v>1990</v>
      </c>
      <c r="AY18" s="239" t="s">
        <v>1827</v>
      </c>
      <c r="AZ18" s="244" t="s">
        <v>841</v>
      </c>
      <c r="BA18" s="246" t="s">
        <v>2076</v>
      </c>
      <c r="BB18" s="245" t="s">
        <v>2060</v>
      </c>
      <c r="BD18" s="248" t="s">
        <v>2118</v>
      </c>
      <c r="BE18" s="249" t="s">
        <v>2136</v>
      </c>
      <c r="BF18" s="250" t="s">
        <v>2179</v>
      </c>
      <c r="BG18" s="251" t="s">
        <v>958</v>
      </c>
      <c r="BH18" s="252" t="s">
        <v>2381</v>
      </c>
    </row>
    <row r="19" spans="3:60" x14ac:dyDescent="0.35">
      <c r="C19" s="210"/>
      <c r="D19" s="210"/>
      <c r="E19" s="210"/>
      <c r="F19" s="210"/>
      <c r="G19" s="210"/>
      <c r="H19" s="210"/>
      <c r="I19" s="210"/>
      <c r="J19" s="210"/>
      <c r="K19" s="210"/>
      <c r="L19" s="158"/>
      <c r="M19" s="158"/>
      <c r="N19" s="158"/>
      <c r="O19" s="157"/>
      <c r="P19" s="158" t="s">
        <v>587</v>
      </c>
      <c r="Q19" s="157"/>
      <c r="R19" s="157"/>
      <c r="S19" s="158" t="s">
        <v>563</v>
      </c>
      <c r="T19" s="158" t="s">
        <v>77</v>
      </c>
      <c r="U19" s="158" t="s">
        <v>64</v>
      </c>
      <c r="V19" s="157"/>
      <c r="W19" s="157"/>
      <c r="X19" s="158" t="s">
        <v>62</v>
      </c>
      <c r="Y19" s="158" t="s">
        <v>79</v>
      </c>
      <c r="Z19" s="208" t="s">
        <v>67</v>
      </c>
      <c r="AA19" s="208" t="s">
        <v>68</v>
      </c>
      <c r="AB19" s="208" t="s">
        <v>871</v>
      </c>
      <c r="AC19" s="208" t="s">
        <v>872</v>
      </c>
      <c r="AD19" s="208" t="s">
        <v>873</v>
      </c>
      <c r="AE19" s="208" t="s">
        <v>874</v>
      </c>
      <c r="AF19" s="208" t="s">
        <v>875</v>
      </c>
      <c r="AG19" s="208" t="s">
        <v>876</v>
      </c>
      <c r="AH19" s="211" t="s">
        <v>1311</v>
      </c>
      <c r="AI19" s="211" t="s">
        <v>1312</v>
      </c>
      <c r="AJ19" s="211" t="s">
        <v>76</v>
      </c>
      <c r="AK19" s="211" t="s">
        <v>1313</v>
      </c>
      <c r="AL19" s="211" t="s">
        <v>1314</v>
      </c>
      <c r="AM19" s="211" t="s">
        <v>1315</v>
      </c>
      <c r="AN19" s="211" t="s">
        <v>1316</v>
      </c>
      <c r="AO19" s="211" t="s">
        <v>1317</v>
      </c>
      <c r="AP19" s="211" t="s">
        <v>538</v>
      </c>
      <c r="AQ19" s="211" t="s">
        <v>67</v>
      </c>
      <c r="AR19" s="232" t="s">
        <v>1753</v>
      </c>
      <c r="AS19" s="233" t="s">
        <v>1792</v>
      </c>
      <c r="AT19" s="234" t="s">
        <v>1847</v>
      </c>
      <c r="AU19" s="235" t="s">
        <v>61</v>
      </c>
      <c r="AV19" s="236" t="s">
        <v>1924</v>
      </c>
      <c r="AW19" s="237" t="s">
        <v>2</v>
      </c>
      <c r="AX19" s="238" t="s">
        <v>1991</v>
      </c>
      <c r="AY19" s="239" t="s">
        <v>2004</v>
      </c>
      <c r="AZ19" s="244" t="s">
        <v>857</v>
      </c>
      <c r="BA19" s="246" t="s">
        <v>2077</v>
      </c>
      <c r="BB19" s="245" t="s">
        <v>2061</v>
      </c>
      <c r="BD19" s="248" t="s">
        <v>2119</v>
      </c>
      <c r="BE19" s="249" t="s">
        <v>596</v>
      </c>
      <c r="BF19" s="250" t="s">
        <v>2180</v>
      </c>
      <c r="BG19" s="251" t="s">
        <v>2335</v>
      </c>
    </row>
    <row r="20" spans="3:60" x14ac:dyDescent="0.35">
      <c r="C20" s="210"/>
      <c r="D20" s="212"/>
      <c r="E20" s="212"/>
      <c r="F20" s="212"/>
      <c r="G20" s="212"/>
      <c r="H20" s="212"/>
      <c r="I20" s="212"/>
      <c r="J20" s="212"/>
      <c r="K20" s="212"/>
      <c r="L20" s="212"/>
      <c r="M20" s="212"/>
      <c r="N20" s="158"/>
      <c r="O20" s="157"/>
      <c r="P20" s="158" t="s">
        <v>563</v>
      </c>
      <c r="Q20" s="157"/>
      <c r="R20" s="157"/>
      <c r="S20" s="158" t="s">
        <v>485</v>
      </c>
      <c r="T20" s="158" t="s">
        <v>78</v>
      </c>
      <c r="U20" s="158" t="s">
        <v>63</v>
      </c>
      <c r="V20" s="157"/>
      <c r="W20" s="157"/>
      <c r="X20" s="158" t="s">
        <v>582</v>
      </c>
      <c r="Y20" s="158" t="s">
        <v>81</v>
      </c>
      <c r="Z20" s="208" t="s">
        <v>855</v>
      </c>
      <c r="AA20" s="208" t="s">
        <v>877</v>
      </c>
      <c r="AB20" s="208" t="s">
        <v>878</v>
      </c>
      <c r="AC20" s="208" t="s">
        <v>64</v>
      </c>
      <c r="AD20" s="208" t="s">
        <v>879</v>
      </c>
      <c r="AE20" s="208" t="s">
        <v>834</v>
      </c>
      <c r="AF20" s="208" t="s">
        <v>880</v>
      </c>
      <c r="AG20" s="208" t="s">
        <v>881</v>
      </c>
      <c r="AH20" s="211" t="s">
        <v>1318</v>
      </c>
      <c r="AI20" s="211" t="s">
        <v>1319</v>
      </c>
      <c r="AJ20" s="211" t="s">
        <v>1320</v>
      </c>
      <c r="AK20" s="211" t="s">
        <v>57</v>
      </c>
      <c r="AL20" s="211" t="s">
        <v>582</v>
      </c>
      <c r="AM20" s="211" t="s">
        <v>1321</v>
      </c>
      <c r="AN20" s="211" t="s">
        <v>76</v>
      </c>
      <c r="AO20" s="211" t="s">
        <v>1322</v>
      </c>
      <c r="AP20" s="211" t="s">
        <v>1323</v>
      </c>
      <c r="AQ20" s="211" t="s">
        <v>1324</v>
      </c>
      <c r="AR20" s="232" t="s">
        <v>866</v>
      </c>
      <c r="AS20" s="233" t="s">
        <v>65</v>
      </c>
      <c r="AT20" s="234" t="s">
        <v>1848</v>
      </c>
      <c r="AU20" s="235" t="s">
        <v>1880</v>
      </c>
      <c r="AV20" s="236" t="s">
        <v>74</v>
      </c>
      <c r="AW20" s="237" t="s">
        <v>1883</v>
      </c>
      <c r="AX20" s="238" t="s">
        <v>1781</v>
      </c>
      <c r="AY20" s="239" t="s">
        <v>2005</v>
      </c>
      <c r="AZ20" s="244" t="s">
        <v>1751</v>
      </c>
      <c r="BA20" s="246" t="s">
        <v>2078</v>
      </c>
      <c r="BB20" s="245" t="s">
        <v>958</v>
      </c>
      <c r="BD20" s="248" t="s">
        <v>2120</v>
      </c>
      <c r="BE20" s="249" t="s">
        <v>2137</v>
      </c>
      <c r="BF20" s="250" t="s">
        <v>2181</v>
      </c>
      <c r="BG20" s="251" t="s">
        <v>2336</v>
      </c>
    </row>
    <row r="21" spans="3:60" x14ac:dyDescent="0.35">
      <c r="C21" s="210"/>
      <c r="L21" s="158"/>
      <c r="M21" s="158"/>
      <c r="N21" s="158"/>
      <c r="O21" s="157"/>
      <c r="P21" s="158" t="s">
        <v>589</v>
      </c>
      <c r="Q21" s="157"/>
      <c r="R21" s="157"/>
      <c r="S21" s="158" t="s">
        <v>122</v>
      </c>
      <c r="T21" s="158" t="s">
        <v>80</v>
      </c>
      <c r="U21" s="158" t="s">
        <v>65</v>
      </c>
      <c r="V21" s="157"/>
      <c r="W21" s="157"/>
      <c r="X21" s="158" t="s">
        <v>505</v>
      </c>
      <c r="Y21" s="158" t="s">
        <v>591</v>
      </c>
      <c r="Z21" s="208" t="s">
        <v>882</v>
      </c>
      <c r="AA21" s="208" t="s">
        <v>883</v>
      </c>
      <c r="AB21" s="208" t="s">
        <v>69</v>
      </c>
      <c r="AC21" s="208" t="s">
        <v>65</v>
      </c>
      <c r="AD21" s="208" t="s">
        <v>853</v>
      </c>
      <c r="AE21" s="208" t="s">
        <v>862</v>
      </c>
      <c r="AF21" s="208" t="s">
        <v>884</v>
      </c>
      <c r="AG21" s="208" t="s">
        <v>885</v>
      </c>
      <c r="AH21" s="211" t="s">
        <v>705</v>
      </c>
      <c r="AI21" s="211" t="s">
        <v>901</v>
      </c>
      <c r="AJ21" s="211" t="s">
        <v>1325</v>
      </c>
      <c r="AK21" s="211" t="s">
        <v>66</v>
      </c>
      <c r="AL21" s="211" t="s">
        <v>1326</v>
      </c>
      <c r="AM21" s="211" t="s">
        <v>1327</v>
      </c>
      <c r="AN21" s="211" t="s">
        <v>1328</v>
      </c>
      <c r="AO21" s="211" t="s">
        <v>871</v>
      </c>
      <c r="AP21" s="211" t="s">
        <v>75</v>
      </c>
      <c r="AQ21" s="211" t="s">
        <v>867</v>
      </c>
      <c r="AR21" s="232" t="s">
        <v>1754</v>
      </c>
      <c r="AS21" s="233" t="s">
        <v>867</v>
      </c>
      <c r="AT21" s="234" t="s">
        <v>1849</v>
      </c>
      <c r="AU21" s="235" t="s">
        <v>1881</v>
      </c>
      <c r="AV21" s="236" t="s">
        <v>1925</v>
      </c>
      <c r="AW21" s="237" t="s">
        <v>1953</v>
      </c>
      <c r="AX21" s="238" t="s">
        <v>1992</v>
      </c>
      <c r="AY21" s="239" t="s">
        <v>1867</v>
      </c>
      <c r="AZ21" s="244" t="s">
        <v>1357</v>
      </c>
      <c r="BA21" s="246" t="s">
        <v>2079</v>
      </c>
      <c r="BB21" s="245" t="s">
        <v>1809</v>
      </c>
      <c r="BD21" s="248" t="s">
        <v>1771</v>
      </c>
      <c r="BE21" s="249" t="s">
        <v>1751</v>
      </c>
      <c r="BF21" s="250" t="s">
        <v>2182</v>
      </c>
      <c r="BG21" s="251" t="s">
        <v>2337</v>
      </c>
    </row>
    <row r="22" spans="3:60" x14ac:dyDescent="0.35">
      <c r="C22" s="210"/>
      <c r="L22" s="158"/>
      <c r="M22" s="158"/>
      <c r="N22" s="158"/>
      <c r="O22" s="157"/>
      <c r="P22" s="158" t="s">
        <v>111</v>
      </c>
      <c r="Q22" s="157"/>
      <c r="R22" s="157"/>
      <c r="S22" s="158" t="s">
        <v>124</v>
      </c>
      <c r="T22" s="158" t="s">
        <v>82</v>
      </c>
      <c r="U22" s="158" t="s">
        <v>67</v>
      </c>
      <c r="V22" s="157"/>
      <c r="W22" s="157"/>
      <c r="X22" s="158" t="s">
        <v>58</v>
      </c>
      <c r="Y22" s="158" t="s">
        <v>104</v>
      </c>
      <c r="Z22" s="208" t="s">
        <v>866</v>
      </c>
      <c r="AA22" s="208" t="s">
        <v>70</v>
      </c>
      <c r="AB22" s="208" t="s">
        <v>61</v>
      </c>
      <c r="AC22" s="208" t="s">
        <v>886</v>
      </c>
      <c r="AD22" s="208" t="s">
        <v>866</v>
      </c>
      <c r="AE22" s="208" t="s">
        <v>887</v>
      </c>
      <c r="AF22" s="208" t="s">
        <v>68</v>
      </c>
      <c r="AG22" s="208" t="s">
        <v>71</v>
      </c>
      <c r="AH22" s="211" t="s">
        <v>1329</v>
      </c>
      <c r="AI22" s="211" t="s">
        <v>1330</v>
      </c>
      <c r="AJ22" s="211" t="s">
        <v>1331</v>
      </c>
      <c r="AK22" s="211" t="s">
        <v>1332</v>
      </c>
      <c r="AL22" s="211" t="s">
        <v>58</v>
      </c>
      <c r="AM22" s="211" t="s">
        <v>76</v>
      </c>
      <c r="AN22" s="211" t="s">
        <v>80</v>
      </c>
      <c r="AO22" s="211" t="s">
        <v>1333</v>
      </c>
      <c r="AP22" s="211" t="s">
        <v>881</v>
      </c>
      <c r="AQ22" s="211" t="s">
        <v>1334</v>
      </c>
      <c r="AR22" s="232" t="s">
        <v>1469</v>
      </c>
      <c r="AS22" s="233" t="s">
        <v>890</v>
      </c>
      <c r="AT22" s="234" t="s">
        <v>1850</v>
      </c>
      <c r="AU22" s="235" t="s">
        <v>1751</v>
      </c>
      <c r="AV22" s="236" t="s">
        <v>1926</v>
      </c>
      <c r="AW22" s="237" t="s">
        <v>866</v>
      </c>
      <c r="AX22" s="238" t="s">
        <v>1533</v>
      </c>
      <c r="AY22" s="239" t="s">
        <v>2006</v>
      </c>
      <c r="AZ22" s="244" t="s">
        <v>76</v>
      </c>
      <c r="BA22" s="246" t="s">
        <v>104</v>
      </c>
      <c r="BB22" s="245" t="s">
        <v>87</v>
      </c>
      <c r="BD22" s="248" t="s">
        <v>2121</v>
      </c>
      <c r="BE22" s="249" t="s">
        <v>68</v>
      </c>
      <c r="BF22" s="250" t="s">
        <v>2183</v>
      </c>
      <c r="BG22" s="251" t="s">
        <v>2338</v>
      </c>
    </row>
    <row r="23" spans="3:60" x14ac:dyDescent="0.35">
      <c r="C23" s="210"/>
      <c r="L23" s="158"/>
      <c r="M23" s="158"/>
      <c r="N23" s="158"/>
      <c r="O23" s="157"/>
      <c r="P23" s="158" t="s">
        <v>593</v>
      </c>
      <c r="Q23" s="157"/>
      <c r="R23" s="157"/>
      <c r="S23" s="157"/>
      <c r="T23" s="158" t="s">
        <v>594</v>
      </c>
      <c r="U23" s="158" t="s">
        <v>595</v>
      </c>
      <c r="V23" s="157"/>
      <c r="W23" s="157"/>
      <c r="X23" s="158" t="s">
        <v>588</v>
      </c>
      <c r="Y23" s="158" t="s">
        <v>87</v>
      </c>
      <c r="Z23" s="208" t="s">
        <v>888</v>
      </c>
      <c r="AA23" s="208" t="s">
        <v>72</v>
      </c>
      <c r="AB23" s="208" t="s">
        <v>889</v>
      </c>
      <c r="AC23" s="208" t="s">
        <v>890</v>
      </c>
      <c r="AD23" s="208" t="s">
        <v>891</v>
      </c>
      <c r="AE23" s="208" t="s">
        <v>844</v>
      </c>
      <c r="AF23" s="208" t="s">
        <v>73</v>
      </c>
      <c r="AG23" s="208" t="s">
        <v>74</v>
      </c>
      <c r="AH23" s="211" t="s">
        <v>1335</v>
      </c>
      <c r="AI23" s="211" t="s">
        <v>1336</v>
      </c>
      <c r="AJ23" s="211" t="s">
        <v>1337</v>
      </c>
      <c r="AK23" s="211" t="s">
        <v>58</v>
      </c>
      <c r="AL23" s="211" t="s">
        <v>874</v>
      </c>
      <c r="AM23" s="211" t="s">
        <v>74</v>
      </c>
      <c r="AN23" s="211" t="s">
        <v>1338</v>
      </c>
      <c r="AO23" s="211" t="s">
        <v>61</v>
      </c>
      <c r="AP23" s="211" t="s">
        <v>1339</v>
      </c>
      <c r="AQ23" s="211" t="s">
        <v>1340</v>
      </c>
      <c r="AR23" s="232" t="s">
        <v>1755</v>
      </c>
      <c r="AS23" s="233" t="s">
        <v>1793</v>
      </c>
      <c r="AT23" s="234" t="s">
        <v>81</v>
      </c>
      <c r="AU23" s="235" t="s">
        <v>879</v>
      </c>
      <c r="AV23" s="236" t="s">
        <v>1927</v>
      </c>
      <c r="AW23" s="237" t="s">
        <v>1954</v>
      </c>
      <c r="AX23" s="238" t="s">
        <v>1134</v>
      </c>
      <c r="AY23" s="239" t="s">
        <v>2007</v>
      </c>
      <c r="AZ23" s="244" t="s">
        <v>947</v>
      </c>
      <c r="BA23" s="246" t="s">
        <v>87</v>
      </c>
      <c r="BB23" s="245" t="s">
        <v>1038</v>
      </c>
      <c r="BD23" s="248" t="s">
        <v>2122</v>
      </c>
      <c r="BE23" s="249" t="s">
        <v>1953</v>
      </c>
      <c r="BF23" s="250" t="s">
        <v>2184</v>
      </c>
      <c r="BG23" s="251" t="s">
        <v>2339</v>
      </c>
    </row>
    <row r="24" spans="3:60" x14ac:dyDescent="0.35">
      <c r="C24" s="210"/>
      <c r="L24" s="158"/>
      <c r="M24" s="158"/>
      <c r="N24" s="158"/>
      <c r="O24" s="157"/>
      <c r="P24" s="158" t="s">
        <v>570</v>
      </c>
      <c r="Q24" s="157"/>
      <c r="R24" s="157"/>
      <c r="S24" s="157"/>
      <c r="T24" s="158" t="s">
        <v>81</v>
      </c>
      <c r="U24" s="158" t="s">
        <v>68</v>
      </c>
      <c r="V24" s="157"/>
      <c r="W24" s="157"/>
      <c r="X24" s="158" t="s">
        <v>590</v>
      </c>
      <c r="Y24" s="158" t="s">
        <v>95</v>
      </c>
      <c r="Z24" s="208" t="s">
        <v>892</v>
      </c>
      <c r="AA24" s="208" t="s">
        <v>893</v>
      </c>
      <c r="AB24" s="208" t="s">
        <v>64</v>
      </c>
      <c r="AC24" s="208" t="s">
        <v>894</v>
      </c>
      <c r="AD24" s="208" t="s">
        <v>895</v>
      </c>
      <c r="AE24" s="208" t="s">
        <v>841</v>
      </c>
      <c r="AF24" s="208" t="s">
        <v>75</v>
      </c>
      <c r="AG24" s="208" t="s">
        <v>40</v>
      </c>
      <c r="AH24" s="211" t="s">
        <v>1341</v>
      </c>
      <c r="AI24" s="211" t="s">
        <v>1342</v>
      </c>
      <c r="AJ24" s="211" t="s">
        <v>82</v>
      </c>
      <c r="AK24" s="211" t="s">
        <v>1343</v>
      </c>
      <c r="AL24" s="211" t="s">
        <v>1344</v>
      </c>
      <c r="AM24" s="211" t="s">
        <v>1345</v>
      </c>
      <c r="AN24" s="211" t="s">
        <v>83</v>
      </c>
      <c r="AO24" s="211" t="s">
        <v>1279</v>
      </c>
      <c r="AP24" s="211" t="s">
        <v>1346</v>
      </c>
      <c r="AQ24" s="211" t="s">
        <v>1347</v>
      </c>
      <c r="AR24" s="232" t="s">
        <v>947</v>
      </c>
      <c r="AS24" s="233" t="s">
        <v>866</v>
      </c>
      <c r="AT24" s="234" t="s">
        <v>1851</v>
      </c>
      <c r="AU24" s="235" t="s">
        <v>1882</v>
      </c>
      <c r="AV24" s="236" t="s">
        <v>1928</v>
      </c>
      <c r="AW24" s="237" t="s">
        <v>1955</v>
      </c>
      <c r="AX24" s="238" t="s">
        <v>1993</v>
      </c>
      <c r="AY24" s="239" t="s">
        <v>2008</v>
      </c>
      <c r="AZ24" s="244" t="s">
        <v>2040</v>
      </c>
      <c r="BA24" s="246" t="s">
        <v>100</v>
      </c>
      <c r="BB24" s="245" t="s">
        <v>2062</v>
      </c>
      <c r="BD24" s="248" t="s">
        <v>1861</v>
      </c>
      <c r="BE24" s="249" t="s">
        <v>1794</v>
      </c>
      <c r="BF24" s="250" t="s">
        <v>2185</v>
      </c>
      <c r="BG24" s="251" t="s">
        <v>2340</v>
      </c>
    </row>
    <row r="25" spans="3:60" x14ac:dyDescent="0.35">
      <c r="L25" s="158"/>
      <c r="M25" s="158"/>
      <c r="N25" s="158"/>
      <c r="O25" s="157"/>
      <c r="P25" s="158" t="s">
        <v>597</v>
      </c>
      <c r="Q25" s="157"/>
      <c r="R25" s="157"/>
      <c r="S25" s="157"/>
      <c r="T25" s="158" t="s">
        <v>598</v>
      </c>
      <c r="U25" s="158" t="s">
        <v>599</v>
      </c>
      <c r="V25" s="157"/>
      <c r="W25" s="157"/>
      <c r="X25" s="158" t="s">
        <v>702</v>
      </c>
      <c r="Y25" s="158" t="s">
        <v>601</v>
      </c>
      <c r="Z25" s="208" t="s">
        <v>896</v>
      </c>
      <c r="AA25" s="208" t="s">
        <v>76</v>
      </c>
      <c r="AB25" s="208" t="s">
        <v>65</v>
      </c>
      <c r="AC25" s="208" t="s">
        <v>897</v>
      </c>
      <c r="AD25" s="208" t="s">
        <v>898</v>
      </c>
      <c r="AE25" s="208" t="s">
        <v>61</v>
      </c>
      <c r="AF25" s="208" t="s">
        <v>70</v>
      </c>
      <c r="AG25" s="208" t="s">
        <v>899</v>
      </c>
      <c r="AH25" s="211" t="s">
        <v>901</v>
      </c>
      <c r="AI25" s="211" t="s">
        <v>76</v>
      </c>
      <c r="AJ25" s="211" t="s">
        <v>1348</v>
      </c>
      <c r="AK25" s="211" t="s">
        <v>1349</v>
      </c>
      <c r="AL25" s="211" t="s">
        <v>844</v>
      </c>
      <c r="AM25" s="211" t="s">
        <v>1350</v>
      </c>
      <c r="AN25" s="211" t="s">
        <v>84</v>
      </c>
      <c r="AO25" s="211" t="s">
        <v>1351</v>
      </c>
      <c r="AP25" s="211" t="s">
        <v>1352</v>
      </c>
      <c r="AQ25" s="211" t="s">
        <v>70</v>
      </c>
      <c r="AR25" s="232" t="s">
        <v>1756</v>
      </c>
      <c r="AS25" s="233" t="s">
        <v>896</v>
      </c>
      <c r="AT25" s="234" t="s">
        <v>958</v>
      </c>
      <c r="AU25" s="235" t="s">
        <v>1431</v>
      </c>
      <c r="AV25" s="236" t="s">
        <v>95</v>
      </c>
      <c r="AW25" s="237" t="s">
        <v>1956</v>
      </c>
      <c r="AX25" s="238" t="s">
        <v>1994</v>
      </c>
      <c r="AZ25" s="244" t="s">
        <v>2041</v>
      </c>
      <c r="BA25" s="246" t="s">
        <v>2080</v>
      </c>
      <c r="BB25" s="245" t="s">
        <v>98</v>
      </c>
      <c r="BD25" s="248" t="s">
        <v>2123</v>
      </c>
      <c r="BE25" s="249" t="s">
        <v>1756</v>
      </c>
      <c r="BF25" s="250" t="s">
        <v>1286</v>
      </c>
      <c r="BG25" s="251" t="s">
        <v>2341</v>
      </c>
    </row>
    <row r="26" spans="3:60" x14ac:dyDescent="0.35">
      <c r="C26" s="210"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08" t="s">
        <v>900</v>
      </c>
      <c r="AA26" s="208" t="s">
        <v>77</v>
      </c>
      <c r="AB26" s="208" t="s">
        <v>901</v>
      </c>
      <c r="AC26" s="208" t="s">
        <v>78</v>
      </c>
      <c r="AD26" s="208" t="s">
        <v>902</v>
      </c>
      <c r="AE26" s="208" t="s">
        <v>64</v>
      </c>
      <c r="AF26" s="208" t="s">
        <v>76</v>
      </c>
      <c r="AG26" s="208" t="s">
        <v>788</v>
      </c>
      <c r="AH26" s="211" t="s">
        <v>1334</v>
      </c>
      <c r="AI26" s="211" t="s">
        <v>77</v>
      </c>
      <c r="AJ26" s="211" t="s">
        <v>1353</v>
      </c>
      <c r="AK26" s="211" t="s">
        <v>1322</v>
      </c>
      <c r="AL26" s="211" t="s">
        <v>841</v>
      </c>
      <c r="AM26" s="211" t="s">
        <v>79</v>
      </c>
      <c r="AN26" s="211" t="s">
        <v>1354</v>
      </c>
      <c r="AO26" s="211" t="s">
        <v>1355</v>
      </c>
      <c r="AP26" s="211" t="s">
        <v>713</v>
      </c>
      <c r="AQ26" s="211" t="s">
        <v>1356</v>
      </c>
      <c r="AR26" s="232" t="s">
        <v>1757</v>
      </c>
      <c r="AS26" s="233" t="s">
        <v>599</v>
      </c>
      <c r="AT26" s="234" t="s">
        <v>1852</v>
      </c>
      <c r="AU26" s="235" t="s">
        <v>1883</v>
      </c>
      <c r="AV26" s="236" t="s">
        <v>1063</v>
      </c>
      <c r="AW26" s="237" t="s">
        <v>74</v>
      </c>
      <c r="AX26" s="238" t="s">
        <v>1735</v>
      </c>
      <c r="AZ26" s="244" t="s">
        <v>2026</v>
      </c>
      <c r="BA26" s="246" t="s">
        <v>2081</v>
      </c>
      <c r="BB26" s="245" t="s">
        <v>1046</v>
      </c>
      <c r="BD26" s="248" t="s">
        <v>1781</v>
      </c>
      <c r="BE26" s="249" t="s">
        <v>2138</v>
      </c>
      <c r="BF26" s="250" t="s">
        <v>815</v>
      </c>
      <c r="BG26" s="251" t="s">
        <v>2342</v>
      </c>
    </row>
    <row r="27" spans="3:60" x14ac:dyDescent="0.35">
      <c r="C27" s="210"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08" t="s">
        <v>70</v>
      </c>
      <c r="AA27" s="208" t="s">
        <v>903</v>
      </c>
      <c r="AB27" s="208" t="s">
        <v>904</v>
      </c>
      <c r="AC27" s="208" t="s">
        <v>905</v>
      </c>
      <c r="AD27" s="208" t="s">
        <v>74</v>
      </c>
      <c r="AE27" s="208" t="s">
        <v>906</v>
      </c>
      <c r="AF27" s="208" t="s">
        <v>77</v>
      </c>
      <c r="AG27" s="208" t="s">
        <v>907</v>
      </c>
      <c r="AH27" s="211" t="s">
        <v>1357</v>
      </c>
      <c r="AI27" s="211" t="s">
        <v>1358</v>
      </c>
      <c r="AJ27" s="211" t="s">
        <v>1359</v>
      </c>
      <c r="AK27" s="211" t="s">
        <v>1360</v>
      </c>
      <c r="AL27" s="211" t="s">
        <v>61</v>
      </c>
      <c r="AM27" s="211" t="s">
        <v>81</v>
      </c>
      <c r="AN27" s="211" t="s">
        <v>960</v>
      </c>
      <c r="AO27" s="211" t="s">
        <v>67</v>
      </c>
      <c r="AP27" s="211" t="s">
        <v>1361</v>
      </c>
      <c r="AQ27" s="211" t="s">
        <v>76</v>
      </c>
      <c r="AR27" s="232" t="s">
        <v>1758</v>
      </c>
      <c r="AS27" s="233" t="s">
        <v>1794</v>
      </c>
      <c r="AT27" s="234" t="s">
        <v>1410</v>
      </c>
      <c r="AU27" s="235" t="s">
        <v>1884</v>
      </c>
      <c r="AV27" s="236" t="s">
        <v>1597</v>
      </c>
      <c r="AW27" s="237" t="s">
        <v>1957</v>
      </c>
      <c r="AX27" s="238" t="s">
        <v>1995</v>
      </c>
      <c r="AZ27" s="244" t="s">
        <v>81</v>
      </c>
      <c r="BA27" s="246" t="s">
        <v>2082</v>
      </c>
      <c r="BB27" s="245" t="s">
        <v>2063</v>
      </c>
      <c r="BD27" s="248" t="s">
        <v>1782</v>
      </c>
      <c r="BE27" s="249" t="s">
        <v>1524</v>
      </c>
      <c r="BF27" s="250" t="s">
        <v>2186</v>
      </c>
      <c r="BG27" s="251" t="s">
        <v>2343</v>
      </c>
    </row>
    <row r="28" spans="3:60" x14ac:dyDescent="0.35">
      <c r="C28" s="210" t="s">
        <v>750</v>
      </c>
      <c r="D28" s="210" t="s">
        <v>787</v>
      </c>
      <c r="E28" s="210" t="s">
        <v>52</v>
      </c>
      <c r="F28" s="210" t="s">
        <v>788</v>
      </c>
      <c r="G28" s="210" t="s">
        <v>789</v>
      </c>
      <c r="H28" s="210" t="s">
        <v>790</v>
      </c>
      <c r="I28" s="210" t="s">
        <v>791</v>
      </c>
      <c r="J28" s="210" t="s">
        <v>53</v>
      </c>
      <c r="K28" s="210" t="s">
        <v>792</v>
      </c>
      <c r="L28" s="211"/>
      <c r="M28" s="211"/>
      <c r="N28" s="158"/>
      <c r="O28" s="157"/>
      <c r="P28" s="157"/>
      <c r="Q28" s="157"/>
      <c r="R28" s="157"/>
      <c r="S28" s="157"/>
      <c r="T28" s="158" t="s">
        <v>97</v>
      </c>
      <c r="U28" s="158" t="s">
        <v>71</v>
      </c>
      <c r="V28" s="157"/>
      <c r="W28" s="157"/>
      <c r="X28" s="158" t="s">
        <v>69</v>
      </c>
      <c r="Y28" s="158" t="s">
        <v>100</v>
      </c>
      <c r="Z28" s="208" t="s">
        <v>908</v>
      </c>
      <c r="AA28" s="208" t="s">
        <v>74</v>
      </c>
      <c r="AB28" s="208" t="s">
        <v>867</v>
      </c>
      <c r="AC28" s="208" t="s">
        <v>909</v>
      </c>
      <c r="AD28" s="208" t="s">
        <v>910</v>
      </c>
      <c r="AE28" s="208" t="s">
        <v>911</v>
      </c>
      <c r="AF28" s="208" t="s">
        <v>912</v>
      </c>
      <c r="AG28" s="208" t="s">
        <v>79</v>
      </c>
      <c r="AH28" s="211" t="s">
        <v>1300</v>
      </c>
      <c r="AI28" s="211" t="s">
        <v>74</v>
      </c>
      <c r="AJ28" s="211" t="s">
        <v>1362</v>
      </c>
      <c r="AK28" s="211" t="s">
        <v>1363</v>
      </c>
      <c r="AL28" s="211" t="s">
        <v>64</v>
      </c>
      <c r="AM28" s="211" t="s">
        <v>1364</v>
      </c>
      <c r="AN28" s="211" t="s">
        <v>1365</v>
      </c>
      <c r="AO28" s="211" t="s">
        <v>1366</v>
      </c>
      <c r="AP28" s="211" t="s">
        <v>950</v>
      </c>
      <c r="AQ28" s="211" t="s">
        <v>903</v>
      </c>
      <c r="AR28" s="232" t="s">
        <v>1759</v>
      </c>
      <c r="AS28" s="233" t="s">
        <v>1795</v>
      </c>
      <c r="AT28" s="234" t="s">
        <v>87</v>
      </c>
      <c r="AU28" s="235" t="s">
        <v>853</v>
      </c>
      <c r="AV28" s="236" t="s">
        <v>1929</v>
      </c>
      <c r="AW28" s="237" t="s">
        <v>1958</v>
      </c>
      <c r="AX28" s="238" t="s">
        <v>111</v>
      </c>
      <c r="AZ28" s="244" t="s">
        <v>2042</v>
      </c>
      <c r="BA28" s="246" t="s">
        <v>1003</v>
      </c>
      <c r="BB28" s="245" t="s">
        <v>1007</v>
      </c>
      <c r="BD28" s="248" t="s">
        <v>2124</v>
      </c>
      <c r="BE28" s="249" t="s">
        <v>74</v>
      </c>
      <c r="BF28" s="250" t="s">
        <v>2187</v>
      </c>
      <c r="BG28" s="251" t="s">
        <v>2344</v>
      </c>
    </row>
    <row r="29" spans="3:60" x14ac:dyDescent="0.35">
      <c r="C29" s="210" t="s">
        <v>751</v>
      </c>
      <c r="D29" s="212" t="s">
        <v>1201</v>
      </c>
      <c r="E29" s="212" t="s">
        <v>1202</v>
      </c>
      <c r="F29" s="212" t="s">
        <v>1203</v>
      </c>
      <c r="G29" s="212" t="s">
        <v>1204</v>
      </c>
      <c r="H29" s="212" t="s">
        <v>1205</v>
      </c>
      <c r="I29" s="212" t="s">
        <v>1206</v>
      </c>
      <c r="J29" s="212" t="s">
        <v>1088</v>
      </c>
      <c r="K29" s="212" t="s">
        <v>1207</v>
      </c>
      <c r="L29" s="212" t="s">
        <v>1208</v>
      </c>
      <c r="M29" s="212" t="s">
        <v>1209</v>
      </c>
      <c r="N29" s="158"/>
      <c r="O29" s="157"/>
      <c r="P29" s="157"/>
      <c r="Q29" s="157"/>
      <c r="R29" s="157"/>
      <c r="S29" s="157"/>
      <c r="T29" s="158" t="s">
        <v>91</v>
      </c>
      <c r="U29" s="158" t="s">
        <v>76</v>
      </c>
      <c r="V29" s="157"/>
      <c r="W29" s="157"/>
      <c r="X29" s="158" t="s">
        <v>704</v>
      </c>
      <c r="Y29" s="158" t="s">
        <v>102</v>
      </c>
      <c r="Z29" s="208" t="s">
        <v>76</v>
      </c>
      <c r="AA29" s="208" t="s">
        <v>80</v>
      </c>
      <c r="AB29" s="208" t="s">
        <v>68</v>
      </c>
      <c r="AC29" s="208" t="s">
        <v>913</v>
      </c>
      <c r="AD29" s="208" t="s">
        <v>914</v>
      </c>
      <c r="AE29" s="208" t="s">
        <v>65</v>
      </c>
      <c r="AF29" s="208" t="s">
        <v>915</v>
      </c>
      <c r="AG29" s="208" t="s">
        <v>81</v>
      </c>
      <c r="AH29" s="211" t="s">
        <v>1367</v>
      </c>
      <c r="AI29" s="211" t="s">
        <v>80</v>
      </c>
      <c r="AJ29" s="211" t="s">
        <v>515</v>
      </c>
      <c r="AK29" s="211" t="s">
        <v>871</v>
      </c>
      <c r="AL29" s="211" t="s">
        <v>1312</v>
      </c>
      <c r="AM29" s="211" t="s">
        <v>938</v>
      </c>
      <c r="AN29" s="211" t="s">
        <v>1368</v>
      </c>
      <c r="AO29" s="211" t="s">
        <v>1369</v>
      </c>
      <c r="AP29" s="211" t="s">
        <v>1370</v>
      </c>
      <c r="AQ29" s="211" t="s">
        <v>619</v>
      </c>
      <c r="AR29" s="232" t="s">
        <v>1760</v>
      </c>
      <c r="AS29" s="233" t="s">
        <v>1796</v>
      </c>
      <c r="AT29" s="234" t="s">
        <v>1853</v>
      </c>
      <c r="AU29" s="235" t="s">
        <v>866</v>
      </c>
      <c r="AV29" s="236" t="s">
        <v>1068</v>
      </c>
      <c r="AW29" s="237" t="s">
        <v>1959</v>
      </c>
      <c r="AX29" s="238" t="s">
        <v>123</v>
      </c>
      <c r="AZ29" s="244" t="s">
        <v>2043</v>
      </c>
      <c r="BA29" s="246" t="s">
        <v>1781</v>
      </c>
      <c r="BB29" s="245" t="s">
        <v>1828</v>
      </c>
      <c r="BD29" s="248" t="s">
        <v>2125</v>
      </c>
      <c r="BE29" s="249" t="s">
        <v>2139</v>
      </c>
      <c r="BF29" s="250" t="s">
        <v>848</v>
      </c>
      <c r="BG29" s="251" t="s">
        <v>2345</v>
      </c>
    </row>
    <row r="30" spans="3:60" x14ac:dyDescent="0.35">
      <c r="C30" s="210" t="s">
        <v>752</v>
      </c>
      <c r="D30" s="211" t="s">
        <v>454</v>
      </c>
      <c r="E30" s="211" t="s">
        <v>68</v>
      </c>
      <c r="F30" s="211" t="s">
        <v>455</v>
      </c>
      <c r="G30" s="211" t="s">
        <v>456</v>
      </c>
      <c r="H30" s="211" t="s">
        <v>457</v>
      </c>
      <c r="I30" s="211" t="s">
        <v>458</v>
      </c>
      <c r="J30" s="211" t="s">
        <v>736</v>
      </c>
      <c r="K30" s="211" t="s">
        <v>735</v>
      </c>
      <c r="L30" s="211" t="s">
        <v>734</v>
      </c>
      <c r="M30" s="211" t="s">
        <v>460</v>
      </c>
      <c r="N30" s="211" t="s">
        <v>737</v>
      </c>
      <c r="O30" s="211" t="s">
        <v>461</v>
      </c>
      <c r="P30" s="211" t="s">
        <v>462</v>
      </c>
      <c r="Q30" s="211" t="s">
        <v>463</v>
      </c>
      <c r="R30" s="157"/>
      <c r="S30" s="157"/>
      <c r="T30" s="158" t="s">
        <v>101</v>
      </c>
      <c r="U30" s="158" t="s">
        <v>77</v>
      </c>
      <c r="V30" s="157"/>
      <c r="W30" s="157"/>
      <c r="X30" s="158" t="s">
        <v>705</v>
      </c>
      <c r="Y30" s="158" t="s">
        <v>605</v>
      </c>
      <c r="Z30" s="208" t="s">
        <v>77</v>
      </c>
      <c r="AA30" s="208" t="s">
        <v>82</v>
      </c>
      <c r="AB30" s="208" t="s">
        <v>916</v>
      </c>
      <c r="AC30" s="208" t="s">
        <v>917</v>
      </c>
      <c r="AD30" s="208" t="s">
        <v>918</v>
      </c>
      <c r="AE30" s="208" t="s">
        <v>919</v>
      </c>
      <c r="AF30" s="208" t="s">
        <v>80</v>
      </c>
      <c r="AG30" s="208" t="s">
        <v>920</v>
      </c>
      <c r="AH30" s="211" t="s">
        <v>70</v>
      </c>
      <c r="AI30" s="211" t="s">
        <v>1371</v>
      </c>
      <c r="AJ30" s="211" t="s">
        <v>960</v>
      </c>
      <c r="AK30" s="211" t="s">
        <v>69</v>
      </c>
      <c r="AL30" s="211" t="s">
        <v>67</v>
      </c>
      <c r="AM30" s="211" t="s">
        <v>1372</v>
      </c>
      <c r="AN30" s="211" t="s">
        <v>1373</v>
      </c>
      <c r="AO30" s="211" t="s">
        <v>1324</v>
      </c>
      <c r="AP30" s="211" t="s">
        <v>620</v>
      </c>
      <c r="AQ30" s="211" t="s">
        <v>1374</v>
      </c>
      <c r="AR30" s="232" t="s">
        <v>1761</v>
      </c>
      <c r="AS30" s="233" t="s">
        <v>908</v>
      </c>
      <c r="AT30" s="234" t="s">
        <v>97</v>
      </c>
      <c r="AU30" s="235" t="s">
        <v>1885</v>
      </c>
      <c r="AV30" s="236" t="s">
        <v>102</v>
      </c>
      <c r="AW30" s="237" t="s">
        <v>1960</v>
      </c>
      <c r="AX30" s="238" t="s">
        <v>1996</v>
      </c>
      <c r="AZ30" s="244" t="s">
        <v>2044</v>
      </c>
      <c r="BA30" s="246" t="s">
        <v>2083</v>
      </c>
      <c r="BB30" s="245" t="s">
        <v>2064</v>
      </c>
      <c r="BD30" s="248" t="s">
        <v>2126</v>
      </c>
      <c r="BE30" s="249" t="s">
        <v>2140</v>
      </c>
      <c r="BF30" s="250" t="s">
        <v>57</v>
      </c>
      <c r="BG30" s="251" t="s">
        <v>1459</v>
      </c>
    </row>
    <row r="31" spans="3:60" x14ac:dyDescent="0.35">
      <c r="C31" s="210" t="s">
        <v>753</v>
      </c>
      <c r="D31" s="231" t="s">
        <v>1731</v>
      </c>
      <c r="E31" s="231" t="s">
        <v>1732</v>
      </c>
      <c r="F31" s="231" t="s">
        <v>1733</v>
      </c>
      <c r="G31" s="231" t="s">
        <v>1734</v>
      </c>
      <c r="H31" s="231" t="s">
        <v>1736</v>
      </c>
      <c r="I31" s="231" t="s">
        <v>1737</v>
      </c>
      <c r="J31" s="231" t="s">
        <v>1735</v>
      </c>
      <c r="K31" s="231" t="s">
        <v>670</v>
      </c>
      <c r="L31" s="158"/>
      <c r="M31" s="158"/>
      <c r="N31" s="158"/>
      <c r="O31" s="157"/>
      <c r="P31" s="157"/>
      <c r="Q31" s="157"/>
      <c r="R31" s="157"/>
      <c r="S31" s="157"/>
      <c r="T31" s="158" t="s">
        <v>606</v>
      </c>
      <c r="U31" s="158" t="s">
        <v>80</v>
      </c>
      <c r="V31" s="157"/>
      <c r="W31" s="157"/>
      <c r="X31" s="158" t="s">
        <v>596</v>
      </c>
      <c r="Y31" s="158" t="s">
        <v>608</v>
      </c>
      <c r="Z31" s="208" t="s">
        <v>921</v>
      </c>
      <c r="AA31" s="208" t="s">
        <v>83</v>
      </c>
      <c r="AB31" s="208" t="s">
        <v>890</v>
      </c>
      <c r="AC31" s="208" t="s">
        <v>922</v>
      </c>
      <c r="AD31" s="208" t="s">
        <v>923</v>
      </c>
      <c r="AE31" s="208" t="s">
        <v>901</v>
      </c>
      <c r="AF31" s="208" t="s">
        <v>924</v>
      </c>
      <c r="AG31" s="208" t="s">
        <v>925</v>
      </c>
      <c r="AH31" s="211" t="s">
        <v>76</v>
      </c>
      <c r="AI31" s="211" t="s">
        <v>1375</v>
      </c>
      <c r="AJ31" s="211" t="s">
        <v>1376</v>
      </c>
      <c r="AK31" s="211" t="s">
        <v>61</v>
      </c>
      <c r="AL31" s="211" t="s">
        <v>851</v>
      </c>
      <c r="AM31" s="211" t="s">
        <v>1004</v>
      </c>
      <c r="AN31" s="211" t="s">
        <v>79</v>
      </c>
      <c r="AO31" s="211" t="s">
        <v>1377</v>
      </c>
      <c r="AP31" s="211" t="s">
        <v>1378</v>
      </c>
      <c r="AQ31" s="211" t="s">
        <v>80</v>
      </c>
      <c r="AR31" s="232" t="s">
        <v>79</v>
      </c>
      <c r="AS31" s="233" t="s">
        <v>76</v>
      </c>
      <c r="AT31" s="234" t="s">
        <v>1854</v>
      </c>
      <c r="AU31" s="235" t="s">
        <v>895</v>
      </c>
      <c r="AV31" s="236" t="s">
        <v>1812</v>
      </c>
      <c r="AW31" s="237" t="s">
        <v>1961</v>
      </c>
      <c r="AZ31" s="244" t="s">
        <v>2045</v>
      </c>
      <c r="BA31" s="246" t="s">
        <v>2084</v>
      </c>
      <c r="BB31" s="245" t="s">
        <v>2065</v>
      </c>
      <c r="BD31" s="248" t="s">
        <v>2127</v>
      </c>
      <c r="BE31" s="249" t="s">
        <v>1801</v>
      </c>
      <c r="BF31" s="250" t="s">
        <v>2188</v>
      </c>
      <c r="BG31" s="251" t="s">
        <v>41</v>
      </c>
    </row>
    <row r="32" spans="3:60" x14ac:dyDescent="0.35">
      <c r="C32" s="210" t="s">
        <v>754</v>
      </c>
      <c r="D32" s="250" t="s">
        <v>2320</v>
      </c>
      <c r="L32" s="158"/>
      <c r="M32" s="158"/>
      <c r="N32" s="158"/>
      <c r="O32" s="157"/>
      <c r="P32" s="157"/>
      <c r="Q32" s="157"/>
      <c r="R32" s="157"/>
      <c r="S32" s="157"/>
      <c r="T32" s="158" t="s">
        <v>459</v>
      </c>
      <c r="U32" s="158" t="s">
        <v>609</v>
      </c>
      <c r="V32" s="157"/>
      <c r="W32" s="157"/>
      <c r="X32" s="158" t="s">
        <v>600</v>
      </c>
      <c r="Y32" s="158" t="s">
        <v>610</v>
      </c>
      <c r="Z32" s="208" t="s">
        <v>80</v>
      </c>
      <c r="AA32" s="208" t="s">
        <v>84</v>
      </c>
      <c r="AB32" s="208" t="s">
        <v>926</v>
      </c>
      <c r="AC32" s="208" t="s">
        <v>927</v>
      </c>
      <c r="AD32" s="208" t="s">
        <v>928</v>
      </c>
      <c r="AE32" s="208" t="s">
        <v>851</v>
      </c>
      <c r="AF32" s="208" t="s">
        <v>82</v>
      </c>
      <c r="AG32" s="208" t="s">
        <v>929</v>
      </c>
      <c r="AH32" s="211" t="s">
        <v>1379</v>
      </c>
      <c r="AI32" s="211" t="s">
        <v>86</v>
      </c>
      <c r="AJ32" s="211" t="s">
        <v>79</v>
      </c>
      <c r="AK32" s="211" t="s">
        <v>889</v>
      </c>
      <c r="AL32" s="211" t="s">
        <v>1380</v>
      </c>
      <c r="AM32" s="211" t="s">
        <v>87</v>
      </c>
      <c r="AN32" s="211" t="s">
        <v>950</v>
      </c>
      <c r="AO32" s="211" t="s">
        <v>1381</v>
      </c>
      <c r="AP32" s="211" t="s">
        <v>99</v>
      </c>
      <c r="AQ32" s="211" t="s">
        <v>930</v>
      </c>
      <c r="AR32" s="232" t="s">
        <v>81</v>
      </c>
      <c r="AS32" s="233" t="s">
        <v>1797</v>
      </c>
      <c r="AT32" s="234" t="s">
        <v>605</v>
      </c>
      <c r="AU32" s="235" t="s">
        <v>76</v>
      </c>
      <c r="AV32" s="236" t="s">
        <v>1930</v>
      </c>
      <c r="AW32" s="237" t="s">
        <v>1962</v>
      </c>
      <c r="AZ32" s="244" t="s">
        <v>104</v>
      </c>
      <c r="BA32" s="246" t="s">
        <v>2085</v>
      </c>
      <c r="BB32" s="245" t="s">
        <v>122</v>
      </c>
      <c r="BD32" s="248" t="s">
        <v>2128</v>
      </c>
      <c r="BE32" s="249" t="s">
        <v>1803</v>
      </c>
      <c r="BF32" s="250" t="s">
        <v>561</v>
      </c>
      <c r="BG32" s="251" t="s">
        <v>2346</v>
      </c>
    </row>
    <row r="33" spans="1:59" x14ac:dyDescent="0.35">
      <c r="C33" s="210" t="s">
        <v>755</v>
      </c>
      <c r="D33" s="250" t="s">
        <v>2321</v>
      </c>
      <c r="E33" s="250" t="s">
        <v>1459</v>
      </c>
      <c r="L33" s="158"/>
      <c r="M33" s="158"/>
      <c r="N33" s="158"/>
      <c r="O33" s="158"/>
      <c r="P33" s="158"/>
      <c r="Q33" s="158"/>
      <c r="R33" s="158"/>
      <c r="S33" s="158"/>
      <c r="T33" s="158" t="s">
        <v>611</v>
      </c>
      <c r="U33" s="158" t="s">
        <v>52</v>
      </c>
      <c r="V33" s="157"/>
      <c r="W33" s="157"/>
      <c r="X33" s="158" t="s">
        <v>67</v>
      </c>
      <c r="Y33" s="158" t="s">
        <v>91</v>
      </c>
      <c r="Z33" s="208" t="s">
        <v>930</v>
      </c>
      <c r="AA33" s="208" t="s">
        <v>931</v>
      </c>
      <c r="AB33" s="208" t="s">
        <v>897</v>
      </c>
      <c r="AC33" s="208" t="s">
        <v>932</v>
      </c>
      <c r="AD33" s="208" t="s">
        <v>79</v>
      </c>
      <c r="AE33" s="208" t="s">
        <v>855</v>
      </c>
      <c r="AF33" s="208" t="s">
        <v>83</v>
      </c>
      <c r="AG33" s="208" t="s">
        <v>933</v>
      </c>
      <c r="AH33" s="211" t="s">
        <v>80</v>
      </c>
      <c r="AI33" s="211" t="s">
        <v>1382</v>
      </c>
      <c r="AJ33" s="211" t="s">
        <v>81</v>
      </c>
      <c r="AK33" s="211" t="s">
        <v>1383</v>
      </c>
      <c r="AL33" s="211" t="s">
        <v>1384</v>
      </c>
      <c r="AM33" s="211" t="s">
        <v>96</v>
      </c>
      <c r="AN33" s="211" t="s">
        <v>81</v>
      </c>
      <c r="AO33" s="211" t="s">
        <v>1385</v>
      </c>
      <c r="AP33" s="211" t="s">
        <v>716</v>
      </c>
      <c r="AQ33" s="211" t="s">
        <v>1386</v>
      </c>
      <c r="AR33" s="232" t="s">
        <v>1762</v>
      </c>
      <c r="AS33" s="233" t="s">
        <v>1798</v>
      </c>
      <c r="AT33" s="234" t="s">
        <v>1855</v>
      </c>
      <c r="AU33" s="235" t="s">
        <v>1886</v>
      </c>
      <c r="AV33" s="236" t="s">
        <v>677</v>
      </c>
      <c r="AW33" s="237" t="s">
        <v>1963</v>
      </c>
      <c r="AZ33" s="244" t="s">
        <v>87</v>
      </c>
      <c r="BA33" s="246" t="s">
        <v>2086</v>
      </c>
      <c r="BB33" s="245" t="s">
        <v>2066</v>
      </c>
      <c r="BD33" s="248" t="s">
        <v>122</v>
      </c>
      <c r="BE33" s="249" t="s">
        <v>1963</v>
      </c>
      <c r="BF33" s="250" t="s">
        <v>2189</v>
      </c>
      <c r="BG33" s="251" t="s">
        <v>2347</v>
      </c>
    </row>
    <row r="34" spans="1:59" x14ac:dyDescent="0.35">
      <c r="A34" s="210" t="s">
        <v>1637</v>
      </c>
      <c r="B34" s="157" t="s">
        <v>1638</v>
      </c>
      <c r="C34" t="s">
        <v>1639</v>
      </c>
      <c r="D34" t="s">
        <v>1640</v>
      </c>
      <c r="F34" s="210" t="s">
        <v>1635</v>
      </c>
      <c r="G34">
        <v>1</v>
      </c>
      <c r="L34" s="158"/>
      <c r="M34" s="158"/>
      <c r="N34" s="158"/>
      <c r="O34" s="158"/>
      <c r="P34" s="158"/>
      <c r="Q34" s="158"/>
      <c r="R34" s="158"/>
      <c r="S34" s="158"/>
      <c r="T34" s="158" t="s">
        <v>94</v>
      </c>
      <c r="U34" s="158" t="s">
        <v>81</v>
      </c>
      <c r="V34" s="157"/>
      <c r="W34" s="157"/>
      <c r="X34" s="158" t="s">
        <v>706</v>
      </c>
      <c r="Y34" s="158" t="s">
        <v>103</v>
      </c>
      <c r="Z34" s="208" t="s">
        <v>82</v>
      </c>
      <c r="AA34" s="208" t="s">
        <v>85</v>
      </c>
      <c r="AB34" s="208" t="s">
        <v>70</v>
      </c>
      <c r="AC34" s="208" t="s">
        <v>934</v>
      </c>
      <c r="AD34" s="208" t="s">
        <v>935</v>
      </c>
      <c r="AE34" s="208" t="s">
        <v>936</v>
      </c>
      <c r="AF34" s="208" t="s">
        <v>937</v>
      </c>
      <c r="AG34" s="208" t="s">
        <v>938</v>
      </c>
      <c r="AH34" s="211" t="s">
        <v>1387</v>
      </c>
      <c r="AI34" s="211" t="s">
        <v>1388</v>
      </c>
      <c r="AJ34" s="211" t="s">
        <v>938</v>
      </c>
      <c r="AK34" s="211" t="s">
        <v>1389</v>
      </c>
      <c r="AL34" s="211" t="s">
        <v>1390</v>
      </c>
      <c r="AM34" s="211" t="s">
        <v>97</v>
      </c>
      <c r="AN34" s="211" t="s">
        <v>1364</v>
      </c>
      <c r="AO34" s="211" t="s">
        <v>1391</v>
      </c>
      <c r="AP34" s="211" t="s">
        <v>1392</v>
      </c>
      <c r="AQ34" s="211" t="s">
        <v>82</v>
      </c>
      <c r="AR34" s="232" t="s">
        <v>1763</v>
      </c>
      <c r="AS34" s="233" t="s">
        <v>1414</v>
      </c>
      <c r="AT34" s="234" t="s">
        <v>1856</v>
      </c>
      <c r="AU34" s="235" t="s">
        <v>1887</v>
      </c>
      <c r="AV34" s="236" t="s">
        <v>1931</v>
      </c>
      <c r="AW34" s="237" t="s">
        <v>1964</v>
      </c>
      <c r="AZ34" s="244" t="s">
        <v>97</v>
      </c>
      <c r="BA34" s="246" t="s">
        <v>1125</v>
      </c>
      <c r="BB34" s="245" t="s">
        <v>2067</v>
      </c>
      <c r="BD34" s="248" t="s">
        <v>2129</v>
      </c>
      <c r="BE34" s="249" t="s">
        <v>79</v>
      </c>
      <c r="BF34" s="250" t="s">
        <v>2190</v>
      </c>
      <c r="BG34" s="251" t="s">
        <v>2348</v>
      </c>
    </row>
    <row r="35" spans="1:59" x14ac:dyDescent="0.35">
      <c r="A35" s="210">
        <f>VLOOKUP((CONCATENATE("LAT_",ACCEPTED_CODES!$R$2,"_min")),States!$F$34:$G$65,2,FALSE)</f>
        <v>36.903018000000003</v>
      </c>
      <c r="B35" s="210">
        <f>VLOOKUP((CONCATENATE("LAT_",ACCEPTED_CODES!$R$2,"_max")),States!$F$34:$G$65,2,FALSE)</f>
        <v>49.032229999999998</v>
      </c>
      <c r="C35" s="210">
        <f>VLOOKUP((CONCATENATE("LONG_",ACCEPTED_CODES!$R$2,"_min")),States!$F$34:$G$65,2,FALSE)</f>
        <v>-116.06084</v>
      </c>
      <c r="D35" s="210">
        <f>VLOOKUP((CONCATENATE("LONG_",ACCEPTED_CODES!$R$2,"_max")),States!$F$34:$G$65,2,FALSE)</f>
        <v>-94.588076999999998</v>
      </c>
      <c r="F35" s="210" t="s">
        <v>1636</v>
      </c>
      <c r="G35" s="210">
        <v>1</v>
      </c>
      <c r="L35" s="158"/>
      <c r="M35" s="158"/>
      <c r="N35" s="158"/>
      <c r="O35" s="158"/>
      <c r="P35" s="158"/>
      <c r="Q35" s="158"/>
      <c r="R35" s="158"/>
      <c r="S35" s="158"/>
      <c r="T35" s="158" t="s">
        <v>614</v>
      </c>
      <c r="U35" s="158" t="s">
        <v>615</v>
      </c>
      <c r="V35" s="157"/>
      <c r="W35" s="157"/>
      <c r="X35" s="158" t="s">
        <v>602</v>
      </c>
      <c r="Y35" s="158" t="s">
        <v>616</v>
      </c>
      <c r="Z35" s="208" t="s">
        <v>83</v>
      </c>
      <c r="AA35" s="208" t="s">
        <v>86</v>
      </c>
      <c r="AB35" s="208" t="s">
        <v>72</v>
      </c>
      <c r="AC35" s="208" t="s">
        <v>939</v>
      </c>
      <c r="AD35" s="208" t="s">
        <v>940</v>
      </c>
      <c r="AE35" s="208" t="s">
        <v>866</v>
      </c>
      <c r="AF35" s="208" t="s">
        <v>84</v>
      </c>
      <c r="AG35" s="208" t="s">
        <v>941</v>
      </c>
      <c r="AH35" s="211" t="s">
        <v>85</v>
      </c>
      <c r="AI35" s="211" t="s">
        <v>79</v>
      </c>
      <c r="AJ35" s="211" t="s">
        <v>958</v>
      </c>
      <c r="AK35" s="211" t="s">
        <v>1298</v>
      </c>
      <c r="AL35" s="211" t="s">
        <v>70</v>
      </c>
      <c r="AM35" s="211" t="s">
        <v>1393</v>
      </c>
      <c r="AN35" s="211" t="s">
        <v>1019</v>
      </c>
      <c r="AO35" s="211" t="s">
        <v>1394</v>
      </c>
      <c r="AP35" s="211" t="s">
        <v>98</v>
      </c>
      <c r="AQ35" s="211" t="s">
        <v>83</v>
      </c>
      <c r="AR35" s="232" t="s">
        <v>958</v>
      </c>
      <c r="AS35" s="233" t="s">
        <v>74</v>
      </c>
      <c r="AT35" s="234" t="s">
        <v>1773</v>
      </c>
      <c r="AU35" s="235" t="s">
        <v>1888</v>
      </c>
      <c r="AV35" s="236" t="s">
        <v>1932</v>
      </c>
      <c r="AW35" s="237" t="s">
        <v>1454</v>
      </c>
      <c r="AZ35" s="244" t="s">
        <v>2046</v>
      </c>
      <c r="BA35" s="246" t="s">
        <v>1911</v>
      </c>
      <c r="BB35" s="245" t="s">
        <v>111</v>
      </c>
      <c r="BE35" s="249" t="s">
        <v>81</v>
      </c>
      <c r="BF35" s="250" t="s">
        <v>834</v>
      </c>
      <c r="BG35" s="251" t="s">
        <v>2349</v>
      </c>
    </row>
    <row r="36" spans="1:59" x14ac:dyDescent="0.35">
      <c r="F36" s="210" t="s">
        <v>1643</v>
      </c>
      <c r="G36" s="210">
        <v>1</v>
      </c>
      <c r="L36" s="158"/>
      <c r="M36" s="158"/>
      <c r="N36" s="158"/>
      <c r="O36" s="158"/>
      <c r="P36" s="158"/>
      <c r="Q36" s="158"/>
      <c r="R36" s="158"/>
      <c r="S36" s="158"/>
      <c r="T36" s="158" t="s">
        <v>617</v>
      </c>
      <c r="U36" s="158" t="s">
        <v>618</v>
      </c>
      <c r="V36" s="157"/>
      <c r="W36" s="157"/>
      <c r="X36" s="158" t="s">
        <v>603</v>
      </c>
      <c r="Y36" s="158" t="s">
        <v>53</v>
      </c>
      <c r="Z36" s="208" t="s">
        <v>937</v>
      </c>
      <c r="AA36" s="208" t="s">
        <v>942</v>
      </c>
      <c r="AB36" s="208" t="s">
        <v>76</v>
      </c>
      <c r="AC36" s="208" t="s">
        <v>943</v>
      </c>
      <c r="AD36" s="208" t="s">
        <v>944</v>
      </c>
      <c r="AE36" s="208" t="s">
        <v>945</v>
      </c>
      <c r="AF36" s="208" t="s">
        <v>85</v>
      </c>
      <c r="AG36" s="208" t="s">
        <v>87</v>
      </c>
      <c r="AH36" s="211" t="s">
        <v>914</v>
      </c>
      <c r="AI36" s="211" t="s">
        <v>81</v>
      </c>
      <c r="AJ36" s="211" t="s">
        <v>99</v>
      </c>
      <c r="AK36" s="211" t="s">
        <v>1395</v>
      </c>
      <c r="AL36" s="211" t="s">
        <v>1396</v>
      </c>
      <c r="AM36" s="211" t="s">
        <v>1397</v>
      </c>
      <c r="AN36" s="211" t="s">
        <v>1398</v>
      </c>
      <c r="AO36" s="211" t="s">
        <v>76</v>
      </c>
      <c r="AP36" s="211" t="s">
        <v>1399</v>
      </c>
      <c r="AQ36" s="211" t="s">
        <v>1400</v>
      </c>
      <c r="AR36" s="232" t="s">
        <v>1764</v>
      </c>
      <c r="AS36" s="233" t="s">
        <v>1799</v>
      </c>
      <c r="AT36" s="234" t="s">
        <v>1857</v>
      </c>
      <c r="AU36" s="235" t="s">
        <v>1889</v>
      </c>
      <c r="AV36" s="236" t="s">
        <v>1003</v>
      </c>
      <c r="AW36" s="237" t="s">
        <v>79</v>
      </c>
      <c r="AZ36" s="244" t="s">
        <v>2047</v>
      </c>
      <c r="BA36" s="246" t="s">
        <v>2087</v>
      </c>
      <c r="BB36" s="245" t="s">
        <v>1633</v>
      </c>
      <c r="BE36" s="249" t="s">
        <v>1467</v>
      </c>
      <c r="BF36" s="250" t="s">
        <v>2191</v>
      </c>
      <c r="BG36" s="251" t="s">
        <v>2350</v>
      </c>
    </row>
    <row r="37" spans="1:59" x14ac:dyDescent="0.35">
      <c r="F37" s="210" t="s">
        <v>1645</v>
      </c>
      <c r="G37" s="210">
        <v>1</v>
      </c>
      <c r="L37" s="158"/>
      <c r="M37" s="158"/>
      <c r="N37" s="158"/>
      <c r="O37" s="158"/>
      <c r="P37" s="158"/>
      <c r="Q37" s="158"/>
      <c r="R37" s="158"/>
      <c r="S37" s="158"/>
      <c r="T37" s="158" t="s">
        <v>41</v>
      </c>
      <c r="U37" s="158" t="s">
        <v>620</v>
      </c>
      <c r="V37" s="157"/>
      <c r="W37" s="157"/>
      <c r="X37" s="158" t="s">
        <v>707</v>
      </c>
      <c r="Y37" s="158" t="s">
        <v>621</v>
      </c>
      <c r="Z37" s="208" t="s">
        <v>946</v>
      </c>
      <c r="AA37" s="208" t="s">
        <v>79</v>
      </c>
      <c r="AB37" s="208" t="s">
        <v>947</v>
      </c>
      <c r="AC37" s="208" t="s">
        <v>907</v>
      </c>
      <c r="AD37" s="208" t="s">
        <v>948</v>
      </c>
      <c r="AE37" s="208" t="s">
        <v>76</v>
      </c>
      <c r="AF37" s="208" t="s">
        <v>88</v>
      </c>
      <c r="AG37" s="208" t="s">
        <v>949</v>
      </c>
      <c r="AH37" s="211" t="s">
        <v>79</v>
      </c>
      <c r="AI37" s="211" t="s">
        <v>970</v>
      </c>
      <c r="AJ37" s="211" t="s">
        <v>1401</v>
      </c>
      <c r="AK37" s="211" t="s">
        <v>63</v>
      </c>
      <c r="AL37" s="211" t="s">
        <v>72</v>
      </c>
      <c r="AM37" s="211" t="s">
        <v>549</v>
      </c>
      <c r="AN37" s="211" t="s">
        <v>938</v>
      </c>
      <c r="AO37" s="211" t="s">
        <v>1402</v>
      </c>
      <c r="AP37" s="211" t="s">
        <v>1403</v>
      </c>
      <c r="AQ37" s="211" t="s">
        <v>937</v>
      </c>
      <c r="AR37" s="232" t="s">
        <v>1765</v>
      </c>
      <c r="AS37" s="233" t="s">
        <v>1800</v>
      </c>
      <c r="AT37" s="234" t="s">
        <v>1476</v>
      </c>
      <c r="AU37" s="235" t="s">
        <v>1756</v>
      </c>
      <c r="AV37" s="236" t="s">
        <v>1059</v>
      </c>
      <c r="AW37" s="237" t="s">
        <v>1965</v>
      </c>
      <c r="AZ37" s="244" t="s">
        <v>94</v>
      </c>
      <c r="BA37" s="246" t="s">
        <v>2088</v>
      </c>
      <c r="BB37" s="245" t="s">
        <v>2068</v>
      </c>
      <c r="BE37" s="249" t="s">
        <v>2141</v>
      </c>
      <c r="BF37" s="250" t="s">
        <v>1258</v>
      </c>
      <c r="BG37" s="251" t="s">
        <v>2351</v>
      </c>
    </row>
    <row r="38" spans="1:59" x14ac:dyDescent="0.35">
      <c r="F38" s="210" t="s">
        <v>1647</v>
      </c>
      <c r="G38" s="210">
        <v>35.947844000000003</v>
      </c>
      <c r="L38" s="158"/>
      <c r="M38" s="158"/>
      <c r="N38" s="158"/>
      <c r="O38" s="158"/>
      <c r="P38" s="158"/>
      <c r="Q38" s="158"/>
      <c r="R38" s="158"/>
      <c r="S38" s="158"/>
      <c r="T38" s="158" t="s">
        <v>549</v>
      </c>
      <c r="U38" s="158" t="s">
        <v>93</v>
      </c>
      <c r="V38" s="157"/>
      <c r="W38" s="157"/>
      <c r="X38" s="158" t="s">
        <v>506</v>
      </c>
      <c r="Y38" s="158" t="s">
        <v>623</v>
      </c>
      <c r="Z38" s="208" t="s">
        <v>85</v>
      </c>
      <c r="AA38" s="208" t="s">
        <v>950</v>
      </c>
      <c r="AB38" s="208" t="s">
        <v>80</v>
      </c>
      <c r="AC38" s="208" t="s">
        <v>951</v>
      </c>
      <c r="AD38" s="208" t="s">
        <v>952</v>
      </c>
      <c r="AE38" s="208" t="s">
        <v>953</v>
      </c>
      <c r="AF38" s="208" t="s">
        <v>954</v>
      </c>
      <c r="AG38" s="208" t="s">
        <v>955</v>
      </c>
      <c r="AH38" s="211" t="s">
        <v>81</v>
      </c>
      <c r="AI38" s="211" t="s">
        <v>938</v>
      </c>
      <c r="AJ38" s="211" t="s">
        <v>1404</v>
      </c>
      <c r="AK38" s="211" t="s">
        <v>860</v>
      </c>
      <c r="AL38" s="211" t="s">
        <v>76</v>
      </c>
      <c r="AM38" s="211" t="s">
        <v>1405</v>
      </c>
      <c r="AN38" s="211" t="s">
        <v>1406</v>
      </c>
      <c r="AO38" s="211" t="s">
        <v>1407</v>
      </c>
      <c r="AP38" s="211" t="s">
        <v>1408</v>
      </c>
      <c r="AQ38" s="211" t="s">
        <v>1409</v>
      </c>
      <c r="AR38" s="232" t="s">
        <v>1766</v>
      </c>
      <c r="AS38" s="233" t="s">
        <v>1352</v>
      </c>
      <c r="AT38" s="234" t="s">
        <v>1858</v>
      </c>
      <c r="AU38" s="235" t="s">
        <v>1890</v>
      </c>
      <c r="AV38" s="236" t="s">
        <v>1933</v>
      </c>
      <c r="AW38" s="237" t="s">
        <v>1019</v>
      </c>
      <c r="AZ38" s="244" t="s">
        <v>2048</v>
      </c>
      <c r="BA38" s="246" t="s">
        <v>2089</v>
      </c>
      <c r="BE38" s="249" t="s">
        <v>2142</v>
      </c>
      <c r="BF38" s="250" t="s">
        <v>871</v>
      </c>
      <c r="BG38" s="251" t="s">
        <v>2352</v>
      </c>
    </row>
    <row r="39" spans="1:59" x14ac:dyDescent="0.35">
      <c r="F39" s="210" t="s">
        <v>1649</v>
      </c>
      <c r="G39" s="210">
        <v>49.402459</v>
      </c>
      <c r="L39" s="158"/>
      <c r="M39" s="158"/>
      <c r="N39" s="158"/>
      <c r="O39" s="158"/>
      <c r="P39" s="158"/>
      <c r="Q39" s="158"/>
      <c r="R39" s="158"/>
      <c r="S39" s="158"/>
      <c r="T39" s="158" t="s">
        <v>624</v>
      </c>
      <c r="U39" s="158" t="s">
        <v>625</v>
      </c>
      <c r="V39" s="157"/>
      <c r="W39" s="157"/>
      <c r="X39" s="158" t="s">
        <v>708</v>
      </c>
      <c r="Y39" s="158" t="s">
        <v>120</v>
      </c>
      <c r="Z39" s="208" t="s">
        <v>956</v>
      </c>
      <c r="AA39" s="208" t="s">
        <v>957</v>
      </c>
      <c r="AB39" s="208" t="s">
        <v>930</v>
      </c>
      <c r="AC39" s="208" t="s">
        <v>79</v>
      </c>
      <c r="AD39" s="208" t="s">
        <v>958</v>
      </c>
      <c r="AE39" s="208" t="s">
        <v>959</v>
      </c>
      <c r="AF39" s="208" t="s">
        <v>960</v>
      </c>
      <c r="AG39" s="208" t="s">
        <v>961</v>
      </c>
      <c r="AH39" s="211" t="s">
        <v>1406</v>
      </c>
      <c r="AI39" s="211" t="s">
        <v>93</v>
      </c>
      <c r="AJ39" s="211" t="s">
        <v>1410</v>
      </c>
      <c r="AK39" s="211" t="s">
        <v>1411</v>
      </c>
      <c r="AL39" s="211" t="s">
        <v>77</v>
      </c>
      <c r="AM39" s="211" t="s">
        <v>1412</v>
      </c>
      <c r="AN39" s="211" t="s">
        <v>1413</v>
      </c>
      <c r="AO39" s="211" t="s">
        <v>1414</v>
      </c>
      <c r="AP39" s="211" t="s">
        <v>1415</v>
      </c>
      <c r="AQ39" s="211" t="s">
        <v>1416</v>
      </c>
      <c r="AR39" s="232" t="s">
        <v>87</v>
      </c>
      <c r="AS39" s="233" t="s">
        <v>82</v>
      </c>
      <c r="AT39" s="234" t="s">
        <v>1859</v>
      </c>
      <c r="AU39" s="235" t="s">
        <v>74</v>
      </c>
      <c r="AV39" s="236" t="s">
        <v>1078</v>
      </c>
      <c r="AW39" s="237" t="s">
        <v>1966</v>
      </c>
      <c r="AZ39" s="244" t="s">
        <v>2049</v>
      </c>
      <c r="BA39" s="246" t="s">
        <v>2090</v>
      </c>
      <c r="BE39" s="249" t="s">
        <v>1762</v>
      </c>
      <c r="BF39" s="250" t="s">
        <v>2192</v>
      </c>
      <c r="BG39" s="251" t="s">
        <v>2353</v>
      </c>
    </row>
    <row r="40" spans="1:59" x14ac:dyDescent="0.35">
      <c r="F40" s="210" t="s">
        <v>1651</v>
      </c>
      <c r="G40" s="210">
        <v>24.485965</v>
      </c>
      <c r="L40" s="158"/>
      <c r="M40" s="158"/>
      <c r="N40" s="158"/>
      <c r="O40" s="158"/>
      <c r="P40" s="158"/>
      <c r="Q40" s="158"/>
      <c r="R40" s="158"/>
      <c r="S40" s="158"/>
      <c r="T40" s="158" t="s">
        <v>113</v>
      </c>
      <c r="U40" s="158" t="s">
        <v>627</v>
      </c>
      <c r="V40" s="157"/>
      <c r="W40" s="157"/>
      <c r="X40" s="158" t="s">
        <v>604</v>
      </c>
      <c r="Y40" s="158" t="s">
        <v>628</v>
      </c>
      <c r="Z40" s="208" t="s">
        <v>79</v>
      </c>
      <c r="AA40" s="208" t="s">
        <v>81</v>
      </c>
      <c r="AB40" s="208" t="s">
        <v>962</v>
      </c>
      <c r="AC40" s="208" t="s">
        <v>963</v>
      </c>
      <c r="AD40" s="208" t="s">
        <v>964</v>
      </c>
      <c r="AE40" s="208" t="s">
        <v>80</v>
      </c>
      <c r="AF40" s="208" t="s">
        <v>932</v>
      </c>
      <c r="AG40" s="208" t="s">
        <v>965</v>
      </c>
      <c r="AH40" s="211" t="s">
        <v>1413</v>
      </c>
      <c r="AI40" s="211" t="s">
        <v>99</v>
      </c>
      <c r="AJ40" s="211" t="s">
        <v>97</v>
      </c>
      <c r="AK40" s="211" t="s">
        <v>65</v>
      </c>
      <c r="AL40" s="211" t="s">
        <v>921</v>
      </c>
      <c r="AM40" s="211" t="s">
        <v>1417</v>
      </c>
      <c r="AN40" s="211" t="s">
        <v>93</v>
      </c>
      <c r="AO40" s="211" t="s">
        <v>1418</v>
      </c>
      <c r="AP40" s="211" t="s">
        <v>1419</v>
      </c>
      <c r="AQ40" s="211" t="s">
        <v>946</v>
      </c>
      <c r="AR40" s="232" t="s">
        <v>95</v>
      </c>
      <c r="AS40" s="233" t="s">
        <v>1801</v>
      </c>
      <c r="AT40" s="234" t="s">
        <v>1603</v>
      </c>
      <c r="AU40" s="235" t="s">
        <v>1800</v>
      </c>
      <c r="AV40" s="236" t="s">
        <v>1023</v>
      </c>
      <c r="AW40" s="237" t="s">
        <v>958</v>
      </c>
      <c r="AZ40" s="244" t="s">
        <v>2050</v>
      </c>
      <c r="BA40" s="246" t="s">
        <v>2091</v>
      </c>
      <c r="BE40" s="249" t="s">
        <v>2143</v>
      </c>
      <c r="BF40" s="250" t="s">
        <v>61</v>
      </c>
      <c r="BG40" s="251" t="s">
        <v>2354</v>
      </c>
    </row>
    <row r="41" spans="1:59" x14ac:dyDescent="0.35">
      <c r="F41" s="210" t="s">
        <v>1653</v>
      </c>
      <c r="G41" s="210">
        <v>39.173538000000001</v>
      </c>
      <c r="L41" s="158"/>
      <c r="M41" s="158"/>
      <c r="N41" s="158"/>
      <c r="O41" s="158"/>
      <c r="P41" s="158"/>
      <c r="Q41" s="158"/>
      <c r="R41" s="158"/>
      <c r="S41" s="158"/>
      <c r="T41" s="158" t="s">
        <v>110</v>
      </c>
      <c r="U41" s="158" t="s">
        <v>629</v>
      </c>
      <c r="V41" s="157"/>
      <c r="W41" s="157"/>
      <c r="X41" s="158" t="s">
        <v>709</v>
      </c>
      <c r="Y41" s="158" t="s">
        <v>110</v>
      </c>
      <c r="Z41" s="208" t="s">
        <v>950</v>
      </c>
      <c r="AA41" s="208" t="s">
        <v>966</v>
      </c>
      <c r="AB41" s="208" t="s">
        <v>82</v>
      </c>
      <c r="AC41" s="208" t="s">
        <v>967</v>
      </c>
      <c r="AD41" s="208" t="s">
        <v>968</v>
      </c>
      <c r="AE41" s="208" t="s">
        <v>930</v>
      </c>
      <c r="AF41" s="208" t="s">
        <v>79</v>
      </c>
      <c r="AG41" s="208" t="s">
        <v>969</v>
      </c>
      <c r="AH41" s="211" t="s">
        <v>93</v>
      </c>
      <c r="AI41" s="211" t="s">
        <v>87</v>
      </c>
      <c r="AJ41" s="211" t="s">
        <v>1420</v>
      </c>
      <c r="AK41" s="211" t="s">
        <v>1421</v>
      </c>
      <c r="AL41" s="211" t="s">
        <v>1422</v>
      </c>
      <c r="AM41" s="211" t="s">
        <v>1423</v>
      </c>
      <c r="AN41" s="211" t="s">
        <v>1424</v>
      </c>
      <c r="AO41" s="211" t="s">
        <v>80</v>
      </c>
      <c r="AP41" s="211" t="s">
        <v>1023</v>
      </c>
      <c r="AQ41" s="211" t="s">
        <v>85</v>
      </c>
      <c r="AR41" s="232" t="s">
        <v>1767</v>
      </c>
      <c r="AS41" s="233" t="s">
        <v>1802</v>
      </c>
      <c r="AT41" s="234" t="s">
        <v>1494</v>
      </c>
      <c r="AU41" s="235" t="s">
        <v>1542</v>
      </c>
      <c r="AV41" s="236" t="s">
        <v>1934</v>
      </c>
      <c r="AW41" s="237" t="s">
        <v>93</v>
      </c>
      <c r="AZ41" s="244" t="s">
        <v>2051</v>
      </c>
      <c r="BE41" s="249" t="s">
        <v>2144</v>
      </c>
      <c r="BF41" s="250" t="s">
        <v>2193</v>
      </c>
      <c r="BG41" s="251" t="s">
        <v>2355</v>
      </c>
    </row>
    <row r="42" spans="1:59" x14ac:dyDescent="0.35">
      <c r="F42" s="210" t="s">
        <v>1655</v>
      </c>
      <c r="G42" s="210">
        <v>36.536299999999997</v>
      </c>
      <c r="L42" s="158"/>
      <c r="M42" s="158"/>
      <c r="N42" s="158"/>
      <c r="O42" s="158"/>
      <c r="P42" s="158"/>
      <c r="Q42" s="158"/>
      <c r="R42" s="158"/>
      <c r="S42" s="158"/>
      <c r="T42" s="158" t="s">
        <v>631</v>
      </c>
      <c r="U42" s="158" t="s">
        <v>632</v>
      </c>
      <c r="V42" s="157"/>
      <c r="W42" s="157"/>
      <c r="X42" s="158" t="s">
        <v>607</v>
      </c>
      <c r="Y42" s="158" t="s">
        <v>634</v>
      </c>
      <c r="Z42" s="208" t="s">
        <v>81</v>
      </c>
      <c r="AA42" s="208" t="s">
        <v>970</v>
      </c>
      <c r="AB42" s="208" t="s">
        <v>83</v>
      </c>
      <c r="AC42" s="208" t="s">
        <v>89</v>
      </c>
      <c r="AD42" s="208" t="s">
        <v>87</v>
      </c>
      <c r="AE42" s="208" t="s">
        <v>84</v>
      </c>
      <c r="AF42" s="208" t="s">
        <v>81</v>
      </c>
      <c r="AG42" s="208" t="s">
        <v>971</v>
      </c>
      <c r="AH42" s="211" t="s">
        <v>99</v>
      </c>
      <c r="AI42" s="211" t="s">
        <v>1425</v>
      </c>
      <c r="AJ42" s="211" t="s">
        <v>98</v>
      </c>
      <c r="AK42" s="211" t="s">
        <v>919</v>
      </c>
      <c r="AL42" s="211" t="s">
        <v>74</v>
      </c>
      <c r="AM42" s="211" t="s">
        <v>1426</v>
      </c>
      <c r="AN42" s="211" t="s">
        <v>99</v>
      </c>
      <c r="AO42" s="211" t="s">
        <v>1427</v>
      </c>
      <c r="AP42" s="211" t="s">
        <v>1428</v>
      </c>
      <c r="AQ42" s="211" t="s">
        <v>1429</v>
      </c>
      <c r="AR42" s="232" t="s">
        <v>605</v>
      </c>
      <c r="AS42" s="233" t="s">
        <v>1803</v>
      </c>
      <c r="AT42" s="234" t="s">
        <v>1860</v>
      </c>
      <c r="AU42" s="235" t="s">
        <v>82</v>
      </c>
      <c r="AV42" s="236" t="s">
        <v>1935</v>
      </c>
      <c r="AW42" s="237" t="s">
        <v>87</v>
      </c>
      <c r="AZ42" s="244" t="s">
        <v>1867</v>
      </c>
      <c r="BE42" s="249" t="s">
        <v>87</v>
      </c>
      <c r="BF42" s="250" t="s">
        <v>2194</v>
      </c>
      <c r="BG42" s="251" t="s">
        <v>2356</v>
      </c>
    </row>
    <row r="43" spans="1:59" x14ac:dyDescent="0.35">
      <c r="F43" s="210" t="s">
        <v>1657</v>
      </c>
      <c r="G43" s="210">
        <v>47.502279000000001</v>
      </c>
      <c r="L43" s="158"/>
      <c r="M43" s="158"/>
      <c r="N43" s="158"/>
      <c r="O43" s="158"/>
      <c r="P43" s="158"/>
      <c r="Q43" s="158"/>
      <c r="R43" s="158"/>
      <c r="S43" s="158"/>
      <c r="T43" s="158" t="s">
        <v>635</v>
      </c>
      <c r="U43" s="158" t="s">
        <v>636</v>
      </c>
      <c r="V43" s="157"/>
      <c r="W43" s="157"/>
      <c r="X43" s="158" t="s">
        <v>72</v>
      </c>
      <c r="Y43" s="158" t="s">
        <v>112</v>
      </c>
      <c r="Z43" s="208" t="s">
        <v>972</v>
      </c>
      <c r="AA43" s="208" t="s">
        <v>90</v>
      </c>
      <c r="AB43" s="208" t="s">
        <v>937</v>
      </c>
      <c r="AC43" s="208" t="s">
        <v>973</v>
      </c>
      <c r="AD43" s="208" t="s">
        <v>974</v>
      </c>
      <c r="AE43" s="208" t="s">
        <v>85</v>
      </c>
      <c r="AF43" s="208" t="s">
        <v>90</v>
      </c>
      <c r="AG43" s="208" t="s">
        <v>91</v>
      </c>
      <c r="AH43" s="211" t="s">
        <v>1430</v>
      </c>
      <c r="AI43" s="211" t="s">
        <v>95</v>
      </c>
      <c r="AJ43" s="211" t="s">
        <v>986</v>
      </c>
      <c r="AK43" s="211" t="s">
        <v>1431</v>
      </c>
      <c r="AL43" s="211" t="s">
        <v>1432</v>
      </c>
      <c r="AM43" s="211" t="s">
        <v>1023</v>
      </c>
      <c r="AN43" s="211" t="s">
        <v>1433</v>
      </c>
      <c r="AO43" s="211" t="s">
        <v>633</v>
      </c>
      <c r="AP43" s="211" t="s">
        <v>1434</v>
      </c>
      <c r="AQ43" s="211" t="s">
        <v>914</v>
      </c>
      <c r="AR43" s="232" t="s">
        <v>1768</v>
      </c>
      <c r="AS43" s="233" t="s">
        <v>1804</v>
      </c>
      <c r="AT43" s="234" t="s">
        <v>1023</v>
      </c>
      <c r="AU43" s="235" t="s">
        <v>1452</v>
      </c>
      <c r="AV43" s="236" t="s">
        <v>1827</v>
      </c>
      <c r="AW43" s="237" t="s">
        <v>1967</v>
      </c>
      <c r="AZ43" s="244" t="s">
        <v>2052</v>
      </c>
      <c r="BE43" s="249" t="s">
        <v>95</v>
      </c>
      <c r="BF43" s="250" t="s">
        <v>2195</v>
      </c>
      <c r="BG43" s="251" t="s">
        <v>2357</v>
      </c>
    </row>
    <row r="44" spans="1:59" x14ac:dyDescent="0.35">
      <c r="F44" s="210" t="s">
        <v>1659</v>
      </c>
      <c r="G44" s="210">
        <v>36.903018000000003</v>
      </c>
      <c r="L44" s="158"/>
      <c r="M44" s="158"/>
      <c r="N44" s="158"/>
      <c r="O44" s="158"/>
      <c r="P44" s="158"/>
      <c r="Q44" s="158"/>
      <c r="R44" s="158"/>
      <c r="S44" s="158"/>
      <c r="T44" s="158" t="s">
        <v>638</v>
      </c>
      <c r="U44" s="158" t="s">
        <v>102</v>
      </c>
      <c r="V44" s="157"/>
      <c r="W44" s="157"/>
      <c r="X44" s="158" t="s">
        <v>612</v>
      </c>
      <c r="Y44" s="158" t="s">
        <v>640</v>
      </c>
      <c r="Z44" s="208" t="s">
        <v>975</v>
      </c>
      <c r="AA44" s="208" t="s">
        <v>976</v>
      </c>
      <c r="AB44" s="208" t="s">
        <v>84</v>
      </c>
      <c r="AC44" s="208" t="s">
        <v>958</v>
      </c>
      <c r="AD44" s="208" t="s">
        <v>977</v>
      </c>
      <c r="AE44" s="208" t="s">
        <v>978</v>
      </c>
      <c r="AF44" s="208" t="s">
        <v>958</v>
      </c>
      <c r="AG44" s="208" t="s">
        <v>979</v>
      </c>
      <c r="AH44" s="211" t="s">
        <v>1435</v>
      </c>
      <c r="AI44" s="211" t="s">
        <v>1436</v>
      </c>
      <c r="AJ44" s="211" t="s">
        <v>1437</v>
      </c>
      <c r="AK44" s="211" t="s">
        <v>867</v>
      </c>
      <c r="AL44" s="211" t="s">
        <v>626</v>
      </c>
      <c r="AM44" s="211" t="s">
        <v>1438</v>
      </c>
      <c r="AN44" s="211" t="s">
        <v>87</v>
      </c>
      <c r="AO44" s="211" t="s">
        <v>1439</v>
      </c>
      <c r="AP44" s="211" t="s">
        <v>1440</v>
      </c>
      <c r="AQ44" s="211" t="s">
        <v>1365</v>
      </c>
      <c r="AR44" s="232" t="s">
        <v>1769</v>
      </c>
      <c r="AS44" s="233" t="s">
        <v>79</v>
      </c>
      <c r="AT44" s="234" t="s">
        <v>1861</v>
      </c>
      <c r="AU44" s="235" t="s">
        <v>1891</v>
      </c>
      <c r="AV44" s="236" t="s">
        <v>1165</v>
      </c>
      <c r="AW44" s="237" t="s">
        <v>1968</v>
      </c>
      <c r="AZ44" s="244" t="s">
        <v>1870</v>
      </c>
      <c r="BE44" s="249" t="s">
        <v>2145</v>
      </c>
      <c r="BF44" s="250" t="s">
        <v>2196</v>
      </c>
      <c r="BG44" s="251" t="s">
        <v>2358</v>
      </c>
    </row>
    <row r="45" spans="1:59" x14ac:dyDescent="0.35">
      <c r="F45" s="210" t="s">
        <v>1661</v>
      </c>
      <c r="G45" s="210">
        <v>49.032229999999998</v>
      </c>
      <c r="L45" s="158"/>
      <c r="M45" s="158"/>
      <c r="N45" s="158"/>
      <c r="O45" s="158"/>
      <c r="P45" s="158"/>
      <c r="Q45" s="158"/>
      <c r="R45" s="158"/>
      <c r="S45" s="158"/>
      <c r="T45" s="158" t="s">
        <v>641</v>
      </c>
      <c r="U45" s="158" t="s">
        <v>642</v>
      </c>
      <c r="V45" s="157"/>
      <c r="W45" s="157"/>
      <c r="X45" s="158" t="s">
        <v>710</v>
      </c>
      <c r="Y45" s="158" t="s">
        <v>643</v>
      </c>
      <c r="Z45" s="208" t="s">
        <v>970</v>
      </c>
      <c r="AA45" s="208" t="s">
        <v>980</v>
      </c>
      <c r="AB45" s="208" t="s">
        <v>85</v>
      </c>
      <c r="AC45" s="208" t="s">
        <v>981</v>
      </c>
      <c r="AD45" s="208" t="s">
        <v>92</v>
      </c>
      <c r="AE45" s="208" t="s">
        <v>982</v>
      </c>
      <c r="AF45" s="208" t="s">
        <v>93</v>
      </c>
      <c r="AG45" s="208" t="s">
        <v>94</v>
      </c>
      <c r="AH45" s="211" t="s">
        <v>1028</v>
      </c>
      <c r="AI45" s="211" t="s">
        <v>97</v>
      </c>
      <c r="AJ45" s="211" t="s">
        <v>91</v>
      </c>
      <c r="AK45" s="211" t="s">
        <v>1334</v>
      </c>
      <c r="AL45" s="211" t="s">
        <v>40</v>
      </c>
      <c r="AM45" s="211" t="s">
        <v>1441</v>
      </c>
      <c r="AN45" s="211" t="s">
        <v>1435</v>
      </c>
      <c r="AO45" s="211" t="s">
        <v>1416</v>
      </c>
      <c r="AP45" s="211" t="s">
        <v>122</v>
      </c>
      <c r="AQ45" s="211" t="s">
        <v>79</v>
      </c>
      <c r="AR45" s="232" t="s">
        <v>1770</v>
      </c>
      <c r="AS45" s="233" t="s">
        <v>81</v>
      </c>
      <c r="AT45" s="234" t="s">
        <v>1862</v>
      </c>
      <c r="AU45" s="235" t="s">
        <v>1892</v>
      </c>
      <c r="AV45" s="236" t="s">
        <v>1936</v>
      </c>
      <c r="AW45" s="237" t="s">
        <v>1811</v>
      </c>
      <c r="AZ45" s="244" t="s">
        <v>111</v>
      </c>
      <c r="BE45" s="249" t="s">
        <v>2146</v>
      </c>
      <c r="BF45" s="250" t="s">
        <v>2197</v>
      </c>
      <c r="BG45" s="251" t="s">
        <v>2106</v>
      </c>
    </row>
    <row r="46" spans="1:59" x14ac:dyDescent="0.35">
      <c r="F46" s="210" t="s">
        <v>1663</v>
      </c>
      <c r="G46" s="210">
        <v>1</v>
      </c>
      <c r="L46" s="158"/>
      <c r="M46" s="158"/>
      <c r="N46" s="158"/>
      <c r="O46" s="158"/>
      <c r="P46" s="158"/>
      <c r="Q46" s="158"/>
      <c r="R46" s="158"/>
      <c r="S46" s="158"/>
      <c r="T46" s="158" t="s">
        <v>644</v>
      </c>
      <c r="U46" s="158" t="s">
        <v>91</v>
      </c>
      <c r="V46" s="157"/>
      <c r="W46" s="157"/>
      <c r="X46" s="158" t="s">
        <v>613</v>
      </c>
      <c r="Y46" s="158" t="s">
        <v>645</v>
      </c>
      <c r="Z46" s="208" t="s">
        <v>983</v>
      </c>
      <c r="AA46" s="208" t="s">
        <v>984</v>
      </c>
      <c r="AB46" s="208" t="s">
        <v>86</v>
      </c>
      <c r="AC46" s="208" t="s">
        <v>985</v>
      </c>
      <c r="AD46" s="208" t="s">
        <v>986</v>
      </c>
      <c r="AE46" s="208" t="s">
        <v>86</v>
      </c>
      <c r="AF46" s="208" t="s">
        <v>987</v>
      </c>
      <c r="AG46" s="208" t="s">
        <v>988</v>
      </c>
      <c r="AH46" s="211" t="s">
        <v>97</v>
      </c>
      <c r="AI46" s="211" t="s">
        <v>98</v>
      </c>
      <c r="AJ46" s="211" t="s">
        <v>606</v>
      </c>
      <c r="AK46" s="211" t="s">
        <v>853</v>
      </c>
      <c r="AL46" s="211" t="s">
        <v>1442</v>
      </c>
      <c r="AM46" s="211" t="s">
        <v>1190</v>
      </c>
      <c r="AN46" s="211" t="s">
        <v>97</v>
      </c>
      <c r="AO46" s="211" t="s">
        <v>946</v>
      </c>
      <c r="AP46" s="211" t="s">
        <v>732</v>
      </c>
      <c r="AQ46" s="211" t="s">
        <v>81</v>
      </c>
      <c r="AR46" s="232" t="s">
        <v>103</v>
      </c>
      <c r="AS46" s="233" t="s">
        <v>1805</v>
      </c>
      <c r="AT46" s="234" t="s">
        <v>1863</v>
      </c>
      <c r="AU46" s="235" t="s">
        <v>982</v>
      </c>
      <c r="AV46" s="236" t="s">
        <v>1130</v>
      </c>
      <c r="AW46" s="237" t="s">
        <v>92</v>
      </c>
      <c r="BE46" s="249" t="s">
        <v>2147</v>
      </c>
      <c r="BF46" s="250" t="s">
        <v>1731</v>
      </c>
      <c r="BG46" s="251" t="s">
        <v>2359</v>
      </c>
    </row>
    <row r="47" spans="1:59" x14ac:dyDescent="0.35">
      <c r="F47" s="210" t="s">
        <v>1665</v>
      </c>
      <c r="G47" s="210">
        <v>1</v>
      </c>
      <c r="L47" s="158"/>
      <c r="M47" s="158"/>
      <c r="N47" s="158"/>
      <c r="O47" s="158"/>
      <c r="P47" s="158"/>
      <c r="Q47" s="158"/>
      <c r="R47" s="158"/>
      <c r="S47" s="158"/>
      <c r="T47" s="158" t="s">
        <v>646</v>
      </c>
      <c r="U47" s="158" t="s">
        <v>101</v>
      </c>
      <c r="V47" s="157"/>
      <c r="W47" s="157"/>
      <c r="X47" s="158" t="s">
        <v>546</v>
      </c>
      <c r="Y47" s="158" t="s">
        <v>106</v>
      </c>
      <c r="Z47" s="208" t="s">
        <v>989</v>
      </c>
      <c r="AA47" s="208" t="s">
        <v>958</v>
      </c>
      <c r="AB47" s="208" t="s">
        <v>990</v>
      </c>
      <c r="AC47" s="208" t="s">
        <v>991</v>
      </c>
      <c r="AD47" s="208" t="s">
        <v>992</v>
      </c>
      <c r="AE47" s="208" t="s">
        <v>993</v>
      </c>
      <c r="AF47" s="208" t="s">
        <v>95</v>
      </c>
      <c r="AG47" s="208" t="s">
        <v>994</v>
      </c>
      <c r="AH47" s="211" t="s">
        <v>1443</v>
      </c>
      <c r="AI47" s="211" t="s">
        <v>1084</v>
      </c>
      <c r="AJ47" s="211" t="s">
        <v>1444</v>
      </c>
      <c r="AK47" s="211" t="s">
        <v>1445</v>
      </c>
      <c r="AL47" s="211" t="s">
        <v>83</v>
      </c>
      <c r="AM47" s="211" t="s">
        <v>1446</v>
      </c>
      <c r="AN47" s="211" t="s">
        <v>98</v>
      </c>
      <c r="AO47" s="211" t="s">
        <v>1447</v>
      </c>
      <c r="AP47" s="211" t="s">
        <v>578</v>
      </c>
      <c r="AQ47" s="211" t="s">
        <v>970</v>
      </c>
      <c r="AR47" s="232" t="s">
        <v>1771</v>
      </c>
      <c r="AS47" s="233" t="s">
        <v>970</v>
      </c>
      <c r="AT47" s="234" t="s">
        <v>1827</v>
      </c>
      <c r="AU47" s="235" t="s">
        <v>1893</v>
      </c>
      <c r="AV47" s="236" t="s">
        <v>1121</v>
      </c>
      <c r="AW47" s="237" t="s">
        <v>1575</v>
      </c>
      <c r="BE47" s="249" t="s">
        <v>1597</v>
      </c>
      <c r="BF47" s="250" t="s">
        <v>2198</v>
      </c>
      <c r="BG47" s="251" t="s">
        <v>2125</v>
      </c>
    </row>
    <row r="48" spans="1:59" x14ac:dyDescent="0.35">
      <c r="F48" s="210" t="s">
        <v>1667</v>
      </c>
      <c r="G48" s="210">
        <v>1</v>
      </c>
      <c r="L48" s="158"/>
      <c r="M48" s="158"/>
      <c r="N48" s="158"/>
      <c r="O48" s="158"/>
      <c r="P48" s="158"/>
      <c r="Q48" s="158"/>
      <c r="R48" s="158"/>
      <c r="S48" s="158"/>
      <c r="T48" s="158" t="s">
        <v>648</v>
      </c>
      <c r="U48" s="158" t="s">
        <v>649</v>
      </c>
      <c r="V48" s="157"/>
      <c r="W48" s="157"/>
      <c r="X48" s="158" t="s">
        <v>711</v>
      </c>
      <c r="Y48" s="158" t="s">
        <v>651</v>
      </c>
      <c r="Z48" s="208" t="s">
        <v>995</v>
      </c>
      <c r="AA48" s="208" t="s">
        <v>93</v>
      </c>
      <c r="AB48" s="208" t="s">
        <v>996</v>
      </c>
      <c r="AC48" s="208" t="s">
        <v>96</v>
      </c>
      <c r="AD48" s="208" t="s">
        <v>997</v>
      </c>
      <c r="AE48" s="208" t="s">
        <v>907</v>
      </c>
      <c r="AF48" s="208" t="s">
        <v>998</v>
      </c>
      <c r="AG48" s="208" t="s">
        <v>999</v>
      </c>
      <c r="AH48" s="211" t="s">
        <v>98</v>
      </c>
      <c r="AI48" s="211" t="s">
        <v>1088</v>
      </c>
      <c r="AJ48" s="211" t="s">
        <v>1448</v>
      </c>
      <c r="AK48" s="211" t="s">
        <v>1449</v>
      </c>
      <c r="AL48" s="211" t="s">
        <v>937</v>
      </c>
      <c r="AM48" s="211" t="s">
        <v>1450</v>
      </c>
      <c r="AN48" s="211" t="s">
        <v>92</v>
      </c>
      <c r="AO48" s="211" t="s">
        <v>1451</v>
      </c>
      <c r="AP48" s="210"/>
      <c r="AQ48" s="211" t="s">
        <v>90</v>
      </c>
      <c r="AR48" s="232" t="s">
        <v>1772</v>
      </c>
      <c r="AS48" s="233" t="s">
        <v>1806</v>
      </c>
      <c r="AT48" s="234" t="s">
        <v>1864</v>
      </c>
      <c r="AU48" s="235" t="s">
        <v>86</v>
      </c>
      <c r="AV48" s="236" t="s">
        <v>1937</v>
      </c>
      <c r="AW48" s="237" t="s">
        <v>1969</v>
      </c>
      <c r="BE48" s="249" t="s">
        <v>2148</v>
      </c>
      <c r="BF48" s="250" t="s">
        <v>1791</v>
      </c>
      <c r="BG48" s="251" t="s">
        <v>2360</v>
      </c>
    </row>
    <row r="49" spans="6:59" x14ac:dyDescent="0.35">
      <c r="F49" s="210" t="s">
        <v>1668</v>
      </c>
      <c r="G49" s="210">
        <v>1</v>
      </c>
      <c r="L49" s="158"/>
      <c r="M49" s="158"/>
      <c r="N49" s="158"/>
      <c r="O49" s="158"/>
      <c r="P49" s="158"/>
      <c r="Q49" s="158"/>
      <c r="R49" s="158"/>
      <c r="S49" s="158"/>
      <c r="T49" s="158" t="s">
        <v>652</v>
      </c>
      <c r="U49" s="158" t="s">
        <v>653</v>
      </c>
      <c r="V49" s="157"/>
      <c r="W49" s="157"/>
      <c r="X49" s="158" t="s">
        <v>712</v>
      </c>
      <c r="Y49" s="158" t="s">
        <v>655</v>
      </c>
      <c r="Z49" s="208" t="s">
        <v>90</v>
      </c>
      <c r="AA49" s="208" t="s">
        <v>97</v>
      </c>
      <c r="AB49" s="208" t="s">
        <v>788</v>
      </c>
      <c r="AC49" s="208" t="s">
        <v>1000</v>
      </c>
      <c r="AD49" s="208" t="s">
        <v>1001</v>
      </c>
      <c r="AE49" s="208" t="s">
        <v>79</v>
      </c>
      <c r="AF49" s="208" t="s">
        <v>1002</v>
      </c>
      <c r="AG49" s="208" t="s">
        <v>1003</v>
      </c>
      <c r="AH49" s="211" t="s">
        <v>92</v>
      </c>
      <c r="AI49" s="211" t="s">
        <v>91</v>
      </c>
      <c r="AJ49" s="211" t="s">
        <v>41</v>
      </c>
      <c r="AK49" s="211" t="s">
        <v>866</v>
      </c>
      <c r="AL49" s="211" t="s">
        <v>1452</v>
      </c>
      <c r="AM49" s="211" t="s">
        <v>1453</v>
      </c>
      <c r="AN49" s="211" t="s">
        <v>91</v>
      </c>
      <c r="AO49" s="211" t="s">
        <v>1454</v>
      </c>
      <c r="AP49" s="210"/>
      <c r="AQ49" s="211" t="s">
        <v>958</v>
      </c>
      <c r="AR49" s="232" t="s">
        <v>1773</v>
      </c>
      <c r="AS49" s="233" t="s">
        <v>1807</v>
      </c>
      <c r="AT49" s="234" t="s">
        <v>1865</v>
      </c>
      <c r="AU49" s="235" t="s">
        <v>81</v>
      </c>
      <c r="AV49" s="236" t="s">
        <v>1938</v>
      </c>
      <c r="AW49" s="237" t="s">
        <v>1970</v>
      </c>
      <c r="BE49" s="249" t="s">
        <v>92</v>
      </c>
      <c r="BF49" s="250" t="s">
        <v>2199</v>
      </c>
      <c r="BG49" s="251" t="s">
        <v>2361</v>
      </c>
    </row>
    <row r="50" spans="6:59" x14ac:dyDescent="0.35">
      <c r="F50" t="s">
        <v>1641</v>
      </c>
      <c r="G50" s="210">
        <v>1</v>
      </c>
      <c r="L50" s="158"/>
      <c r="M50" s="158"/>
      <c r="N50" s="158"/>
      <c r="O50" s="158"/>
      <c r="P50" s="158"/>
      <c r="Q50" s="158"/>
      <c r="R50" s="158"/>
      <c r="S50" s="158"/>
      <c r="T50" s="158" t="s">
        <v>125</v>
      </c>
      <c r="U50" s="158" t="s">
        <v>656</v>
      </c>
      <c r="V50" s="157"/>
      <c r="W50" s="157"/>
      <c r="X50" s="158" t="s">
        <v>619</v>
      </c>
      <c r="Y50" s="158" t="s">
        <v>658</v>
      </c>
      <c r="Z50" s="208" t="s">
        <v>1004</v>
      </c>
      <c r="AA50" s="208" t="s">
        <v>98</v>
      </c>
      <c r="AB50" s="208" t="s">
        <v>79</v>
      </c>
      <c r="AC50" s="208" t="s">
        <v>1005</v>
      </c>
      <c r="AD50" s="208" t="s">
        <v>1006</v>
      </c>
      <c r="AE50" s="208" t="s">
        <v>950</v>
      </c>
      <c r="AF50" s="208" t="s">
        <v>97</v>
      </c>
      <c r="AG50" s="208" t="s">
        <v>1007</v>
      </c>
      <c r="AH50" s="211" t="s">
        <v>1455</v>
      </c>
      <c r="AI50" s="211" t="s">
        <v>101</v>
      </c>
      <c r="AJ50" s="211" t="s">
        <v>1087</v>
      </c>
      <c r="AK50" s="211" t="s">
        <v>1456</v>
      </c>
      <c r="AL50" s="211" t="s">
        <v>84</v>
      </c>
      <c r="AM50" s="211" t="s">
        <v>1457</v>
      </c>
      <c r="AN50" s="211" t="s">
        <v>101</v>
      </c>
      <c r="AO50" s="211" t="s">
        <v>1458</v>
      </c>
      <c r="AP50" s="210"/>
      <c r="AQ50" s="211" t="s">
        <v>1413</v>
      </c>
      <c r="AR50" s="232" t="s">
        <v>1476</v>
      </c>
      <c r="AS50" s="233" t="s">
        <v>1762</v>
      </c>
      <c r="AT50" s="234" t="s">
        <v>1866</v>
      </c>
      <c r="AU50" s="235" t="s">
        <v>970</v>
      </c>
      <c r="AV50" s="236" t="s">
        <v>1939</v>
      </c>
      <c r="AW50" s="237" t="s">
        <v>1971</v>
      </c>
      <c r="BE50" s="249" t="s">
        <v>2149</v>
      </c>
      <c r="BF50" s="250" t="s">
        <v>2200</v>
      </c>
      <c r="BG50" s="251" t="s">
        <v>2362</v>
      </c>
    </row>
    <row r="51" spans="6:59" x14ac:dyDescent="0.35">
      <c r="F51" t="s">
        <v>1642</v>
      </c>
      <c r="G51" s="210">
        <v>1</v>
      </c>
      <c r="L51" s="158"/>
      <c r="M51" s="158"/>
      <c r="N51" s="158"/>
      <c r="O51" s="158"/>
      <c r="P51" s="158"/>
      <c r="Q51" s="158"/>
      <c r="R51" s="158"/>
      <c r="S51" s="158"/>
      <c r="T51" s="158" t="s">
        <v>117</v>
      </c>
      <c r="U51" s="158" t="s">
        <v>107</v>
      </c>
      <c r="V51" s="157"/>
      <c r="W51" s="157"/>
      <c r="X51" s="158" t="s">
        <v>532</v>
      </c>
      <c r="Y51" s="158" t="s">
        <v>123</v>
      </c>
      <c r="Z51" s="208" t="s">
        <v>958</v>
      </c>
      <c r="AA51" s="208" t="s">
        <v>92</v>
      </c>
      <c r="AB51" s="208" t="s">
        <v>950</v>
      </c>
      <c r="AC51" s="208" t="s">
        <v>1008</v>
      </c>
      <c r="AD51" s="208" t="s">
        <v>1009</v>
      </c>
      <c r="AE51" s="208" t="s">
        <v>81</v>
      </c>
      <c r="AF51" s="208" t="s">
        <v>1010</v>
      </c>
      <c r="AG51" s="208" t="s">
        <v>1011</v>
      </c>
      <c r="AH51" s="211" t="s">
        <v>91</v>
      </c>
      <c r="AI51" s="211" t="s">
        <v>1459</v>
      </c>
      <c r="AJ51" s="211" t="s">
        <v>1460</v>
      </c>
      <c r="AK51" s="211" t="s">
        <v>1461</v>
      </c>
      <c r="AL51" s="211" t="s">
        <v>1462</v>
      </c>
      <c r="AM51" s="211" t="s">
        <v>1463</v>
      </c>
      <c r="AN51" s="211" t="s">
        <v>1464</v>
      </c>
      <c r="AO51" s="211" t="s">
        <v>79</v>
      </c>
      <c r="AP51" s="210"/>
      <c r="AQ51" s="211" t="s">
        <v>93</v>
      </c>
      <c r="AR51" s="232" t="s">
        <v>1774</v>
      </c>
      <c r="AS51" s="233" t="s">
        <v>1808</v>
      </c>
      <c r="AT51" s="234" t="s">
        <v>1867</v>
      </c>
      <c r="AU51" s="235" t="s">
        <v>1894</v>
      </c>
      <c r="AV51" s="236" t="s">
        <v>1940</v>
      </c>
      <c r="AW51" s="237" t="s">
        <v>1972</v>
      </c>
      <c r="BE51" s="249" t="s">
        <v>1013</v>
      </c>
      <c r="BF51" s="250" t="s">
        <v>2201</v>
      </c>
      <c r="BG51" s="251" t="s">
        <v>2363</v>
      </c>
    </row>
    <row r="52" spans="6:59" x14ac:dyDescent="0.35">
      <c r="F52" s="210" t="s">
        <v>1644</v>
      </c>
      <c r="G52" s="210">
        <v>1</v>
      </c>
      <c r="L52" s="158"/>
      <c r="M52" s="158"/>
      <c r="N52" s="158"/>
      <c r="O52" s="158"/>
      <c r="P52" s="158"/>
      <c r="Q52" s="158"/>
      <c r="R52" s="158"/>
      <c r="S52" s="158"/>
      <c r="T52" s="158" t="s">
        <v>119</v>
      </c>
      <c r="U52" s="158" t="s">
        <v>660</v>
      </c>
      <c r="V52" s="157"/>
      <c r="W52" s="157"/>
      <c r="X52" s="158" t="s">
        <v>622</v>
      </c>
      <c r="Y52" s="158" t="s">
        <v>127</v>
      </c>
      <c r="Z52" s="208" t="s">
        <v>93</v>
      </c>
      <c r="AA52" s="208" t="s">
        <v>986</v>
      </c>
      <c r="AB52" s="208" t="s">
        <v>81</v>
      </c>
      <c r="AC52" s="208" t="s">
        <v>1012</v>
      </c>
      <c r="AD52" s="208" t="s">
        <v>1013</v>
      </c>
      <c r="AE52" s="208" t="s">
        <v>970</v>
      </c>
      <c r="AF52" s="208" t="s">
        <v>98</v>
      </c>
      <c r="AG52" s="208" t="s">
        <v>1014</v>
      </c>
      <c r="AH52" s="211" t="s">
        <v>101</v>
      </c>
      <c r="AI52" s="211" t="s">
        <v>1033</v>
      </c>
      <c r="AJ52" s="211" t="s">
        <v>1465</v>
      </c>
      <c r="AK52" s="211" t="s">
        <v>900</v>
      </c>
      <c r="AL52" s="211" t="s">
        <v>946</v>
      </c>
      <c r="AM52" s="211" t="s">
        <v>1466</v>
      </c>
      <c r="AN52" s="211" t="s">
        <v>1033</v>
      </c>
      <c r="AO52" s="211" t="s">
        <v>1467</v>
      </c>
      <c r="AP52" s="210"/>
      <c r="AQ52" s="211" t="s">
        <v>104</v>
      </c>
      <c r="AR52" s="232" t="s">
        <v>1775</v>
      </c>
      <c r="AS52" s="233" t="s">
        <v>1809</v>
      </c>
      <c r="AT52" s="234" t="s">
        <v>1868</v>
      </c>
      <c r="AU52" s="235" t="s">
        <v>1895</v>
      </c>
      <c r="AV52" s="236" t="s">
        <v>1941</v>
      </c>
      <c r="AW52" s="237" t="s">
        <v>1040</v>
      </c>
      <c r="BE52" s="249" t="s">
        <v>2150</v>
      </c>
      <c r="BF52" s="250" t="s">
        <v>2202</v>
      </c>
      <c r="BG52" s="251" t="s">
        <v>2364</v>
      </c>
    </row>
    <row r="53" spans="6:59" x14ac:dyDescent="0.35">
      <c r="F53" s="210" t="s">
        <v>1646</v>
      </c>
      <c r="G53" s="210">
        <v>1</v>
      </c>
      <c r="L53" s="158"/>
      <c r="M53" s="158"/>
      <c r="N53" s="158"/>
      <c r="O53" s="158"/>
      <c r="P53" s="158"/>
      <c r="Q53" s="158"/>
      <c r="R53" s="158"/>
      <c r="S53" s="158"/>
      <c r="T53" s="158" t="s">
        <v>564</v>
      </c>
      <c r="U53" s="158" t="s">
        <v>108</v>
      </c>
      <c r="V53" s="157"/>
      <c r="W53" s="157"/>
      <c r="X53" s="158" t="s">
        <v>626</v>
      </c>
      <c r="Y53" s="158" t="s">
        <v>661</v>
      </c>
      <c r="Z53" s="208" t="s">
        <v>99</v>
      </c>
      <c r="AA53" s="208" t="s">
        <v>1015</v>
      </c>
      <c r="AB53" s="208" t="s">
        <v>970</v>
      </c>
      <c r="AC53" s="208" t="s">
        <v>965</v>
      </c>
      <c r="AD53" s="208" t="s">
        <v>1016</v>
      </c>
      <c r="AE53" s="208" t="s">
        <v>90</v>
      </c>
      <c r="AF53" s="208" t="s">
        <v>1017</v>
      </c>
      <c r="AG53" s="208" t="s">
        <v>1018</v>
      </c>
      <c r="AH53" s="211" t="s">
        <v>103</v>
      </c>
      <c r="AI53" s="211" t="s">
        <v>1405</v>
      </c>
      <c r="AJ53" s="211" t="s">
        <v>1468</v>
      </c>
      <c r="AK53" s="211" t="s">
        <v>1469</v>
      </c>
      <c r="AL53" s="211" t="s">
        <v>85</v>
      </c>
      <c r="AM53" s="211" t="s">
        <v>1470</v>
      </c>
      <c r="AN53" s="211" t="s">
        <v>1471</v>
      </c>
      <c r="AO53" s="211" t="s">
        <v>1019</v>
      </c>
      <c r="AP53" s="210"/>
      <c r="AQ53" s="211" t="s">
        <v>87</v>
      </c>
      <c r="AR53" s="232" t="s">
        <v>1776</v>
      </c>
      <c r="AS53" s="233" t="s">
        <v>1810</v>
      </c>
      <c r="AT53" s="234" t="s">
        <v>1869</v>
      </c>
      <c r="AU53" s="235" t="s">
        <v>1896</v>
      </c>
      <c r="AV53" s="236" t="s">
        <v>1179</v>
      </c>
      <c r="AW53" s="237" t="s">
        <v>1904</v>
      </c>
      <c r="BE53" s="249" t="s">
        <v>1037</v>
      </c>
      <c r="BF53" s="250" t="s">
        <v>2203</v>
      </c>
      <c r="BG53" s="251" t="s">
        <v>2365</v>
      </c>
    </row>
    <row r="54" spans="6:59" x14ac:dyDescent="0.35">
      <c r="F54" s="210" t="s">
        <v>1648</v>
      </c>
      <c r="G54" s="210">
        <v>-97.309498000000005</v>
      </c>
      <c r="L54" s="158"/>
      <c r="M54" s="158"/>
      <c r="N54" s="158"/>
      <c r="O54" s="158"/>
      <c r="P54" s="158"/>
      <c r="Q54" s="158"/>
      <c r="R54" s="158"/>
      <c r="S54" s="158"/>
      <c r="T54" s="158" t="s">
        <v>121</v>
      </c>
      <c r="U54" s="158" t="s">
        <v>662</v>
      </c>
      <c r="V54" s="157"/>
      <c r="W54" s="157"/>
      <c r="X54" s="158" t="s">
        <v>80</v>
      </c>
      <c r="Y54" s="158" t="s">
        <v>664</v>
      </c>
      <c r="Z54" s="208" t="s">
        <v>96</v>
      </c>
      <c r="AA54" s="208" t="s">
        <v>91</v>
      </c>
      <c r="AB54" s="208" t="s">
        <v>1019</v>
      </c>
      <c r="AC54" s="208" t="s">
        <v>100</v>
      </c>
      <c r="AD54" s="208" t="s">
        <v>1020</v>
      </c>
      <c r="AE54" s="208" t="s">
        <v>1021</v>
      </c>
      <c r="AF54" s="208" t="s">
        <v>1022</v>
      </c>
      <c r="AG54" s="208" t="s">
        <v>1023</v>
      </c>
      <c r="AH54" s="211" t="s">
        <v>107</v>
      </c>
      <c r="AI54" s="211" t="s">
        <v>107</v>
      </c>
      <c r="AJ54" s="211" t="s">
        <v>1007</v>
      </c>
      <c r="AK54" s="211" t="s">
        <v>1472</v>
      </c>
      <c r="AL54" s="211" t="s">
        <v>1429</v>
      </c>
      <c r="AM54" s="211" t="s">
        <v>1473</v>
      </c>
      <c r="AN54" s="211" t="s">
        <v>1474</v>
      </c>
      <c r="AO54" s="211" t="s">
        <v>99</v>
      </c>
      <c r="AP54" s="210"/>
      <c r="AQ54" s="211" t="s">
        <v>1475</v>
      </c>
      <c r="AR54" s="232" t="s">
        <v>1777</v>
      </c>
      <c r="AS54" s="233" t="s">
        <v>87</v>
      </c>
      <c r="AT54" s="234" t="s">
        <v>1870</v>
      </c>
      <c r="AU54" s="235" t="s">
        <v>1897</v>
      </c>
      <c r="AV54" s="236" t="s">
        <v>1172</v>
      </c>
      <c r="AW54" s="237" t="s">
        <v>662</v>
      </c>
      <c r="BE54" s="249" t="s">
        <v>2151</v>
      </c>
      <c r="BF54" s="250" t="s">
        <v>1310</v>
      </c>
      <c r="BG54" s="251" t="s">
        <v>2304</v>
      </c>
    </row>
    <row r="55" spans="6:59" x14ac:dyDescent="0.35">
      <c r="F55" s="210" t="s">
        <v>1650</v>
      </c>
      <c r="G55" s="210">
        <v>-80.386285000000001</v>
      </c>
      <c r="L55" s="158"/>
      <c r="M55" s="158"/>
      <c r="N55" s="158"/>
      <c r="O55" s="158"/>
      <c r="P55" s="158"/>
      <c r="Q55" s="158"/>
      <c r="R55" s="158"/>
      <c r="S55" s="158"/>
      <c r="T55" s="158" t="s">
        <v>665</v>
      </c>
      <c r="U55" s="158" t="s">
        <v>666</v>
      </c>
      <c r="V55" s="157"/>
      <c r="W55" s="157"/>
      <c r="X55" s="158" t="s">
        <v>630</v>
      </c>
      <c r="Y55" s="158" t="s">
        <v>115</v>
      </c>
      <c r="Z55" s="208" t="s">
        <v>95</v>
      </c>
      <c r="AA55" s="208" t="s">
        <v>101</v>
      </c>
      <c r="AB55" s="208" t="s">
        <v>1024</v>
      </c>
      <c r="AC55" s="208" t="s">
        <v>1025</v>
      </c>
      <c r="AD55" s="208" t="s">
        <v>1026</v>
      </c>
      <c r="AE55" s="208" t="s">
        <v>938</v>
      </c>
      <c r="AF55" s="208" t="s">
        <v>102</v>
      </c>
      <c r="AG55" s="208" t="s">
        <v>1027</v>
      </c>
      <c r="AH55" s="211" t="s">
        <v>1419</v>
      </c>
      <c r="AI55" s="211" t="s">
        <v>1476</v>
      </c>
      <c r="AJ55" s="211" t="s">
        <v>110</v>
      </c>
      <c r="AK55" s="211" t="s">
        <v>1477</v>
      </c>
      <c r="AL55" s="211" t="s">
        <v>1478</v>
      </c>
      <c r="AM55" s="211" t="s">
        <v>1479</v>
      </c>
      <c r="AN55" s="211" t="s">
        <v>1480</v>
      </c>
      <c r="AO55" s="211" t="s">
        <v>1481</v>
      </c>
      <c r="AP55" s="210"/>
      <c r="AQ55" s="211" t="s">
        <v>1482</v>
      </c>
      <c r="AR55" s="232" t="s">
        <v>1778</v>
      </c>
      <c r="AS55" s="233" t="s">
        <v>1038</v>
      </c>
      <c r="AT55" s="234" t="s">
        <v>1871</v>
      </c>
      <c r="AU55" s="235" t="s">
        <v>90</v>
      </c>
      <c r="AW55" s="237" t="s">
        <v>1973</v>
      </c>
      <c r="BE55" s="249" t="s">
        <v>2152</v>
      </c>
      <c r="BF55" s="250" t="s">
        <v>2204</v>
      </c>
      <c r="BG55" s="251" t="s">
        <v>2366</v>
      </c>
    </row>
    <row r="56" spans="6:59" x14ac:dyDescent="0.35">
      <c r="F56" s="210" t="s">
        <v>1652</v>
      </c>
      <c r="G56" s="210">
        <v>-94.694001999999998</v>
      </c>
      <c r="L56" s="158"/>
      <c r="M56" s="158"/>
      <c r="N56" s="158"/>
      <c r="O56" s="158"/>
      <c r="P56" s="158"/>
      <c r="Q56" s="158"/>
      <c r="R56" s="158"/>
      <c r="S56" s="158"/>
      <c r="T56" s="158" t="s">
        <v>667</v>
      </c>
      <c r="U56" s="158" t="s">
        <v>668</v>
      </c>
      <c r="V56" s="157"/>
      <c r="W56" s="157"/>
      <c r="X56" s="158" t="s">
        <v>633</v>
      </c>
      <c r="Y56" s="158" t="s">
        <v>670</v>
      </c>
      <c r="Z56" s="208" t="s">
        <v>1028</v>
      </c>
      <c r="AA56" s="208" t="s">
        <v>103</v>
      </c>
      <c r="AB56" s="208" t="s">
        <v>1029</v>
      </c>
      <c r="AC56" s="208" t="s">
        <v>969</v>
      </c>
      <c r="AD56" s="208" t="s">
        <v>1030</v>
      </c>
      <c r="AE56" s="208" t="s">
        <v>93</v>
      </c>
      <c r="AF56" s="208" t="s">
        <v>1015</v>
      </c>
      <c r="AG56" s="208" t="s">
        <v>1031</v>
      </c>
      <c r="AH56" s="211" t="s">
        <v>108</v>
      </c>
      <c r="AI56" s="211" t="s">
        <v>108</v>
      </c>
      <c r="AJ56" s="211" t="s">
        <v>1483</v>
      </c>
      <c r="AK56" s="211" t="s">
        <v>1484</v>
      </c>
      <c r="AL56" s="211" t="s">
        <v>79</v>
      </c>
      <c r="AM56" s="211" t="s">
        <v>1485</v>
      </c>
      <c r="AN56" s="211" t="s">
        <v>1486</v>
      </c>
      <c r="AO56" s="211" t="s">
        <v>87</v>
      </c>
      <c r="AP56" s="210"/>
      <c r="AQ56" s="211" t="s">
        <v>1487</v>
      </c>
      <c r="AR56" s="232" t="s">
        <v>1779</v>
      </c>
      <c r="AS56" s="233" t="s">
        <v>95</v>
      </c>
      <c r="AT56" s="234" t="s">
        <v>1872</v>
      </c>
      <c r="AU56" s="235" t="s">
        <v>620</v>
      </c>
      <c r="AW56" s="237" t="s">
        <v>1974</v>
      </c>
      <c r="BE56" s="249" t="s">
        <v>2094</v>
      </c>
      <c r="BF56" s="250" t="s">
        <v>2205</v>
      </c>
      <c r="BG56" s="251" t="s">
        <v>2367</v>
      </c>
    </row>
    <row r="57" spans="6:59" x14ac:dyDescent="0.35">
      <c r="F57" s="210" t="s">
        <v>1654</v>
      </c>
      <c r="G57" s="210">
        <v>-75.292617000000007</v>
      </c>
      <c r="L57" s="158"/>
      <c r="M57" s="158"/>
      <c r="N57" s="158"/>
      <c r="O57" s="158"/>
      <c r="P57" s="158"/>
      <c r="Q57" s="158"/>
      <c r="R57" s="158"/>
      <c r="S57" s="158"/>
      <c r="T57" s="158" t="s">
        <v>671</v>
      </c>
      <c r="U57" s="158" t="s">
        <v>563</v>
      </c>
      <c r="V57" s="157"/>
      <c r="W57" s="157"/>
      <c r="X57" s="158" t="s">
        <v>713</v>
      </c>
      <c r="Y57" s="157"/>
      <c r="Z57" s="208" t="s">
        <v>1032</v>
      </c>
      <c r="AA57" s="208" t="s">
        <v>1033</v>
      </c>
      <c r="AB57" s="208" t="s">
        <v>99</v>
      </c>
      <c r="AC57" s="208" t="s">
        <v>1034</v>
      </c>
      <c r="AD57" s="208" t="s">
        <v>1035</v>
      </c>
      <c r="AE57" s="208" t="s">
        <v>104</v>
      </c>
      <c r="AF57" s="208" t="s">
        <v>91</v>
      </c>
      <c r="AG57" s="208" t="s">
        <v>1036</v>
      </c>
      <c r="AH57" s="211" t="s">
        <v>112</v>
      </c>
      <c r="AI57" s="211" t="s">
        <v>1488</v>
      </c>
      <c r="AJ57" s="211" t="s">
        <v>1489</v>
      </c>
      <c r="AK57" s="211" t="s">
        <v>70</v>
      </c>
      <c r="AL57" s="211" t="s">
        <v>81</v>
      </c>
      <c r="AM57" s="211" t="s">
        <v>122</v>
      </c>
      <c r="AN57" s="211" t="s">
        <v>107</v>
      </c>
      <c r="AO57" s="211" t="s">
        <v>601</v>
      </c>
      <c r="AP57" s="210"/>
      <c r="AQ57" s="211" t="s">
        <v>1028</v>
      </c>
      <c r="AR57" s="232" t="s">
        <v>1780</v>
      </c>
      <c r="AS57" s="233" t="s">
        <v>974</v>
      </c>
      <c r="AT57" s="234" t="s">
        <v>1873</v>
      </c>
      <c r="AU57" s="235" t="s">
        <v>87</v>
      </c>
      <c r="AW57" s="237" t="s">
        <v>1975</v>
      </c>
      <c r="BE57" s="249" t="s">
        <v>2153</v>
      </c>
      <c r="BF57" s="250" t="s">
        <v>2206</v>
      </c>
      <c r="BG57" s="251" t="s">
        <v>2368</v>
      </c>
    </row>
    <row r="58" spans="6:59" x14ac:dyDescent="0.35">
      <c r="F58" s="210" t="s">
        <v>1656</v>
      </c>
      <c r="G58" s="210">
        <v>-83.693014000000005</v>
      </c>
      <c r="L58" s="158"/>
      <c r="M58" s="158"/>
      <c r="N58" s="158"/>
      <c r="O58" s="158"/>
      <c r="P58" s="158"/>
      <c r="Q58" s="158"/>
      <c r="R58" s="158"/>
      <c r="S58" s="158"/>
      <c r="T58" s="158" t="s">
        <v>124</v>
      </c>
      <c r="U58" s="158" t="s">
        <v>121</v>
      </c>
      <c r="V58" s="157"/>
      <c r="W58" s="157"/>
      <c r="X58" s="158" t="s">
        <v>637</v>
      </c>
      <c r="Y58" s="157"/>
      <c r="Z58" s="208" t="s">
        <v>97</v>
      </c>
      <c r="AA58" s="208" t="s">
        <v>1037</v>
      </c>
      <c r="AB58" s="208" t="s">
        <v>1038</v>
      </c>
      <c r="AC58" s="208" t="s">
        <v>1039</v>
      </c>
      <c r="AD58" s="208" t="s">
        <v>1040</v>
      </c>
      <c r="AE58" s="208" t="s">
        <v>87</v>
      </c>
      <c r="AF58" s="208" t="s">
        <v>101</v>
      </c>
      <c r="AG58" s="208" t="s">
        <v>1041</v>
      </c>
      <c r="AH58" s="211" t="s">
        <v>692</v>
      </c>
      <c r="AI58" s="211" t="s">
        <v>1007</v>
      </c>
      <c r="AJ58" s="211" t="s">
        <v>1490</v>
      </c>
      <c r="AK58" s="211" t="s">
        <v>72</v>
      </c>
      <c r="AL58" s="211" t="s">
        <v>1491</v>
      </c>
      <c r="AM58" s="211" t="s">
        <v>1182</v>
      </c>
      <c r="AN58" s="211" t="s">
        <v>108</v>
      </c>
      <c r="AO58" s="211" t="s">
        <v>1028</v>
      </c>
      <c r="AP58" s="210"/>
      <c r="AQ58" s="211" t="s">
        <v>97</v>
      </c>
      <c r="AR58" s="232" t="s">
        <v>1781</v>
      </c>
      <c r="AS58" s="233" t="s">
        <v>1811</v>
      </c>
      <c r="AU58" s="235" t="s">
        <v>95</v>
      </c>
      <c r="AW58" s="237" t="s">
        <v>1976</v>
      </c>
      <c r="BE58" s="249" t="s">
        <v>1129</v>
      </c>
      <c r="BF58" s="250" t="s">
        <v>901</v>
      </c>
      <c r="BG58" s="251" t="s">
        <v>2369</v>
      </c>
    </row>
    <row r="59" spans="6:59" x14ac:dyDescent="0.35">
      <c r="F59" s="210" t="s">
        <v>1658</v>
      </c>
      <c r="G59" s="210">
        <v>-66.815115000000006</v>
      </c>
      <c r="L59" s="158"/>
      <c r="M59" s="158"/>
      <c r="N59" s="158"/>
      <c r="O59" s="158"/>
      <c r="P59" s="158"/>
      <c r="Q59" s="158"/>
      <c r="R59" s="158"/>
      <c r="S59" s="158"/>
      <c r="T59" s="158" t="s">
        <v>111</v>
      </c>
      <c r="U59" s="158" t="s">
        <v>673</v>
      </c>
      <c r="V59" s="157"/>
      <c r="W59" s="157"/>
      <c r="X59" s="158" t="s">
        <v>714</v>
      </c>
      <c r="Y59" s="157"/>
      <c r="Z59" s="208" t="s">
        <v>98</v>
      </c>
      <c r="AA59" s="208" t="s">
        <v>53</v>
      </c>
      <c r="AB59" s="208" t="s">
        <v>105</v>
      </c>
      <c r="AC59" s="208" t="s">
        <v>91</v>
      </c>
      <c r="AD59" s="208" t="s">
        <v>1042</v>
      </c>
      <c r="AE59" s="208" t="s">
        <v>1038</v>
      </c>
      <c r="AF59" s="208" t="s">
        <v>103</v>
      </c>
      <c r="AG59" s="208" t="s">
        <v>1043</v>
      </c>
      <c r="AH59" s="211" t="s">
        <v>1131</v>
      </c>
      <c r="AI59" s="211" t="s">
        <v>1055</v>
      </c>
      <c r="AJ59" s="211" t="s">
        <v>1492</v>
      </c>
      <c r="AK59" s="211" t="s">
        <v>1394</v>
      </c>
      <c r="AL59" s="211" t="s">
        <v>970</v>
      </c>
      <c r="AM59" s="211" t="s">
        <v>1067</v>
      </c>
      <c r="AN59" s="211" t="s">
        <v>1493</v>
      </c>
      <c r="AO59" s="211" t="s">
        <v>97</v>
      </c>
      <c r="AP59" s="210"/>
      <c r="AQ59" s="211" t="s">
        <v>98</v>
      </c>
      <c r="AR59" s="232" t="s">
        <v>1782</v>
      </c>
      <c r="AS59" s="233" t="s">
        <v>98</v>
      </c>
      <c r="AU59" s="235" t="s">
        <v>1898</v>
      </c>
      <c r="AW59" s="237" t="s">
        <v>1977</v>
      </c>
      <c r="BE59" s="249" t="s">
        <v>1061</v>
      </c>
      <c r="BF59" s="250" t="s">
        <v>1431</v>
      </c>
      <c r="BG59" s="251" t="s">
        <v>2370</v>
      </c>
    </row>
    <row r="60" spans="6:59" x14ac:dyDescent="0.35">
      <c r="F60" s="210" t="s">
        <v>1660</v>
      </c>
      <c r="G60" s="210">
        <v>-116.06084</v>
      </c>
      <c r="L60" s="158"/>
      <c r="M60" s="158"/>
      <c r="N60" s="158"/>
      <c r="O60" s="158"/>
      <c r="P60" s="158"/>
      <c r="Q60" s="158"/>
      <c r="R60" s="158"/>
      <c r="S60" s="158"/>
      <c r="T60" s="158" t="s">
        <v>123</v>
      </c>
      <c r="U60" s="158" t="s">
        <v>665</v>
      </c>
      <c r="V60" s="157"/>
      <c r="W60" s="157"/>
      <c r="X60" s="158" t="s">
        <v>639</v>
      </c>
      <c r="Y60" s="157"/>
      <c r="Z60" s="208" t="s">
        <v>92</v>
      </c>
      <c r="AA60" s="208" t="s">
        <v>41</v>
      </c>
      <c r="AB60" s="208" t="s">
        <v>1002</v>
      </c>
      <c r="AC60" s="208" t="s">
        <v>1044</v>
      </c>
      <c r="AD60" s="208" t="s">
        <v>1045</v>
      </c>
      <c r="AE60" s="208" t="s">
        <v>96</v>
      </c>
      <c r="AF60" s="208" t="s">
        <v>1046</v>
      </c>
      <c r="AG60" s="208" t="s">
        <v>1047</v>
      </c>
      <c r="AH60" s="211" t="s">
        <v>1108</v>
      </c>
      <c r="AI60" s="211" t="s">
        <v>1494</v>
      </c>
      <c r="AJ60" s="211" t="s">
        <v>1495</v>
      </c>
      <c r="AK60" s="211" t="s">
        <v>76</v>
      </c>
      <c r="AL60" s="211" t="s">
        <v>1496</v>
      </c>
      <c r="AM60" s="211" t="s">
        <v>111</v>
      </c>
      <c r="AN60" s="211" t="s">
        <v>1497</v>
      </c>
      <c r="AO60" s="211" t="s">
        <v>986</v>
      </c>
      <c r="AP60" s="210"/>
      <c r="AQ60" s="211" t="s">
        <v>92</v>
      </c>
      <c r="AR60" s="232" t="s">
        <v>1783</v>
      </c>
      <c r="AS60" s="233" t="s">
        <v>92</v>
      </c>
      <c r="AU60" s="235" t="s">
        <v>1811</v>
      </c>
      <c r="AW60" s="237" t="s">
        <v>1978</v>
      </c>
      <c r="BE60" s="249" t="s">
        <v>1817</v>
      </c>
      <c r="BF60" s="250" t="s">
        <v>2207</v>
      </c>
    </row>
    <row r="61" spans="6:59" x14ac:dyDescent="0.35">
      <c r="F61" s="210" t="s">
        <v>1662</v>
      </c>
      <c r="G61" s="210">
        <v>-94.588076999999998</v>
      </c>
      <c r="L61" s="158"/>
      <c r="M61" s="158"/>
      <c r="N61" s="158"/>
      <c r="O61" s="158"/>
      <c r="P61" s="158"/>
      <c r="Q61" s="158"/>
      <c r="R61" s="158"/>
      <c r="S61" s="158"/>
      <c r="T61" s="158" t="s">
        <v>675</v>
      </c>
      <c r="U61" s="158" t="s">
        <v>122</v>
      </c>
      <c r="V61" s="157"/>
      <c r="W61" s="157"/>
      <c r="X61" s="158" t="s">
        <v>85</v>
      </c>
      <c r="Y61" s="157"/>
      <c r="Z61" s="208" t="s">
        <v>100</v>
      </c>
      <c r="AA61" s="208" t="s">
        <v>1048</v>
      </c>
      <c r="AB61" s="208" t="s">
        <v>974</v>
      </c>
      <c r="AC61" s="208" t="s">
        <v>1049</v>
      </c>
      <c r="AD61" s="208" t="s">
        <v>1007</v>
      </c>
      <c r="AE61" s="208" t="s">
        <v>1028</v>
      </c>
      <c r="AF61" s="208" t="s">
        <v>1050</v>
      </c>
      <c r="AG61" s="208" t="s">
        <v>1051</v>
      </c>
      <c r="AH61" s="211" t="s">
        <v>1440</v>
      </c>
      <c r="AI61" s="211" t="s">
        <v>109</v>
      </c>
      <c r="AJ61" s="211" t="s">
        <v>1440</v>
      </c>
      <c r="AK61" s="211" t="s">
        <v>77</v>
      </c>
      <c r="AL61" s="211" t="s">
        <v>1498</v>
      </c>
      <c r="AM61" s="211" t="s">
        <v>127</v>
      </c>
      <c r="AN61" s="211" t="s">
        <v>1499</v>
      </c>
      <c r="AO61" s="211" t="s">
        <v>674</v>
      </c>
      <c r="AP61" s="210"/>
      <c r="AQ61" s="211" t="s">
        <v>1500</v>
      </c>
      <c r="AR61" s="232" t="s">
        <v>1134</v>
      </c>
      <c r="AS61" s="233" t="s">
        <v>1575</v>
      </c>
      <c r="AU61" s="235" t="s">
        <v>97</v>
      </c>
      <c r="AW61" s="237" t="s">
        <v>1132</v>
      </c>
      <c r="BE61" s="249" t="s">
        <v>2154</v>
      </c>
      <c r="BF61" s="250" t="s">
        <v>886</v>
      </c>
    </row>
    <row r="62" spans="6:59" x14ac:dyDescent="0.35">
      <c r="F62" s="210" t="s">
        <v>1664</v>
      </c>
      <c r="G62" s="210">
        <v>1</v>
      </c>
      <c r="L62" s="158"/>
      <c r="M62" s="158"/>
      <c r="N62" s="158"/>
      <c r="O62" s="158"/>
      <c r="P62" s="158"/>
      <c r="Q62" s="158"/>
      <c r="R62" s="158"/>
      <c r="S62" s="158"/>
      <c r="T62" s="158" t="s">
        <v>670</v>
      </c>
      <c r="U62" s="158" t="s">
        <v>676</v>
      </c>
      <c r="V62" s="157"/>
      <c r="W62" s="157"/>
      <c r="X62" s="158" t="s">
        <v>88</v>
      </c>
      <c r="Y62" s="157"/>
      <c r="Z62" s="208" t="s">
        <v>1052</v>
      </c>
      <c r="AA62" s="208" t="s">
        <v>1053</v>
      </c>
      <c r="AB62" s="208" t="s">
        <v>97</v>
      </c>
      <c r="AC62" s="208" t="s">
        <v>1054</v>
      </c>
      <c r="AD62" s="208" t="s">
        <v>1055</v>
      </c>
      <c r="AE62" s="208" t="s">
        <v>97</v>
      </c>
      <c r="AF62" s="208" t="s">
        <v>1037</v>
      </c>
      <c r="AG62" s="208" t="s">
        <v>106</v>
      </c>
      <c r="AH62" s="211" t="s">
        <v>1501</v>
      </c>
      <c r="AI62" s="211" t="s">
        <v>112</v>
      </c>
      <c r="AJ62" s="211" t="s">
        <v>1502</v>
      </c>
      <c r="AK62" s="211" t="s">
        <v>557</v>
      </c>
      <c r="AL62" s="211" t="s">
        <v>90</v>
      </c>
      <c r="AM62" s="211" t="s">
        <v>1503</v>
      </c>
      <c r="AN62" s="211" t="s">
        <v>1504</v>
      </c>
      <c r="AO62" s="211" t="s">
        <v>1081</v>
      </c>
      <c r="AP62" s="210"/>
      <c r="AQ62" s="211" t="s">
        <v>1022</v>
      </c>
      <c r="AR62" s="232" t="s">
        <v>1784</v>
      </c>
      <c r="AS62" s="233" t="s">
        <v>1015</v>
      </c>
      <c r="AU62" s="235" t="s">
        <v>1899</v>
      </c>
      <c r="AW62" s="237" t="s">
        <v>1979</v>
      </c>
      <c r="BE62" s="249" t="s">
        <v>2155</v>
      </c>
      <c r="BF62" s="250" t="s">
        <v>2208</v>
      </c>
    </row>
    <row r="63" spans="6:59" x14ac:dyDescent="0.35">
      <c r="F63" s="210" t="s">
        <v>1666</v>
      </c>
      <c r="G63" s="210">
        <v>1</v>
      </c>
      <c r="L63" s="158"/>
      <c r="M63" s="158"/>
      <c r="N63" s="158"/>
      <c r="O63" s="158"/>
      <c r="P63" s="158"/>
      <c r="Q63" s="158"/>
      <c r="R63" s="158"/>
      <c r="S63" s="158"/>
      <c r="T63" s="158" t="s">
        <v>678</v>
      </c>
      <c r="U63" s="158" t="s">
        <v>124</v>
      </c>
      <c r="V63" s="157"/>
      <c r="W63" s="157"/>
      <c r="X63" s="158" t="s">
        <v>715</v>
      </c>
      <c r="Y63" s="157"/>
      <c r="Z63" s="208" t="s">
        <v>1056</v>
      </c>
      <c r="AA63" s="208" t="s">
        <v>107</v>
      </c>
      <c r="AB63" s="208" t="s">
        <v>1057</v>
      </c>
      <c r="AC63" s="208" t="s">
        <v>1058</v>
      </c>
      <c r="AD63" s="208" t="s">
        <v>1059</v>
      </c>
      <c r="AE63" s="208" t="s">
        <v>1060</v>
      </c>
      <c r="AF63" s="208" t="s">
        <v>1061</v>
      </c>
      <c r="AG63" s="208" t="s">
        <v>1062</v>
      </c>
      <c r="AH63" s="211" t="s">
        <v>1505</v>
      </c>
      <c r="AI63" s="211" t="s">
        <v>1506</v>
      </c>
      <c r="AJ63" s="211" t="s">
        <v>106</v>
      </c>
      <c r="AK63" s="211" t="s">
        <v>1507</v>
      </c>
      <c r="AL63" s="211" t="s">
        <v>1508</v>
      </c>
      <c r="AM63" s="211" t="s">
        <v>1509</v>
      </c>
      <c r="AN63" s="211" t="s">
        <v>114</v>
      </c>
      <c r="AO63" s="211" t="s">
        <v>101</v>
      </c>
      <c r="AP63" s="210"/>
      <c r="AQ63" s="211" t="s">
        <v>91</v>
      </c>
      <c r="AR63" s="232" t="s">
        <v>111</v>
      </c>
      <c r="AS63" s="233" t="s">
        <v>1081</v>
      </c>
      <c r="AU63" s="235" t="s">
        <v>1900</v>
      </c>
      <c r="AW63" s="237" t="s">
        <v>1629</v>
      </c>
      <c r="BE63" s="249" t="s">
        <v>1493</v>
      </c>
      <c r="BF63" s="250" t="s">
        <v>2209</v>
      </c>
    </row>
    <row r="64" spans="6:59" x14ac:dyDescent="0.35">
      <c r="F64" s="210" t="s">
        <v>1669</v>
      </c>
      <c r="G64" s="210">
        <v>1</v>
      </c>
      <c r="L64" s="158"/>
      <c r="M64" s="158"/>
      <c r="N64" s="158"/>
      <c r="O64" s="158"/>
      <c r="P64" s="158"/>
      <c r="Q64" s="158"/>
      <c r="R64" s="158"/>
      <c r="S64" s="158"/>
      <c r="T64" s="157"/>
      <c r="U64" s="158" t="s">
        <v>111</v>
      </c>
      <c r="V64" s="157"/>
      <c r="W64" s="157"/>
      <c r="X64" s="158" t="s">
        <v>647</v>
      </c>
      <c r="Y64" s="157"/>
      <c r="Z64" s="208" t="s">
        <v>1063</v>
      </c>
      <c r="AA64" s="208" t="s">
        <v>108</v>
      </c>
      <c r="AB64" s="208" t="s">
        <v>98</v>
      </c>
      <c r="AC64" s="208" t="s">
        <v>1064</v>
      </c>
      <c r="AD64" s="208" t="s">
        <v>1065</v>
      </c>
      <c r="AE64" s="208" t="s">
        <v>98</v>
      </c>
      <c r="AF64" s="208" t="s">
        <v>1066</v>
      </c>
      <c r="AG64" s="208" t="s">
        <v>1067</v>
      </c>
      <c r="AH64" s="211" t="s">
        <v>1510</v>
      </c>
      <c r="AI64" s="211" t="s">
        <v>1156</v>
      </c>
      <c r="AJ64" s="211" t="s">
        <v>122</v>
      </c>
      <c r="AK64" s="211" t="s">
        <v>1511</v>
      </c>
      <c r="AL64" s="211" t="s">
        <v>1512</v>
      </c>
      <c r="AM64" s="211" t="s">
        <v>1513</v>
      </c>
      <c r="AN64" s="211" t="s">
        <v>1514</v>
      </c>
      <c r="AO64" s="211" t="s">
        <v>1515</v>
      </c>
      <c r="AP64" s="210"/>
      <c r="AQ64" s="211" t="s">
        <v>101</v>
      </c>
      <c r="AR64" s="232" t="s">
        <v>1785</v>
      </c>
      <c r="AS64" s="233" t="s">
        <v>101</v>
      </c>
      <c r="AU64" s="235" t="s">
        <v>1901</v>
      </c>
      <c r="AW64" s="237" t="s">
        <v>122</v>
      </c>
      <c r="BE64" s="249" t="s">
        <v>1818</v>
      </c>
      <c r="BF64" s="250" t="s">
        <v>2210</v>
      </c>
    </row>
    <row r="65" spans="6:58" x14ac:dyDescent="0.35">
      <c r="F65" s="210" t="s">
        <v>1670</v>
      </c>
      <c r="G65" s="210">
        <v>1</v>
      </c>
      <c r="L65" s="158"/>
      <c r="M65" s="158"/>
      <c r="N65" s="158"/>
      <c r="O65" s="158"/>
      <c r="P65" s="158"/>
      <c r="Q65" s="158"/>
      <c r="R65" s="158"/>
      <c r="S65" s="158"/>
      <c r="T65" s="158"/>
      <c r="U65" s="158" t="s">
        <v>123</v>
      </c>
      <c r="V65" s="157"/>
      <c r="W65" s="157"/>
      <c r="X65" s="158" t="s">
        <v>650</v>
      </c>
      <c r="Y65" s="158"/>
      <c r="Z65" s="208" t="s">
        <v>1068</v>
      </c>
      <c r="AA65" s="208" t="s">
        <v>1069</v>
      </c>
      <c r="AB65" s="208" t="s">
        <v>92</v>
      </c>
      <c r="AC65" s="208" t="s">
        <v>1070</v>
      </c>
      <c r="AD65" s="208" t="s">
        <v>1071</v>
      </c>
      <c r="AE65" s="208" t="s">
        <v>1072</v>
      </c>
      <c r="AF65" s="208" t="s">
        <v>107</v>
      </c>
      <c r="AG65" s="208" t="s">
        <v>1073</v>
      </c>
      <c r="AH65" s="211" t="s">
        <v>1516</v>
      </c>
      <c r="AI65" s="211" t="s">
        <v>114</v>
      </c>
      <c r="AJ65" s="211" t="s">
        <v>1517</v>
      </c>
      <c r="AK65" s="211" t="s">
        <v>1518</v>
      </c>
      <c r="AL65" s="211" t="s">
        <v>93</v>
      </c>
      <c r="AM65" s="211" t="s">
        <v>1519</v>
      </c>
      <c r="AN65" s="211" t="s">
        <v>1520</v>
      </c>
      <c r="AO65" s="211" t="s">
        <v>1521</v>
      </c>
      <c r="AP65" s="210"/>
      <c r="AQ65" s="211" t="s">
        <v>1515</v>
      </c>
      <c r="AR65" s="232" t="s">
        <v>1786</v>
      </c>
      <c r="AS65" s="233" t="s">
        <v>571</v>
      </c>
      <c r="AU65" s="235" t="s">
        <v>1813</v>
      </c>
      <c r="AW65" s="237" t="s">
        <v>1080</v>
      </c>
      <c r="BE65" s="249" t="s">
        <v>2156</v>
      </c>
      <c r="BF65" s="250" t="s">
        <v>2211</v>
      </c>
    </row>
    <row r="66" spans="6:58" x14ac:dyDescent="0.35">
      <c r="L66" s="158"/>
      <c r="M66" s="158"/>
      <c r="N66" s="158"/>
      <c r="O66" s="158"/>
      <c r="P66" s="158"/>
      <c r="Q66" s="158"/>
      <c r="R66" s="158"/>
      <c r="S66" s="158"/>
      <c r="T66" s="158"/>
      <c r="U66" s="158" t="s">
        <v>680</v>
      </c>
      <c r="V66" s="157"/>
      <c r="W66" s="157"/>
      <c r="X66" s="158" t="s">
        <v>654</v>
      </c>
      <c r="Y66" s="158"/>
      <c r="Z66" s="208" t="s">
        <v>1074</v>
      </c>
      <c r="AA66" s="208" t="s">
        <v>1075</v>
      </c>
      <c r="AB66" s="208" t="s">
        <v>1076</v>
      </c>
      <c r="AC66" s="208" t="s">
        <v>1077</v>
      </c>
      <c r="AD66" s="208" t="s">
        <v>1078</v>
      </c>
      <c r="AE66" s="208" t="s">
        <v>102</v>
      </c>
      <c r="AF66" s="208" t="s">
        <v>1079</v>
      </c>
      <c r="AG66" s="208" t="s">
        <v>1080</v>
      </c>
      <c r="AH66" s="211" t="s">
        <v>111</v>
      </c>
      <c r="AI66" s="211" t="s">
        <v>1522</v>
      </c>
      <c r="AJ66" s="211" t="s">
        <v>1523</v>
      </c>
      <c r="AK66" s="211" t="s">
        <v>1524</v>
      </c>
      <c r="AL66" s="211" t="s">
        <v>99</v>
      </c>
      <c r="AM66" s="210"/>
      <c r="AN66" s="211" t="s">
        <v>1525</v>
      </c>
      <c r="AO66" s="211" t="s">
        <v>1526</v>
      </c>
      <c r="AP66" s="210"/>
      <c r="AQ66" s="211" t="s">
        <v>103</v>
      </c>
      <c r="AS66" s="233" t="s">
        <v>1812</v>
      </c>
      <c r="AU66" s="235" t="s">
        <v>1902</v>
      </c>
      <c r="AW66" s="237" t="s">
        <v>1980</v>
      </c>
      <c r="BE66" s="249" t="s">
        <v>2157</v>
      </c>
      <c r="BF66" s="250" t="s">
        <v>2212</v>
      </c>
    </row>
    <row r="67" spans="6:58" x14ac:dyDescent="0.35">
      <c r="L67" s="158"/>
      <c r="M67" s="158"/>
      <c r="N67" s="158"/>
      <c r="O67" s="158"/>
      <c r="P67" s="158"/>
      <c r="Q67" s="158"/>
      <c r="R67" s="158"/>
      <c r="S67" s="158"/>
      <c r="T67" s="158"/>
      <c r="U67" s="158" t="s">
        <v>670</v>
      </c>
      <c r="V67" s="157"/>
      <c r="W67" s="157"/>
      <c r="X67" s="158" t="s">
        <v>657</v>
      </c>
      <c r="Y67" s="158"/>
      <c r="Z67" s="208" t="s">
        <v>102</v>
      </c>
      <c r="AA67" s="208" t="s">
        <v>109</v>
      </c>
      <c r="AB67" s="208" t="s">
        <v>1081</v>
      </c>
      <c r="AC67" s="208" t="s">
        <v>1082</v>
      </c>
      <c r="AD67" s="208" t="s">
        <v>1083</v>
      </c>
      <c r="AE67" s="208" t="s">
        <v>1084</v>
      </c>
      <c r="AF67" s="208" t="s">
        <v>108</v>
      </c>
      <c r="AG67" s="208" t="s">
        <v>1085</v>
      </c>
      <c r="AH67" s="211" t="s">
        <v>1527</v>
      </c>
      <c r="AI67" s="211" t="s">
        <v>1528</v>
      </c>
      <c r="AJ67" s="211" t="s">
        <v>1529</v>
      </c>
      <c r="AK67" s="211" t="s">
        <v>80</v>
      </c>
      <c r="AL67" s="211" t="s">
        <v>1530</v>
      </c>
      <c r="AM67" s="210"/>
      <c r="AN67" s="211" t="s">
        <v>1198</v>
      </c>
      <c r="AO67" s="211" t="s">
        <v>653</v>
      </c>
      <c r="AP67" s="210"/>
      <c r="AQ67" s="211" t="s">
        <v>1531</v>
      </c>
      <c r="AS67" s="233" t="s">
        <v>1813</v>
      </c>
      <c r="AU67" s="235" t="s">
        <v>1903</v>
      </c>
      <c r="AW67" s="237" t="s">
        <v>1981</v>
      </c>
      <c r="BE67" s="249" t="s">
        <v>2158</v>
      </c>
      <c r="BF67" s="250" t="s">
        <v>1291</v>
      </c>
    </row>
    <row r="68" spans="6:58" x14ac:dyDescent="0.35">
      <c r="L68" s="158"/>
      <c r="M68" s="158"/>
      <c r="N68" s="158"/>
      <c r="O68" s="158"/>
      <c r="P68" s="158"/>
      <c r="Q68" s="158"/>
      <c r="R68" s="158"/>
      <c r="S68" s="158"/>
      <c r="T68" s="158"/>
      <c r="U68" s="158" t="s">
        <v>578</v>
      </c>
      <c r="V68" s="157"/>
      <c r="W68" s="157"/>
      <c r="X68" s="158" t="s">
        <v>659</v>
      </c>
      <c r="Y68" s="158"/>
      <c r="Z68" s="208" t="s">
        <v>91</v>
      </c>
      <c r="AA68" s="208" t="s">
        <v>110</v>
      </c>
      <c r="AB68" s="208" t="s">
        <v>1086</v>
      </c>
      <c r="AC68" s="208" t="s">
        <v>1087</v>
      </c>
      <c r="AD68" s="208" t="s">
        <v>1027</v>
      </c>
      <c r="AE68" s="208" t="s">
        <v>1088</v>
      </c>
      <c r="AF68" s="208" t="s">
        <v>1011</v>
      </c>
      <c r="AG68" s="208" t="s">
        <v>111</v>
      </c>
      <c r="AH68" s="211" t="s">
        <v>1532</v>
      </c>
      <c r="AI68" s="211" t="s">
        <v>1533</v>
      </c>
      <c r="AJ68" s="211" t="s">
        <v>111</v>
      </c>
      <c r="AK68" s="211" t="s">
        <v>1534</v>
      </c>
      <c r="AL68" s="211" t="s">
        <v>1535</v>
      </c>
      <c r="AM68" s="210"/>
      <c r="AN68" s="211" t="s">
        <v>1536</v>
      </c>
      <c r="AO68" s="211" t="s">
        <v>1537</v>
      </c>
      <c r="AP68" s="210"/>
      <c r="AQ68" s="211" t="s">
        <v>1538</v>
      </c>
      <c r="AS68" s="233" t="s">
        <v>1814</v>
      </c>
      <c r="AU68" s="235" t="s">
        <v>1817</v>
      </c>
      <c r="BE68" s="249" t="s">
        <v>1495</v>
      </c>
      <c r="BF68" s="250" t="s">
        <v>2213</v>
      </c>
    </row>
    <row r="69" spans="6:58" x14ac:dyDescent="0.35">
      <c r="L69" s="158"/>
      <c r="M69" s="158"/>
      <c r="N69" s="158"/>
      <c r="O69" s="158"/>
      <c r="P69" s="158"/>
      <c r="Q69" s="158"/>
      <c r="R69" s="158"/>
      <c r="S69" s="158"/>
      <c r="T69" s="158"/>
      <c r="U69" s="157"/>
      <c r="V69" s="157"/>
      <c r="W69" s="157"/>
      <c r="X69" s="158" t="s">
        <v>620</v>
      </c>
      <c r="Y69" s="158"/>
      <c r="Z69" s="208" t="s">
        <v>101</v>
      </c>
      <c r="AA69" s="208" t="s">
        <v>112</v>
      </c>
      <c r="AB69" s="208" t="s">
        <v>91</v>
      </c>
      <c r="AC69" s="208" t="s">
        <v>1089</v>
      </c>
      <c r="AD69" s="208" t="s">
        <v>1090</v>
      </c>
      <c r="AE69" s="208" t="s">
        <v>1091</v>
      </c>
      <c r="AF69" s="208" t="s">
        <v>1092</v>
      </c>
      <c r="AG69" s="208" t="s">
        <v>1093</v>
      </c>
      <c r="AH69" s="210"/>
      <c r="AI69" s="211" t="s">
        <v>1539</v>
      </c>
      <c r="AJ69" s="210"/>
      <c r="AK69" s="211" t="s">
        <v>1540</v>
      </c>
      <c r="AL69" s="211" t="s">
        <v>104</v>
      </c>
      <c r="AM69" s="210"/>
      <c r="AN69" s="211" t="s">
        <v>1541</v>
      </c>
      <c r="AO69" s="211" t="s">
        <v>41</v>
      </c>
      <c r="AP69" s="210"/>
      <c r="AQ69" s="211" t="s">
        <v>107</v>
      </c>
      <c r="AS69" s="233" t="s">
        <v>1815</v>
      </c>
      <c r="AU69" s="235" t="s">
        <v>1904</v>
      </c>
      <c r="BE69" s="249" t="s">
        <v>2159</v>
      </c>
      <c r="BF69" s="250" t="s">
        <v>2214</v>
      </c>
    </row>
    <row r="70" spans="6:58" x14ac:dyDescent="0.35">
      <c r="L70" s="158"/>
      <c r="M70" s="158"/>
      <c r="N70" s="158"/>
      <c r="O70" s="158"/>
      <c r="P70" s="158"/>
      <c r="Q70" s="158"/>
      <c r="R70" s="158"/>
      <c r="S70" s="158"/>
      <c r="T70" s="158"/>
      <c r="U70" s="157"/>
      <c r="V70" s="157"/>
      <c r="W70" s="157"/>
      <c r="X70" s="158" t="s">
        <v>99</v>
      </c>
      <c r="Y70" s="158"/>
      <c r="Z70" s="208" t="s">
        <v>103</v>
      </c>
      <c r="AA70" s="208" t="s">
        <v>1094</v>
      </c>
      <c r="AB70" s="208" t="s">
        <v>101</v>
      </c>
      <c r="AC70" s="208" t="s">
        <v>113</v>
      </c>
      <c r="AD70" s="208" t="s">
        <v>114</v>
      </c>
      <c r="AE70" s="208" t="s">
        <v>91</v>
      </c>
      <c r="AF70" s="208" t="s">
        <v>110</v>
      </c>
      <c r="AG70" s="208" t="s">
        <v>1095</v>
      </c>
      <c r="AH70" s="210"/>
      <c r="AI70" s="211" t="s">
        <v>1198</v>
      </c>
      <c r="AJ70" s="210"/>
      <c r="AK70" s="211" t="s">
        <v>1542</v>
      </c>
      <c r="AL70" s="211" t="s">
        <v>87</v>
      </c>
      <c r="AM70" s="210"/>
      <c r="AN70" s="211" t="s">
        <v>1543</v>
      </c>
      <c r="AO70" s="211" t="s">
        <v>1544</v>
      </c>
      <c r="AP70" s="210"/>
      <c r="AQ70" s="211" t="s">
        <v>1545</v>
      </c>
      <c r="AS70" s="233" t="s">
        <v>722</v>
      </c>
      <c r="AU70" s="235" t="s">
        <v>1154</v>
      </c>
      <c r="BE70" s="249" t="s">
        <v>1618</v>
      </c>
      <c r="BF70" s="250" t="s">
        <v>896</v>
      </c>
    </row>
    <row r="71" spans="6:58" x14ac:dyDescent="0.35">
      <c r="L71" s="158"/>
      <c r="M71" s="158"/>
      <c r="N71" s="158"/>
      <c r="O71" s="158"/>
      <c r="P71" s="158"/>
      <c r="Q71" s="158"/>
      <c r="R71" s="158"/>
      <c r="S71" s="158"/>
      <c r="T71" s="158"/>
      <c r="U71" s="157"/>
      <c r="V71" s="157"/>
      <c r="W71" s="157"/>
      <c r="X71" s="158" t="s">
        <v>716</v>
      </c>
      <c r="Y71" s="158"/>
      <c r="Z71" s="208" t="s">
        <v>1096</v>
      </c>
      <c r="AA71" s="208" t="s">
        <v>1097</v>
      </c>
      <c r="AB71" s="208" t="s">
        <v>1098</v>
      </c>
      <c r="AC71" s="208" t="s">
        <v>1061</v>
      </c>
      <c r="AD71" s="208" t="s">
        <v>1099</v>
      </c>
      <c r="AE71" s="208" t="s">
        <v>101</v>
      </c>
      <c r="AF71" s="208" t="s">
        <v>1023</v>
      </c>
      <c r="AG71" s="208" t="s">
        <v>1100</v>
      </c>
      <c r="AH71" s="210"/>
      <c r="AI71" s="211" t="s">
        <v>122</v>
      </c>
      <c r="AJ71" s="210"/>
      <c r="AK71" s="211" t="s">
        <v>83</v>
      </c>
      <c r="AL71" s="211" t="s">
        <v>96</v>
      </c>
      <c r="AM71" s="210"/>
      <c r="AN71" s="211" t="s">
        <v>1546</v>
      </c>
      <c r="AO71" s="211" t="s">
        <v>1547</v>
      </c>
      <c r="AP71" s="210"/>
      <c r="AQ71" s="211" t="s">
        <v>1007</v>
      </c>
      <c r="AS71" s="233" t="s">
        <v>1129</v>
      </c>
      <c r="AU71" s="235" t="s">
        <v>1003</v>
      </c>
      <c r="BE71" s="249" t="s">
        <v>1200</v>
      </c>
      <c r="BF71" s="250" t="s">
        <v>1794</v>
      </c>
    </row>
    <row r="72" spans="6:58" x14ac:dyDescent="0.35">
      <c r="L72" s="158"/>
      <c r="M72" s="158"/>
      <c r="N72" s="158"/>
      <c r="O72" s="158"/>
      <c r="P72" s="158"/>
      <c r="Q72" s="158"/>
      <c r="R72" s="158"/>
      <c r="S72" s="158"/>
      <c r="T72" s="158"/>
      <c r="U72" s="157"/>
      <c r="V72" s="157"/>
      <c r="W72" s="157"/>
      <c r="X72" s="158" t="s">
        <v>663</v>
      </c>
      <c r="Y72" s="158"/>
      <c r="Z72" s="208" t="s">
        <v>1101</v>
      </c>
      <c r="AA72" s="208" t="s">
        <v>114</v>
      </c>
      <c r="AB72" s="208" t="s">
        <v>1102</v>
      </c>
      <c r="AC72" s="208" t="s">
        <v>1103</v>
      </c>
      <c r="AD72" s="208" t="s">
        <v>1104</v>
      </c>
      <c r="AE72" s="208" t="s">
        <v>103</v>
      </c>
      <c r="AF72" s="208" t="s">
        <v>1105</v>
      </c>
      <c r="AG72" s="208" t="s">
        <v>1106</v>
      </c>
      <c r="AH72" s="210"/>
      <c r="AI72" s="211" t="s">
        <v>1147</v>
      </c>
      <c r="AJ72" s="210"/>
      <c r="AK72" s="211" t="s">
        <v>1548</v>
      </c>
      <c r="AL72" s="211" t="s">
        <v>95</v>
      </c>
      <c r="AM72" s="210"/>
      <c r="AN72" s="211" t="s">
        <v>1549</v>
      </c>
      <c r="AO72" s="211" t="s">
        <v>1550</v>
      </c>
      <c r="AP72" s="210"/>
      <c r="AQ72" s="211" t="s">
        <v>110</v>
      </c>
      <c r="AS72" s="233" t="s">
        <v>1816</v>
      </c>
      <c r="AU72" s="235" t="s">
        <v>1163</v>
      </c>
      <c r="BE72" s="249" t="s">
        <v>2160</v>
      </c>
      <c r="BF72" s="250" t="s">
        <v>1755</v>
      </c>
    </row>
    <row r="73" spans="6:58" x14ac:dyDescent="0.35">
      <c r="L73" s="158"/>
      <c r="M73" s="158"/>
      <c r="N73" s="158"/>
      <c r="O73" s="158"/>
      <c r="P73" s="158"/>
      <c r="Q73" s="158"/>
      <c r="R73" s="158"/>
      <c r="S73" s="158"/>
      <c r="T73" s="158"/>
      <c r="U73" s="157"/>
      <c r="V73" s="157"/>
      <c r="W73" s="157"/>
      <c r="X73" s="158" t="s">
        <v>105</v>
      </c>
      <c r="Y73" s="158"/>
      <c r="Z73" s="208" t="s">
        <v>1107</v>
      </c>
      <c r="AA73" s="208" t="s">
        <v>1108</v>
      </c>
      <c r="AB73" s="208" t="s">
        <v>1087</v>
      </c>
      <c r="AC73" s="208" t="s">
        <v>1109</v>
      </c>
      <c r="AD73" s="208" t="s">
        <v>1110</v>
      </c>
      <c r="AE73" s="208" t="s">
        <v>1111</v>
      </c>
      <c r="AF73" s="208" t="s">
        <v>1112</v>
      </c>
      <c r="AG73" s="208" t="s">
        <v>115</v>
      </c>
      <c r="AH73" s="210"/>
      <c r="AI73" s="211" t="s">
        <v>111</v>
      </c>
      <c r="AJ73" s="210"/>
      <c r="AK73" s="211" t="s">
        <v>1551</v>
      </c>
      <c r="AL73" s="211" t="s">
        <v>974</v>
      </c>
      <c r="AM73" s="210"/>
      <c r="AN73" s="211" t="s">
        <v>1552</v>
      </c>
      <c r="AO73" s="211" t="s">
        <v>1553</v>
      </c>
      <c r="AP73" s="210"/>
      <c r="AQ73" s="211" t="s">
        <v>1554</v>
      </c>
      <c r="AS73" s="233" t="s">
        <v>1061</v>
      </c>
      <c r="AU73" s="235" t="s">
        <v>1007</v>
      </c>
      <c r="BE73" s="249" t="s">
        <v>2161</v>
      </c>
      <c r="BF73" s="250" t="s">
        <v>2215</v>
      </c>
    </row>
    <row r="74" spans="6:58" x14ac:dyDescent="0.35">
      <c r="L74" s="158"/>
      <c r="M74" s="158"/>
      <c r="N74" s="158"/>
      <c r="O74" s="158"/>
      <c r="P74" s="158"/>
      <c r="Q74" s="158"/>
      <c r="R74" s="158"/>
      <c r="S74" s="158"/>
      <c r="T74" s="158"/>
      <c r="U74" s="157"/>
      <c r="V74" s="157"/>
      <c r="W74" s="157"/>
      <c r="X74" s="158" t="s">
        <v>669</v>
      </c>
      <c r="Y74" s="158"/>
      <c r="Z74" s="208" t="s">
        <v>107</v>
      </c>
      <c r="AA74" s="208" t="s">
        <v>1113</v>
      </c>
      <c r="AB74" s="208" t="s">
        <v>116</v>
      </c>
      <c r="AC74" s="208" t="s">
        <v>1114</v>
      </c>
      <c r="AD74" s="208" t="s">
        <v>1115</v>
      </c>
      <c r="AE74" s="208" t="s">
        <v>1033</v>
      </c>
      <c r="AF74" s="208" t="s">
        <v>1116</v>
      </c>
      <c r="AG74" s="206"/>
      <c r="AH74" s="210"/>
      <c r="AI74" s="211" t="s">
        <v>47</v>
      </c>
      <c r="AJ74" s="210"/>
      <c r="AK74" s="211" t="s">
        <v>1462</v>
      </c>
      <c r="AL74" s="211" t="s">
        <v>1555</v>
      </c>
      <c r="AM74" s="210"/>
      <c r="AN74" s="211" t="s">
        <v>122</v>
      </c>
      <c r="AO74" s="211" t="s">
        <v>1556</v>
      </c>
      <c r="AP74" s="210"/>
      <c r="AQ74" s="211" t="s">
        <v>643</v>
      </c>
      <c r="AS74" s="233" t="s">
        <v>1817</v>
      </c>
      <c r="AU74" s="235" t="s">
        <v>1905</v>
      </c>
      <c r="BE74" s="249" t="s">
        <v>2162</v>
      </c>
      <c r="BF74" s="250" t="s">
        <v>2216</v>
      </c>
    </row>
    <row r="75" spans="6:58" x14ac:dyDescent="0.35">
      <c r="L75" s="158"/>
      <c r="M75" s="158"/>
      <c r="N75" s="158"/>
      <c r="O75" s="158"/>
      <c r="P75" s="158"/>
      <c r="Q75" s="158"/>
      <c r="R75" s="158"/>
      <c r="S75" s="158"/>
      <c r="T75" s="158"/>
      <c r="U75" s="157"/>
      <c r="V75" s="157"/>
      <c r="W75" s="157"/>
      <c r="X75" s="158" t="s">
        <v>717</v>
      </c>
      <c r="Y75" s="158"/>
      <c r="Z75" s="208" t="s">
        <v>1117</v>
      </c>
      <c r="AA75" s="208" t="s">
        <v>1118</v>
      </c>
      <c r="AB75" s="208" t="s">
        <v>1119</v>
      </c>
      <c r="AC75" s="208" t="s">
        <v>1120</v>
      </c>
      <c r="AD75" s="208" t="s">
        <v>1121</v>
      </c>
      <c r="AE75" s="208" t="s">
        <v>1122</v>
      </c>
      <c r="AF75" s="208" t="s">
        <v>117</v>
      </c>
      <c r="AG75" s="206"/>
      <c r="AH75" s="210"/>
      <c r="AI75" s="211" t="s">
        <v>1557</v>
      </c>
      <c r="AJ75" s="210"/>
      <c r="AK75" s="211" t="s">
        <v>1558</v>
      </c>
      <c r="AL75" s="211" t="s">
        <v>1559</v>
      </c>
      <c r="AM75" s="210"/>
      <c r="AN75" s="211" t="s">
        <v>1560</v>
      </c>
      <c r="AO75" s="211" t="s">
        <v>1561</v>
      </c>
      <c r="AP75" s="210"/>
      <c r="AQ75" s="211" t="s">
        <v>1562</v>
      </c>
      <c r="AS75" s="233" t="s">
        <v>1476</v>
      </c>
      <c r="AU75" s="235" t="s">
        <v>1906</v>
      </c>
      <c r="BE75" s="249" t="s">
        <v>111</v>
      </c>
      <c r="BF75" s="250" t="s">
        <v>1484</v>
      </c>
    </row>
    <row r="76" spans="6:58" x14ac:dyDescent="0.35">
      <c r="L76" s="158"/>
      <c r="M76" s="158"/>
      <c r="N76" s="158"/>
      <c r="O76" s="158"/>
      <c r="P76" s="158"/>
      <c r="Q76" s="158"/>
      <c r="R76" s="158"/>
      <c r="S76" s="158"/>
      <c r="T76" s="158"/>
      <c r="U76" s="157"/>
      <c r="V76" s="157"/>
      <c r="W76" s="157"/>
      <c r="X76" s="158" t="s">
        <v>97</v>
      </c>
      <c r="Y76" s="158"/>
      <c r="Z76" s="208" t="s">
        <v>108</v>
      </c>
      <c r="AA76" s="208" t="s">
        <v>1123</v>
      </c>
      <c r="AB76" s="208" t="s">
        <v>118</v>
      </c>
      <c r="AC76" s="208" t="s">
        <v>1124</v>
      </c>
      <c r="AD76" s="208" t="s">
        <v>1125</v>
      </c>
      <c r="AE76" s="208" t="s">
        <v>1126</v>
      </c>
      <c r="AF76" s="208" t="s">
        <v>1108</v>
      </c>
      <c r="AG76" s="206"/>
      <c r="AH76" s="210"/>
      <c r="AI76" s="211" t="s">
        <v>1563</v>
      </c>
      <c r="AJ76" s="210"/>
      <c r="AK76" s="211" t="s">
        <v>85</v>
      </c>
      <c r="AL76" s="211" t="s">
        <v>1068</v>
      </c>
      <c r="AM76" s="210"/>
      <c r="AN76" s="211" t="s">
        <v>124</v>
      </c>
      <c r="AO76" s="211" t="s">
        <v>1007</v>
      </c>
      <c r="AP76" s="210"/>
      <c r="AQ76" s="211" t="s">
        <v>1564</v>
      </c>
      <c r="AS76" s="233" t="s">
        <v>1818</v>
      </c>
      <c r="AU76" s="235" t="s">
        <v>1027</v>
      </c>
      <c r="BE76" s="249" t="s">
        <v>2163</v>
      </c>
      <c r="BF76" s="250" t="s">
        <v>70</v>
      </c>
    </row>
    <row r="77" spans="6:58" x14ac:dyDescent="0.35">
      <c r="L77" s="158"/>
      <c r="M77" s="158"/>
      <c r="N77" s="158"/>
      <c r="O77" s="158"/>
      <c r="P77" s="158"/>
      <c r="Q77" s="158"/>
      <c r="R77" s="158"/>
      <c r="S77" s="158"/>
      <c r="T77" s="158"/>
      <c r="U77" s="157"/>
      <c r="V77" s="157"/>
      <c r="W77" s="157"/>
      <c r="X77" s="158" t="s">
        <v>718</v>
      </c>
      <c r="Y77" s="158"/>
      <c r="Z77" s="208" t="s">
        <v>1055</v>
      </c>
      <c r="AA77" s="208" t="s">
        <v>119</v>
      </c>
      <c r="AB77" s="208" t="s">
        <v>120</v>
      </c>
      <c r="AC77" s="208" t="s">
        <v>1127</v>
      </c>
      <c r="AD77" s="208" t="s">
        <v>1128</v>
      </c>
      <c r="AE77" s="208" t="s">
        <v>1129</v>
      </c>
      <c r="AF77" s="208" t="s">
        <v>1130</v>
      </c>
      <c r="AG77" s="206"/>
      <c r="AH77" s="210"/>
      <c r="AI77" s="210"/>
      <c r="AJ77" s="210"/>
      <c r="AK77" s="211" t="s">
        <v>914</v>
      </c>
      <c r="AL77" s="211" t="s">
        <v>97</v>
      </c>
      <c r="AM77" s="210"/>
      <c r="AN77" s="211" t="s">
        <v>111</v>
      </c>
      <c r="AO77" s="211" t="s">
        <v>112</v>
      </c>
      <c r="AP77" s="210"/>
      <c r="AQ77" s="211" t="s">
        <v>114</v>
      </c>
      <c r="AS77" s="233" t="s">
        <v>1819</v>
      </c>
      <c r="AU77" s="235" t="s">
        <v>1156</v>
      </c>
      <c r="BE77" s="249" t="s">
        <v>2164</v>
      </c>
      <c r="BF77" s="250" t="s">
        <v>2217</v>
      </c>
    </row>
    <row r="78" spans="6:58" x14ac:dyDescent="0.35">
      <c r="L78" s="158"/>
      <c r="M78" s="158"/>
      <c r="N78" s="158"/>
      <c r="O78" s="158"/>
      <c r="P78" s="158"/>
      <c r="Q78" s="158"/>
      <c r="R78" s="158"/>
      <c r="S78" s="158"/>
      <c r="T78" s="158"/>
      <c r="U78" s="157"/>
      <c r="V78" s="157"/>
      <c r="W78" s="157"/>
      <c r="X78" s="158" t="s">
        <v>719</v>
      </c>
      <c r="Y78" s="158"/>
      <c r="Z78" s="208" t="s">
        <v>109</v>
      </c>
      <c r="AA78" s="208" t="s">
        <v>121</v>
      </c>
      <c r="AB78" s="208" t="s">
        <v>1007</v>
      </c>
      <c r="AC78" s="208" t="s">
        <v>1131</v>
      </c>
      <c r="AD78" s="208" t="s">
        <v>1132</v>
      </c>
      <c r="AE78" s="208" t="s">
        <v>1133</v>
      </c>
      <c r="AF78" s="208" t="s">
        <v>1134</v>
      </c>
      <c r="AG78" s="206"/>
      <c r="AH78" s="210"/>
      <c r="AI78" s="210"/>
      <c r="AJ78" s="210"/>
      <c r="AK78" s="211" t="s">
        <v>1565</v>
      </c>
      <c r="AL78" s="211" t="s">
        <v>1566</v>
      </c>
      <c r="AM78" s="210"/>
      <c r="AN78" s="211" t="s">
        <v>123</v>
      </c>
      <c r="AO78" s="211" t="s">
        <v>638</v>
      </c>
      <c r="AP78" s="210"/>
      <c r="AQ78" s="211" t="s">
        <v>1567</v>
      </c>
      <c r="AS78" s="233" t="s">
        <v>1820</v>
      </c>
      <c r="AU78" s="235" t="s">
        <v>1907</v>
      </c>
      <c r="BE78" s="249" t="s">
        <v>2165</v>
      </c>
      <c r="BF78" s="250" t="s">
        <v>72</v>
      </c>
    </row>
    <row r="79" spans="6:58" x14ac:dyDescent="0.35">
      <c r="L79" s="158"/>
      <c r="M79" s="158"/>
      <c r="N79" s="158"/>
      <c r="O79" s="158"/>
      <c r="P79" s="158"/>
      <c r="Q79" s="158"/>
      <c r="R79" s="158"/>
      <c r="S79" s="158"/>
      <c r="T79" s="158"/>
      <c r="U79" s="157"/>
      <c r="V79" s="157"/>
      <c r="W79" s="157"/>
      <c r="X79" s="158" t="s">
        <v>720</v>
      </c>
      <c r="Y79" s="158"/>
      <c r="Z79" s="208" t="s">
        <v>110</v>
      </c>
      <c r="AA79" s="208" t="s">
        <v>1135</v>
      </c>
      <c r="AB79" s="208" t="s">
        <v>1136</v>
      </c>
      <c r="AC79" s="208" t="s">
        <v>1118</v>
      </c>
      <c r="AD79" s="208" t="s">
        <v>1137</v>
      </c>
      <c r="AE79" s="208" t="s">
        <v>1138</v>
      </c>
      <c r="AF79" s="208" t="s">
        <v>1139</v>
      </c>
      <c r="AG79" s="206"/>
      <c r="AH79" s="210"/>
      <c r="AI79" s="210"/>
      <c r="AJ79" s="210"/>
      <c r="AK79" s="211" t="s">
        <v>79</v>
      </c>
      <c r="AL79" s="211" t="s">
        <v>98</v>
      </c>
      <c r="AM79" s="210"/>
      <c r="AN79" s="211" t="s">
        <v>127</v>
      </c>
      <c r="AO79" s="211" t="s">
        <v>1568</v>
      </c>
      <c r="AP79" s="210"/>
      <c r="AQ79" s="211" t="s">
        <v>1533</v>
      </c>
      <c r="AS79" s="233" t="s">
        <v>1821</v>
      </c>
      <c r="AU79" s="235" t="s">
        <v>1908</v>
      </c>
      <c r="BF79" s="250" t="s">
        <v>2218</v>
      </c>
    </row>
    <row r="80" spans="6:58" x14ac:dyDescent="0.35">
      <c r="L80" s="158"/>
      <c r="M80" s="158"/>
      <c r="N80" s="158"/>
      <c r="O80" s="158"/>
      <c r="P80" s="158"/>
      <c r="Q80" s="158"/>
      <c r="R80" s="158"/>
      <c r="S80" s="158"/>
      <c r="T80" s="158"/>
      <c r="U80" s="157"/>
      <c r="V80" s="157"/>
      <c r="W80" s="157"/>
      <c r="X80" s="158" t="s">
        <v>672</v>
      </c>
      <c r="Y80" s="158"/>
      <c r="Z80" s="208" t="s">
        <v>112</v>
      </c>
      <c r="AA80" s="208" t="s">
        <v>1140</v>
      </c>
      <c r="AB80" s="208" t="s">
        <v>1141</v>
      </c>
      <c r="AC80" s="208" t="s">
        <v>1142</v>
      </c>
      <c r="AD80" s="208" t="s">
        <v>1143</v>
      </c>
      <c r="AE80" s="208" t="s">
        <v>107</v>
      </c>
      <c r="AF80" s="208" t="s">
        <v>1144</v>
      </c>
      <c r="AG80" s="206"/>
      <c r="AH80" s="210"/>
      <c r="AI80" s="210"/>
      <c r="AJ80" s="210"/>
      <c r="AK80" s="211" t="s">
        <v>950</v>
      </c>
      <c r="AL80" s="211" t="s">
        <v>92</v>
      </c>
      <c r="AM80" s="210"/>
      <c r="AN80" s="211" t="s">
        <v>1569</v>
      </c>
      <c r="AO80" s="211" t="s">
        <v>531</v>
      </c>
      <c r="AP80" s="210"/>
      <c r="AQ80" s="211" t="s">
        <v>1108</v>
      </c>
      <c r="AS80" s="233" t="s">
        <v>1822</v>
      </c>
      <c r="AU80" s="235" t="s">
        <v>1909</v>
      </c>
      <c r="BF80" s="250" t="s">
        <v>2219</v>
      </c>
    </row>
    <row r="81" spans="12:58" x14ac:dyDescent="0.35">
      <c r="L81" s="158"/>
      <c r="M81" s="158"/>
      <c r="N81" s="158"/>
      <c r="O81" s="158"/>
      <c r="P81" s="158"/>
      <c r="Q81" s="158"/>
      <c r="R81" s="158"/>
      <c r="S81" s="158"/>
      <c r="T81" s="158"/>
      <c r="U81" s="158"/>
      <c r="V81" s="158"/>
      <c r="W81" s="158"/>
      <c r="X81" s="158" t="s">
        <v>674</v>
      </c>
      <c r="Y81" s="158"/>
      <c r="Z81" s="208" t="s">
        <v>1023</v>
      </c>
      <c r="AA81" s="208" t="s">
        <v>1145</v>
      </c>
      <c r="AB81" s="208" t="s">
        <v>1146</v>
      </c>
      <c r="AC81" s="208" t="s">
        <v>1147</v>
      </c>
      <c r="AD81" s="208" t="s">
        <v>1148</v>
      </c>
      <c r="AE81" s="208" t="s">
        <v>1149</v>
      </c>
      <c r="AF81" s="208" t="s">
        <v>122</v>
      </c>
      <c r="AK81" s="211" t="s">
        <v>1570</v>
      </c>
      <c r="AL81" s="211" t="s">
        <v>986</v>
      </c>
      <c r="AM81" s="210"/>
      <c r="AN81" s="211" t="s">
        <v>1532</v>
      </c>
      <c r="AO81" s="211" t="s">
        <v>1571</v>
      </c>
      <c r="AP81" s="210"/>
      <c r="AQ81" s="211" t="s">
        <v>1525</v>
      </c>
      <c r="AS81" s="233" t="s">
        <v>1083</v>
      </c>
      <c r="AU81" s="235" t="s">
        <v>1825</v>
      </c>
      <c r="BF81" s="250" t="s">
        <v>76</v>
      </c>
    </row>
    <row r="82" spans="12:58" x14ac:dyDescent="0.35">
      <c r="L82" s="158"/>
      <c r="M82" s="158"/>
      <c r="N82" s="158"/>
      <c r="O82" s="158"/>
      <c r="P82" s="158"/>
      <c r="Q82" s="158"/>
      <c r="R82" s="158"/>
      <c r="S82" s="158"/>
      <c r="T82" s="158"/>
      <c r="U82" s="158"/>
      <c r="V82" s="158"/>
      <c r="W82" s="158"/>
      <c r="X82" s="158" t="s">
        <v>494</v>
      </c>
      <c r="Y82" s="158"/>
      <c r="Z82" s="208" t="s">
        <v>1150</v>
      </c>
      <c r="AA82" s="208" t="s">
        <v>122</v>
      </c>
      <c r="AB82" s="208" t="s">
        <v>1151</v>
      </c>
      <c r="AC82" s="208" t="s">
        <v>1152</v>
      </c>
      <c r="AD82" s="208" t="s">
        <v>1153</v>
      </c>
      <c r="AE82" s="208" t="s">
        <v>1154</v>
      </c>
      <c r="AF82" s="208" t="s">
        <v>1155</v>
      </c>
      <c r="AK82" s="211" t="s">
        <v>81</v>
      </c>
      <c r="AL82" s="211" t="s">
        <v>100</v>
      </c>
      <c r="AM82" s="210"/>
      <c r="AN82" s="211" t="s">
        <v>1572</v>
      </c>
      <c r="AO82" s="211" t="s">
        <v>1564</v>
      </c>
      <c r="AP82" s="210"/>
      <c r="AQ82" s="211" t="s">
        <v>1573</v>
      </c>
      <c r="AS82" s="233" t="s">
        <v>1823</v>
      </c>
      <c r="AU82" s="235" t="s">
        <v>1827</v>
      </c>
      <c r="BF82" s="250" t="s">
        <v>2220</v>
      </c>
    </row>
    <row r="83" spans="12:58" x14ac:dyDescent="0.35">
      <c r="L83" s="158"/>
      <c r="M83" s="158"/>
      <c r="N83" s="158"/>
      <c r="O83" s="158"/>
      <c r="P83" s="158"/>
      <c r="Q83" s="158"/>
      <c r="R83" s="158"/>
      <c r="S83" s="158"/>
      <c r="T83" s="158"/>
      <c r="U83" s="158"/>
      <c r="V83" s="158"/>
      <c r="W83" s="158"/>
      <c r="X83" s="158" t="s">
        <v>101</v>
      </c>
      <c r="Y83" s="158"/>
      <c r="Z83" s="208" t="s">
        <v>1156</v>
      </c>
      <c r="AA83" s="208" t="s">
        <v>1157</v>
      </c>
      <c r="AB83" s="208" t="s">
        <v>114</v>
      </c>
      <c r="AC83" s="208" t="s">
        <v>123</v>
      </c>
      <c r="AD83" s="208" t="s">
        <v>111</v>
      </c>
      <c r="AE83" s="208" t="s">
        <v>108</v>
      </c>
      <c r="AF83" s="208" t="s">
        <v>1158</v>
      </c>
      <c r="AK83" s="211" t="s">
        <v>1574</v>
      </c>
      <c r="AL83" s="211" t="s">
        <v>1575</v>
      </c>
      <c r="AM83" s="210"/>
      <c r="AN83" s="211" t="s">
        <v>1576</v>
      </c>
      <c r="AO83" s="211" t="s">
        <v>1577</v>
      </c>
      <c r="AP83" s="210"/>
      <c r="AQ83" s="211" t="s">
        <v>121</v>
      </c>
      <c r="AS83" s="233" t="s">
        <v>1824</v>
      </c>
      <c r="AU83" s="235" t="s">
        <v>1828</v>
      </c>
      <c r="BF83" s="250" t="s">
        <v>2221</v>
      </c>
    </row>
    <row r="84" spans="12:58" x14ac:dyDescent="0.35">
      <c r="L84" s="158"/>
      <c r="M84" s="158"/>
      <c r="N84" s="158"/>
      <c r="O84" s="158"/>
      <c r="P84" s="158"/>
      <c r="Q84" s="158"/>
      <c r="R84" s="158"/>
      <c r="S84" s="158"/>
      <c r="T84" s="158"/>
      <c r="U84" s="158"/>
      <c r="V84" s="158"/>
      <c r="W84" s="158"/>
      <c r="X84" s="158" t="s">
        <v>677</v>
      </c>
      <c r="Y84" s="158"/>
      <c r="Z84" s="208" t="s">
        <v>1159</v>
      </c>
      <c r="AA84" s="208" t="s">
        <v>1160</v>
      </c>
      <c r="AB84" s="208" t="s">
        <v>1108</v>
      </c>
      <c r="AC84" s="208" t="s">
        <v>1161</v>
      </c>
      <c r="AD84" s="208" t="s">
        <v>1162</v>
      </c>
      <c r="AE84" s="208" t="s">
        <v>1163</v>
      </c>
      <c r="AF84" s="208" t="s">
        <v>124</v>
      </c>
      <c r="AK84" s="211" t="s">
        <v>970</v>
      </c>
      <c r="AL84" s="211" t="s">
        <v>1578</v>
      </c>
      <c r="AM84" s="210"/>
      <c r="AN84" s="210"/>
      <c r="AO84" s="211" t="s">
        <v>1184</v>
      </c>
      <c r="AP84" s="210"/>
      <c r="AQ84" s="211" t="s">
        <v>1579</v>
      </c>
      <c r="AS84" s="233" t="s">
        <v>1097</v>
      </c>
      <c r="AU84" s="235" t="s">
        <v>1165</v>
      </c>
      <c r="BF84" s="250" t="s">
        <v>2222</v>
      </c>
    </row>
    <row r="85" spans="12:58" x14ac:dyDescent="0.35">
      <c r="L85" s="158"/>
      <c r="M85" s="158"/>
      <c r="N85" s="158"/>
      <c r="O85" s="158"/>
      <c r="P85" s="158"/>
      <c r="Q85" s="158"/>
      <c r="R85" s="158"/>
      <c r="S85" s="158"/>
      <c r="T85" s="158"/>
      <c r="U85" s="158"/>
      <c r="V85" s="158"/>
      <c r="W85" s="158"/>
      <c r="X85" s="158" t="s">
        <v>679</v>
      </c>
      <c r="Y85" s="158"/>
      <c r="Z85" s="208" t="s">
        <v>125</v>
      </c>
      <c r="AA85" s="208" t="s">
        <v>1164</v>
      </c>
      <c r="AB85" s="208" t="s">
        <v>1165</v>
      </c>
      <c r="AC85" s="206"/>
      <c r="AD85" s="208" t="s">
        <v>1166</v>
      </c>
      <c r="AE85" s="208" t="s">
        <v>1007</v>
      </c>
      <c r="AF85" s="208" t="s">
        <v>111</v>
      </c>
      <c r="AK85" s="211" t="s">
        <v>1019</v>
      </c>
      <c r="AL85" s="211" t="s">
        <v>102</v>
      </c>
      <c r="AM85" s="210"/>
      <c r="AN85" s="210"/>
      <c r="AO85" s="211" t="s">
        <v>1580</v>
      </c>
      <c r="AP85" s="210"/>
      <c r="AQ85" s="211" t="s">
        <v>1145</v>
      </c>
      <c r="AS85" s="233" t="s">
        <v>692</v>
      </c>
      <c r="AU85" s="235" t="s">
        <v>1829</v>
      </c>
      <c r="BF85" s="250" t="s">
        <v>2223</v>
      </c>
    </row>
    <row r="86" spans="12:58" x14ac:dyDescent="0.35">
      <c r="L86" s="158"/>
      <c r="M86" s="158"/>
      <c r="N86" s="158"/>
      <c r="O86" s="158"/>
      <c r="P86" s="158"/>
      <c r="Q86" s="158"/>
      <c r="R86" s="158"/>
      <c r="S86" s="158"/>
      <c r="T86" s="158"/>
      <c r="U86" s="158"/>
      <c r="V86" s="158"/>
      <c r="W86" s="158"/>
      <c r="X86" s="158" t="s">
        <v>721</v>
      </c>
      <c r="Y86" s="158"/>
      <c r="Z86" s="208" t="s">
        <v>114</v>
      </c>
      <c r="AA86" s="208" t="s">
        <v>1167</v>
      </c>
      <c r="AB86" s="208" t="s">
        <v>1168</v>
      </c>
      <c r="AC86" s="206"/>
      <c r="AD86" s="208" t="s">
        <v>1169</v>
      </c>
      <c r="AE86" s="208" t="s">
        <v>109</v>
      </c>
      <c r="AF86" s="208" t="s">
        <v>123</v>
      </c>
      <c r="AK86" s="211" t="s">
        <v>1406</v>
      </c>
      <c r="AL86" s="211" t="s">
        <v>1581</v>
      </c>
      <c r="AM86" s="210"/>
      <c r="AN86" s="210"/>
      <c r="AO86" s="211" t="s">
        <v>1582</v>
      </c>
      <c r="AP86" s="210"/>
      <c r="AQ86" s="211" t="s">
        <v>1583</v>
      </c>
      <c r="AS86" s="233" t="s">
        <v>1156</v>
      </c>
      <c r="AU86" s="235" t="s">
        <v>1910</v>
      </c>
      <c r="BF86" s="250" t="s">
        <v>2224</v>
      </c>
    </row>
    <row r="87" spans="12:58" x14ac:dyDescent="0.35">
      <c r="L87" s="158"/>
      <c r="M87" s="158"/>
      <c r="N87" s="158"/>
      <c r="O87" s="158"/>
      <c r="P87" s="158"/>
      <c r="Q87" s="158"/>
      <c r="R87" s="158"/>
      <c r="S87" s="158"/>
      <c r="T87" s="158"/>
      <c r="U87" s="158"/>
      <c r="V87" s="158"/>
      <c r="W87" s="158"/>
      <c r="X87" s="158" t="s">
        <v>553</v>
      </c>
      <c r="Y87" s="158"/>
      <c r="Z87" s="208" t="s">
        <v>1108</v>
      </c>
      <c r="AA87" s="208" t="s">
        <v>124</v>
      </c>
      <c r="AB87" s="208" t="s">
        <v>1170</v>
      </c>
      <c r="AC87" s="206"/>
      <c r="AD87" s="208" t="s">
        <v>1171</v>
      </c>
      <c r="AE87" s="208" t="s">
        <v>110</v>
      </c>
      <c r="AF87" s="208" t="s">
        <v>1172</v>
      </c>
      <c r="AK87" s="211" t="s">
        <v>1584</v>
      </c>
      <c r="AL87" s="211" t="s">
        <v>91</v>
      </c>
      <c r="AM87" s="210"/>
      <c r="AN87" s="210"/>
      <c r="AO87" s="211" t="s">
        <v>698</v>
      </c>
      <c r="AP87" s="210"/>
      <c r="AQ87" s="211" t="s">
        <v>1585</v>
      </c>
      <c r="AS87" s="233" t="s">
        <v>114</v>
      </c>
      <c r="AU87" s="235" t="s">
        <v>1623</v>
      </c>
      <c r="BF87" s="250" t="s">
        <v>2225</v>
      </c>
    </row>
    <row r="88" spans="12:58" x14ac:dyDescent="0.35">
      <c r="L88" s="158"/>
      <c r="M88" s="158"/>
      <c r="N88" s="158"/>
      <c r="O88" s="158"/>
      <c r="P88" s="158"/>
      <c r="Q88" s="158"/>
      <c r="R88" s="158"/>
      <c r="S88" s="158"/>
      <c r="T88" s="158"/>
      <c r="U88" s="158"/>
      <c r="V88" s="158"/>
      <c r="W88" s="158"/>
      <c r="X88" s="158" t="s">
        <v>653</v>
      </c>
      <c r="Y88" s="158"/>
      <c r="Z88" s="208" t="s">
        <v>1131</v>
      </c>
      <c r="AA88" s="208" t="s">
        <v>1173</v>
      </c>
      <c r="AB88" s="208" t="s">
        <v>106</v>
      </c>
      <c r="AC88" s="206"/>
      <c r="AD88" s="208" t="s">
        <v>1174</v>
      </c>
      <c r="AE88" s="208" t="s">
        <v>1175</v>
      </c>
      <c r="AF88" s="208" t="s">
        <v>115</v>
      </c>
      <c r="AK88" s="211" t="s">
        <v>1378</v>
      </c>
      <c r="AL88" s="211" t="s">
        <v>101</v>
      </c>
      <c r="AM88" s="210"/>
      <c r="AN88" s="210"/>
      <c r="AO88" s="211" t="s">
        <v>1586</v>
      </c>
      <c r="AP88" s="210"/>
      <c r="AQ88" s="211" t="s">
        <v>122</v>
      </c>
      <c r="AS88" s="233" t="s">
        <v>1783</v>
      </c>
      <c r="AU88" s="235" t="s">
        <v>1911</v>
      </c>
      <c r="BF88" s="250" t="s">
        <v>2226</v>
      </c>
    </row>
    <row r="89" spans="12:58" x14ac:dyDescent="0.35">
      <c r="L89" s="158"/>
      <c r="M89" s="158"/>
      <c r="N89" s="158"/>
      <c r="O89" s="158"/>
      <c r="P89" s="158"/>
      <c r="Q89" s="158"/>
      <c r="R89" s="158"/>
      <c r="S89" s="158"/>
      <c r="T89" s="158"/>
      <c r="U89" s="158"/>
      <c r="V89" s="158"/>
      <c r="W89" s="158"/>
      <c r="X89" s="158" t="s">
        <v>656</v>
      </c>
      <c r="Y89" s="158"/>
      <c r="Z89" s="208" t="s">
        <v>1130</v>
      </c>
      <c r="AA89" s="208" t="s">
        <v>111</v>
      </c>
      <c r="AB89" s="208" t="s">
        <v>122</v>
      </c>
      <c r="AC89" s="206"/>
      <c r="AD89" s="206"/>
      <c r="AE89" s="208" t="s">
        <v>112</v>
      </c>
      <c r="AF89" s="208" t="s">
        <v>1176</v>
      </c>
      <c r="AK89" s="211" t="s">
        <v>99</v>
      </c>
      <c r="AL89" s="211" t="s">
        <v>103</v>
      </c>
      <c r="AM89" s="210"/>
      <c r="AN89" s="210"/>
      <c r="AO89" s="211" t="s">
        <v>1587</v>
      </c>
      <c r="AP89" s="210"/>
      <c r="AQ89" s="211" t="s">
        <v>1147</v>
      </c>
      <c r="AS89" s="233" t="s">
        <v>1825</v>
      </c>
      <c r="AU89" s="235" t="s">
        <v>1870</v>
      </c>
      <c r="BF89" s="250" t="s">
        <v>2227</v>
      </c>
    </row>
    <row r="90" spans="12:58" x14ac:dyDescent="0.35">
      <c r="L90" s="157"/>
      <c r="M90" s="157"/>
      <c r="N90" s="157"/>
      <c r="O90" s="157"/>
      <c r="P90" s="157"/>
      <c r="Q90" s="157"/>
      <c r="R90" s="157"/>
      <c r="S90" s="157"/>
      <c r="T90" s="157"/>
      <c r="U90" s="157"/>
      <c r="V90" s="157"/>
      <c r="W90" s="157"/>
      <c r="X90" s="158" t="s">
        <v>722</v>
      </c>
      <c r="Y90" s="157"/>
      <c r="Z90" s="208" t="s">
        <v>1177</v>
      </c>
      <c r="AA90" s="208" t="s">
        <v>123</v>
      </c>
      <c r="AB90" s="208" t="s">
        <v>1147</v>
      </c>
      <c r="AC90" s="206"/>
      <c r="AD90" s="206"/>
      <c r="AE90" s="208" t="s">
        <v>1178</v>
      </c>
      <c r="AF90" s="206"/>
      <c r="AK90" s="211" t="s">
        <v>1410</v>
      </c>
      <c r="AL90" s="211" t="s">
        <v>1588</v>
      </c>
      <c r="AM90" s="210"/>
      <c r="AN90" s="210"/>
      <c r="AO90" s="211" t="s">
        <v>1589</v>
      </c>
      <c r="AP90" s="210"/>
      <c r="AQ90" s="211" t="s">
        <v>124</v>
      </c>
      <c r="AS90" s="233" t="s">
        <v>1826</v>
      </c>
      <c r="AU90" s="235" t="s">
        <v>111</v>
      </c>
      <c r="BF90" s="250" t="s">
        <v>2228</v>
      </c>
    </row>
    <row r="91" spans="12:58" x14ac:dyDescent="0.35">
      <c r="L91" s="157"/>
      <c r="M91" s="157"/>
      <c r="N91" s="157"/>
      <c r="O91" s="157"/>
      <c r="P91" s="157"/>
      <c r="Q91" s="157"/>
      <c r="R91" s="157"/>
      <c r="S91" s="157"/>
      <c r="T91" s="157"/>
      <c r="U91" s="157"/>
      <c r="V91" s="157"/>
      <c r="W91" s="157"/>
      <c r="X91" s="158" t="s">
        <v>681</v>
      </c>
      <c r="Y91" s="157"/>
      <c r="Z91" s="208" t="s">
        <v>126</v>
      </c>
      <c r="AA91" s="208" t="s">
        <v>1179</v>
      </c>
      <c r="AB91" s="208" t="s">
        <v>1180</v>
      </c>
      <c r="AC91" s="206"/>
      <c r="AD91" s="206"/>
      <c r="AE91" s="208" t="s">
        <v>1181</v>
      </c>
      <c r="AF91" s="206"/>
      <c r="AK91" s="211" t="s">
        <v>87</v>
      </c>
      <c r="AL91" s="211" t="s">
        <v>677</v>
      </c>
      <c r="AM91" s="210"/>
      <c r="AN91" s="210"/>
      <c r="AO91" s="211" t="s">
        <v>122</v>
      </c>
      <c r="AP91" s="210"/>
      <c r="AQ91" s="211" t="s">
        <v>111</v>
      </c>
      <c r="AS91" s="233" t="s">
        <v>1827</v>
      </c>
      <c r="AU91" s="235" t="s">
        <v>123</v>
      </c>
      <c r="BF91" s="250" t="s">
        <v>1799</v>
      </c>
    </row>
    <row r="92" spans="12:58" x14ac:dyDescent="0.35">
      <c r="L92" s="157"/>
      <c r="M92" s="157"/>
      <c r="N92" s="157"/>
      <c r="O92" s="157"/>
      <c r="P92" s="157"/>
      <c r="Q92" s="157"/>
      <c r="R92" s="157"/>
      <c r="S92" s="157"/>
      <c r="T92" s="157"/>
      <c r="U92" s="157"/>
      <c r="V92" s="157"/>
      <c r="W92" s="157"/>
      <c r="X92" s="158" t="s">
        <v>41</v>
      </c>
      <c r="Y92" s="157"/>
      <c r="Z92" s="208" t="s">
        <v>122</v>
      </c>
      <c r="AA92" s="208" t="s">
        <v>47</v>
      </c>
      <c r="AB92" s="208" t="s">
        <v>124</v>
      </c>
      <c r="AC92" s="206"/>
      <c r="AD92" s="206"/>
      <c r="AE92" s="208" t="s">
        <v>1094</v>
      </c>
      <c r="AF92" s="206"/>
      <c r="AK92" s="211" t="s">
        <v>1590</v>
      </c>
      <c r="AL92" s="211" t="s">
        <v>616</v>
      </c>
      <c r="AM92" s="210"/>
      <c r="AN92" s="210"/>
      <c r="AO92" s="211" t="s">
        <v>1591</v>
      </c>
      <c r="AP92" s="210"/>
      <c r="AQ92" s="211" t="s">
        <v>123</v>
      </c>
      <c r="AS92" s="233" t="s">
        <v>1828</v>
      </c>
      <c r="AU92" s="235" t="s">
        <v>127</v>
      </c>
      <c r="BF92" s="250" t="s">
        <v>626</v>
      </c>
    </row>
    <row r="93" spans="12:58" x14ac:dyDescent="0.35">
      <c r="L93" s="157"/>
      <c r="M93" s="157"/>
      <c r="N93" s="157"/>
      <c r="O93" s="157"/>
      <c r="P93" s="157"/>
      <c r="Q93" s="157"/>
      <c r="R93" s="157"/>
      <c r="S93" s="157"/>
      <c r="T93" s="157"/>
      <c r="U93" s="157"/>
      <c r="V93" s="157"/>
      <c r="W93" s="157"/>
      <c r="X93" s="158" t="s">
        <v>116</v>
      </c>
      <c r="Y93" s="157"/>
      <c r="Z93" s="208" t="s">
        <v>1182</v>
      </c>
      <c r="AA93" s="208" t="s">
        <v>1183</v>
      </c>
      <c r="AB93" s="208" t="s">
        <v>111</v>
      </c>
      <c r="AC93" s="206"/>
      <c r="AD93" s="206"/>
      <c r="AE93" s="208" t="s">
        <v>1156</v>
      </c>
      <c r="AF93" s="206"/>
      <c r="AK93" s="211" t="s">
        <v>1435</v>
      </c>
      <c r="AL93" s="211" t="s">
        <v>53</v>
      </c>
      <c r="AM93" s="210"/>
      <c r="AN93" s="210"/>
      <c r="AO93" s="211" t="s">
        <v>1592</v>
      </c>
      <c r="AP93" s="210"/>
      <c r="AQ93" s="211" t="s">
        <v>1593</v>
      </c>
      <c r="AS93" s="233" t="s">
        <v>1525</v>
      </c>
      <c r="AU93" s="235" t="s">
        <v>1633</v>
      </c>
      <c r="BF93" s="250" t="s">
        <v>2229</v>
      </c>
    </row>
    <row r="94" spans="12:58" x14ac:dyDescent="0.35">
      <c r="L94" s="157"/>
      <c r="M94" s="157"/>
      <c r="N94" s="157"/>
      <c r="O94" s="157"/>
      <c r="P94" s="157"/>
      <c r="Q94" s="157"/>
      <c r="R94" s="157"/>
      <c r="S94" s="157"/>
      <c r="T94" s="157"/>
      <c r="U94" s="157"/>
      <c r="V94" s="157"/>
      <c r="W94" s="157"/>
      <c r="X94" s="158" t="s">
        <v>682</v>
      </c>
      <c r="Y94" s="157"/>
      <c r="Z94" s="208" t="s">
        <v>1167</v>
      </c>
      <c r="AA94" s="206"/>
      <c r="AB94" s="208" t="s">
        <v>123</v>
      </c>
      <c r="AC94" s="206"/>
      <c r="AD94" s="206"/>
      <c r="AE94" s="208" t="s">
        <v>125</v>
      </c>
      <c r="AF94" s="206"/>
      <c r="AK94" s="211" t="s">
        <v>1594</v>
      </c>
      <c r="AL94" s="211" t="s">
        <v>1595</v>
      </c>
      <c r="AM94" s="210"/>
      <c r="AN94" s="210"/>
      <c r="AO94" s="211" t="s">
        <v>124</v>
      </c>
      <c r="AP94" s="210"/>
      <c r="AQ94" s="211" t="s">
        <v>47</v>
      </c>
      <c r="AS94" s="233" t="s">
        <v>697</v>
      </c>
      <c r="AU94" s="235" t="s">
        <v>578</v>
      </c>
      <c r="BF94" s="250" t="s">
        <v>2230</v>
      </c>
    </row>
    <row r="95" spans="12:58" x14ac:dyDescent="0.35">
      <c r="L95" s="157"/>
      <c r="M95" s="157"/>
      <c r="N95" s="157"/>
      <c r="O95" s="157"/>
      <c r="P95" s="157"/>
      <c r="Q95" s="157"/>
      <c r="R95" s="157"/>
      <c r="S95" s="157"/>
      <c r="T95" s="157"/>
      <c r="U95" s="157"/>
      <c r="V95" s="157"/>
      <c r="W95" s="157"/>
      <c r="X95" s="158" t="s">
        <v>723</v>
      </c>
      <c r="Y95" s="157"/>
      <c r="Z95" s="208" t="s">
        <v>124</v>
      </c>
      <c r="AA95" s="206"/>
      <c r="AB95" s="208" t="s">
        <v>127</v>
      </c>
      <c r="AC95" s="206"/>
      <c r="AD95" s="206"/>
      <c r="AE95" s="208" t="s">
        <v>1184</v>
      </c>
      <c r="AF95" s="206"/>
      <c r="AK95" s="211" t="s">
        <v>1596</v>
      </c>
      <c r="AL95" s="211" t="s">
        <v>1048</v>
      </c>
      <c r="AM95" s="210"/>
      <c r="AN95" s="210"/>
      <c r="AO95" s="211" t="s">
        <v>111</v>
      </c>
      <c r="AP95" s="210"/>
      <c r="AQ95" s="211" t="s">
        <v>1192</v>
      </c>
      <c r="AS95" s="233" t="s">
        <v>1829</v>
      </c>
      <c r="BF95" s="250" t="s">
        <v>2114</v>
      </c>
    </row>
    <row r="96" spans="12:58" x14ac:dyDescent="0.35">
      <c r="L96" s="157"/>
      <c r="M96" s="157"/>
      <c r="N96" s="157"/>
      <c r="O96" s="157"/>
      <c r="P96" s="157"/>
      <c r="Q96" s="157"/>
      <c r="R96" s="157"/>
      <c r="S96" s="157"/>
      <c r="T96" s="157"/>
      <c r="U96" s="157"/>
      <c r="V96" s="157"/>
      <c r="W96" s="157"/>
      <c r="X96" s="158" t="s">
        <v>683</v>
      </c>
      <c r="Y96" s="157"/>
      <c r="Z96" s="208" t="s">
        <v>111</v>
      </c>
      <c r="AA96" s="206"/>
      <c r="AB96" s="208" t="s">
        <v>1106</v>
      </c>
      <c r="AC96" s="206"/>
      <c r="AD96" s="206"/>
      <c r="AE96" s="208" t="s">
        <v>114</v>
      </c>
      <c r="AF96" s="206"/>
      <c r="AK96" s="211" t="s">
        <v>1597</v>
      </c>
      <c r="AL96" s="211" t="s">
        <v>1598</v>
      </c>
      <c r="AM96" s="210"/>
      <c r="AN96" s="210"/>
      <c r="AO96" s="211" t="s">
        <v>1599</v>
      </c>
      <c r="AP96" s="210"/>
      <c r="AQ96" s="211" t="s">
        <v>1600</v>
      </c>
      <c r="AS96" s="233" t="s">
        <v>1125</v>
      </c>
      <c r="BF96" s="250" t="s">
        <v>1387</v>
      </c>
    </row>
    <row r="97" spans="12:58" x14ac:dyDescent="0.35">
      <c r="L97" s="157"/>
      <c r="M97" s="157"/>
      <c r="N97" s="157"/>
      <c r="O97" s="157"/>
      <c r="P97" s="157"/>
      <c r="Q97" s="157"/>
      <c r="R97" s="157"/>
      <c r="S97" s="157"/>
      <c r="T97" s="157"/>
      <c r="U97" s="157"/>
      <c r="V97" s="157"/>
      <c r="W97" s="157"/>
      <c r="X97" s="158" t="s">
        <v>724</v>
      </c>
      <c r="Y97" s="157"/>
      <c r="Z97" s="208" t="s">
        <v>123</v>
      </c>
      <c r="AA97" s="206"/>
      <c r="AB97" s="208" t="s">
        <v>1185</v>
      </c>
      <c r="AC97" s="206"/>
      <c r="AD97" s="206"/>
      <c r="AE97" s="208" t="s">
        <v>1186</v>
      </c>
      <c r="AK97" s="211" t="s">
        <v>1028</v>
      </c>
      <c r="AL97" s="211" t="s">
        <v>621</v>
      </c>
      <c r="AM97" s="210"/>
      <c r="AN97" s="210"/>
      <c r="AO97" s="211" t="s">
        <v>123</v>
      </c>
      <c r="AS97" s="233" t="s">
        <v>1579</v>
      </c>
      <c r="BF97" s="250" t="s">
        <v>1542</v>
      </c>
    </row>
    <row r="98" spans="12:58" x14ac:dyDescent="0.35">
      <c r="L98" s="157"/>
      <c r="M98" s="157"/>
      <c r="N98" s="157"/>
      <c r="O98" s="157"/>
      <c r="P98" s="157"/>
      <c r="Q98" s="157"/>
      <c r="R98" s="157"/>
      <c r="S98" s="157"/>
      <c r="T98" s="157"/>
      <c r="U98" s="157"/>
      <c r="V98" s="157"/>
      <c r="W98" s="157"/>
      <c r="X98" s="158" t="s">
        <v>725</v>
      </c>
      <c r="Y98" s="157"/>
      <c r="Z98" s="208" t="s">
        <v>47</v>
      </c>
      <c r="AA98" s="206"/>
      <c r="AB98" s="208" t="s">
        <v>1187</v>
      </c>
      <c r="AC98" s="206"/>
      <c r="AD98" s="206"/>
      <c r="AE98" s="208" t="s">
        <v>1108</v>
      </c>
      <c r="AK98" s="211" t="s">
        <v>97</v>
      </c>
      <c r="AL98" s="211" t="s">
        <v>107</v>
      </c>
      <c r="AM98" s="210"/>
      <c r="AN98" s="210"/>
      <c r="AO98" s="211" t="s">
        <v>1601</v>
      </c>
      <c r="AS98" s="233" t="s">
        <v>1623</v>
      </c>
      <c r="BF98" s="250" t="s">
        <v>82</v>
      </c>
    </row>
    <row r="99" spans="12:58" x14ac:dyDescent="0.35">
      <c r="L99" s="157"/>
      <c r="M99" s="157"/>
      <c r="N99" s="157"/>
      <c r="O99" s="157"/>
      <c r="P99" s="157"/>
      <c r="Q99" s="157"/>
      <c r="R99" s="157"/>
      <c r="S99" s="157"/>
      <c r="T99" s="157"/>
      <c r="U99" s="157"/>
      <c r="V99" s="157"/>
      <c r="W99" s="157"/>
      <c r="X99" s="158" t="s">
        <v>684</v>
      </c>
      <c r="Y99" s="157"/>
      <c r="Z99" s="208" t="s">
        <v>1188</v>
      </c>
      <c r="AA99" s="206"/>
      <c r="AB99" s="208" t="s">
        <v>1189</v>
      </c>
      <c r="AC99" s="206"/>
      <c r="AD99" s="206"/>
      <c r="AE99" s="208" t="s">
        <v>1190</v>
      </c>
      <c r="AK99" s="211" t="s">
        <v>98</v>
      </c>
      <c r="AL99" s="211" t="s">
        <v>108</v>
      </c>
      <c r="AM99" s="210"/>
      <c r="AN99" s="210"/>
      <c r="AO99" s="211" t="s">
        <v>1600</v>
      </c>
      <c r="AS99" s="233" t="s">
        <v>1830</v>
      </c>
      <c r="BF99" s="250" t="s">
        <v>2231</v>
      </c>
    </row>
    <row r="100" spans="12:58" x14ac:dyDescent="0.35">
      <c r="L100" s="157"/>
      <c r="M100" s="157"/>
      <c r="N100" s="157"/>
      <c r="O100" s="157"/>
      <c r="P100" s="157"/>
      <c r="Q100" s="157"/>
      <c r="R100" s="157"/>
      <c r="S100" s="157"/>
      <c r="T100" s="157"/>
      <c r="U100" s="157"/>
      <c r="V100" s="157"/>
      <c r="W100" s="157"/>
      <c r="X100" s="158" t="s">
        <v>685</v>
      </c>
      <c r="Y100" s="157"/>
      <c r="Z100" s="208" t="s">
        <v>1191</v>
      </c>
      <c r="AA100" s="206"/>
      <c r="AB100" s="208" t="s">
        <v>1171</v>
      </c>
      <c r="AC100" s="206"/>
      <c r="AD100" s="206"/>
      <c r="AE100" s="208" t="s">
        <v>1131</v>
      </c>
      <c r="AK100" s="211" t="s">
        <v>1602</v>
      </c>
      <c r="AL100" s="211" t="s">
        <v>1603</v>
      </c>
      <c r="AM100" s="210"/>
      <c r="AN100" s="210"/>
      <c r="AO100" s="211" t="s">
        <v>1604</v>
      </c>
      <c r="AS100" s="233" t="s">
        <v>1831</v>
      </c>
      <c r="BF100" s="250" t="s">
        <v>1400</v>
      </c>
    </row>
    <row r="101" spans="12:58" x14ac:dyDescent="0.35">
      <c r="L101" s="157"/>
      <c r="M101" s="157"/>
      <c r="N101" s="157"/>
      <c r="O101" s="157"/>
      <c r="P101" s="157"/>
      <c r="Q101" s="157"/>
      <c r="R101" s="157"/>
      <c r="S101" s="157"/>
      <c r="T101" s="157"/>
      <c r="U101" s="157"/>
      <c r="V101" s="157"/>
      <c r="W101" s="157"/>
      <c r="X101" s="158" t="s">
        <v>686</v>
      </c>
      <c r="Y101" s="157"/>
      <c r="Z101" s="208" t="s">
        <v>1192</v>
      </c>
      <c r="AA101" s="206"/>
      <c r="AB101" s="206"/>
      <c r="AC101" s="206"/>
      <c r="AD101" s="206"/>
      <c r="AE101" s="208" t="s">
        <v>1193</v>
      </c>
      <c r="AK101" s="211" t="s">
        <v>1084</v>
      </c>
      <c r="AL101" s="211" t="s">
        <v>109</v>
      </c>
      <c r="AM101" s="210"/>
      <c r="AN101" s="210"/>
      <c r="AO101" s="211" t="s">
        <v>1605</v>
      </c>
      <c r="AS101" s="233" t="s">
        <v>1832</v>
      </c>
      <c r="BF101" s="250" t="s">
        <v>937</v>
      </c>
    </row>
    <row r="102" spans="12:58" x14ac:dyDescent="0.35">
      <c r="L102" s="157"/>
      <c r="M102" s="157"/>
      <c r="N102" s="157"/>
      <c r="O102" s="157"/>
      <c r="P102" s="157"/>
      <c r="Q102" s="157"/>
      <c r="R102" s="157"/>
      <c r="S102" s="157"/>
      <c r="T102" s="157"/>
      <c r="U102" s="157"/>
      <c r="V102" s="157"/>
      <c r="W102" s="157"/>
      <c r="X102" s="158" t="s">
        <v>687</v>
      </c>
      <c r="Y102" s="157"/>
      <c r="Z102" s="208" t="s">
        <v>1106</v>
      </c>
      <c r="AA102" s="206"/>
      <c r="AB102" s="206"/>
      <c r="AC102" s="206"/>
      <c r="AD102" s="206"/>
      <c r="AE102" s="208" t="s">
        <v>1110</v>
      </c>
      <c r="AK102" s="211" t="s">
        <v>1081</v>
      </c>
      <c r="AL102" s="211" t="s">
        <v>1562</v>
      </c>
      <c r="AM102" s="210"/>
      <c r="AN102" s="210"/>
      <c r="AO102" s="210"/>
      <c r="AS102" s="233" t="s">
        <v>111</v>
      </c>
      <c r="BF102" s="250" t="s">
        <v>1551</v>
      </c>
    </row>
    <row r="103" spans="12:58" x14ac:dyDescent="0.35">
      <c r="L103" s="157"/>
      <c r="M103" s="157"/>
      <c r="N103" s="157"/>
      <c r="O103" s="157"/>
      <c r="P103" s="157"/>
      <c r="Q103" s="157"/>
      <c r="R103" s="157"/>
      <c r="S103" s="157"/>
      <c r="T103" s="157"/>
      <c r="U103" s="157"/>
      <c r="V103" s="157"/>
      <c r="W103" s="157"/>
      <c r="X103" s="158" t="s">
        <v>109</v>
      </c>
      <c r="Y103" s="157"/>
      <c r="Z103" s="208" t="s">
        <v>1194</v>
      </c>
      <c r="AA103" s="206"/>
      <c r="AB103" s="206"/>
      <c r="AC103" s="206"/>
      <c r="AD103" s="206"/>
      <c r="AE103" s="208" t="s">
        <v>1195</v>
      </c>
      <c r="AK103" s="211" t="s">
        <v>91</v>
      </c>
      <c r="AL103" s="211" t="s">
        <v>1606</v>
      </c>
      <c r="AM103" s="210"/>
      <c r="AN103" s="210"/>
      <c r="AO103" s="210"/>
      <c r="AS103" s="233" t="s">
        <v>1833</v>
      </c>
      <c r="BF103" s="250" t="s">
        <v>84</v>
      </c>
    </row>
    <row r="104" spans="12:58" x14ac:dyDescent="0.35">
      <c r="L104" s="157"/>
      <c r="M104" s="157"/>
      <c r="N104" s="157"/>
      <c r="O104" s="157"/>
      <c r="P104" s="157"/>
      <c r="Q104" s="157"/>
      <c r="R104" s="157"/>
      <c r="S104" s="157"/>
      <c r="T104" s="157"/>
      <c r="U104" s="157"/>
      <c r="V104" s="157"/>
      <c r="W104" s="157"/>
      <c r="X104" s="158" t="s">
        <v>726</v>
      </c>
      <c r="Y104" s="157"/>
      <c r="Z104" s="206"/>
      <c r="AA104" s="206"/>
      <c r="AB104" s="206"/>
      <c r="AC104" s="206"/>
      <c r="AD104" s="206"/>
      <c r="AE104" s="208" t="s">
        <v>1196</v>
      </c>
      <c r="AK104" s="211" t="s">
        <v>101</v>
      </c>
      <c r="AL104" s="211" t="s">
        <v>1571</v>
      </c>
      <c r="AM104" s="210"/>
      <c r="AN104" s="210"/>
      <c r="AO104" s="210"/>
      <c r="AS104" s="233" t="s">
        <v>1600</v>
      </c>
      <c r="BF104" s="250" t="s">
        <v>2232</v>
      </c>
    </row>
    <row r="105" spans="12:58" x14ac:dyDescent="0.35">
      <c r="L105" s="157"/>
      <c r="M105" s="157"/>
      <c r="N105" s="157"/>
      <c r="O105" s="157"/>
      <c r="P105" s="157"/>
      <c r="Q105" s="157"/>
      <c r="R105" s="157"/>
      <c r="S105" s="157"/>
      <c r="T105" s="157"/>
      <c r="U105" s="157"/>
      <c r="V105" s="157"/>
      <c r="W105" s="157"/>
      <c r="X105" s="158" t="s">
        <v>688</v>
      </c>
      <c r="Y105" s="157"/>
      <c r="Z105" s="206"/>
      <c r="AA105" s="206"/>
      <c r="AB105" s="206"/>
      <c r="AC105" s="206"/>
      <c r="AD105" s="206"/>
      <c r="AE105" s="208" t="s">
        <v>1197</v>
      </c>
      <c r="AK105" s="211" t="s">
        <v>103</v>
      </c>
      <c r="AL105" s="211" t="s">
        <v>692</v>
      </c>
      <c r="AM105" s="210"/>
      <c r="AN105" s="210"/>
      <c r="AO105" s="210"/>
      <c r="AS105" s="233" t="s">
        <v>1834</v>
      </c>
      <c r="BF105" s="250" t="s">
        <v>1803</v>
      </c>
    </row>
    <row r="106" spans="12:58" x14ac:dyDescent="0.35">
      <c r="L106" s="157"/>
      <c r="M106" s="157"/>
      <c r="N106" s="157"/>
      <c r="O106" s="157"/>
      <c r="P106" s="157"/>
      <c r="Q106" s="157"/>
      <c r="R106" s="157"/>
      <c r="S106" s="157"/>
      <c r="T106" s="157"/>
      <c r="U106" s="157"/>
      <c r="V106" s="157"/>
      <c r="W106" s="157"/>
      <c r="X106" s="158" t="s">
        <v>727</v>
      </c>
      <c r="Y106" s="157"/>
      <c r="Z106" s="206"/>
      <c r="AA106" s="206"/>
      <c r="AB106" s="206"/>
      <c r="AC106" s="206"/>
      <c r="AD106" s="206"/>
      <c r="AE106" s="208" t="s">
        <v>1198</v>
      </c>
      <c r="AK106" s="211" t="s">
        <v>1013</v>
      </c>
      <c r="AL106" s="211" t="s">
        <v>114</v>
      </c>
      <c r="AM106" s="210"/>
      <c r="AN106" s="210"/>
      <c r="AO106" s="210"/>
      <c r="AS106" s="233" t="s">
        <v>1835</v>
      </c>
      <c r="BF106" s="250" t="s">
        <v>2233</v>
      </c>
    </row>
    <row r="107" spans="12:58" x14ac:dyDescent="0.35">
      <c r="L107" s="157"/>
      <c r="M107" s="157"/>
      <c r="N107" s="157"/>
      <c r="O107" s="157"/>
      <c r="P107" s="157"/>
      <c r="Q107" s="157"/>
      <c r="R107" s="157"/>
      <c r="S107" s="157"/>
      <c r="T107" s="157"/>
      <c r="U107" s="157"/>
      <c r="V107" s="157"/>
      <c r="W107" s="157"/>
      <c r="X107" s="158" t="s">
        <v>689</v>
      </c>
      <c r="Y107" s="157"/>
      <c r="Z107" s="206"/>
      <c r="AA107" s="206"/>
      <c r="AB107" s="206"/>
      <c r="AC107" s="206"/>
      <c r="AD107" s="206"/>
      <c r="AE107" s="208" t="s">
        <v>121</v>
      </c>
      <c r="AK107" s="211" t="s">
        <v>1607</v>
      </c>
      <c r="AL107" s="211" t="s">
        <v>1108</v>
      </c>
      <c r="AM107" s="210"/>
      <c r="AN107" s="210"/>
      <c r="AO107" s="210"/>
      <c r="BF107" s="250" t="s">
        <v>2234</v>
      </c>
    </row>
    <row r="108" spans="12:58" x14ac:dyDescent="0.35">
      <c r="L108" s="157"/>
      <c r="M108" s="157"/>
      <c r="N108" s="157"/>
      <c r="O108" s="157"/>
      <c r="P108" s="157"/>
      <c r="Q108" s="157"/>
      <c r="R108" s="157"/>
      <c r="S108" s="157"/>
      <c r="T108" s="157"/>
      <c r="U108" s="157"/>
      <c r="V108" s="157"/>
      <c r="W108" s="157"/>
      <c r="X108" s="158" t="s">
        <v>728</v>
      </c>
      <c r="Y108" s="157"/>
      <c r="Z108" s="206"/>
      <c r="AA108" s="206"/>
      <c r="AB108" s="206"/>
      <c r="AC108" s="206"/>
      <c r="AD108" s="206"/>
      <c r="AE108" s="208" t="s">
        <v>1199</v>
      </c>
      <c r="AK108" s="211" t="s">
        <v>1033</v>
      </c>
      <c r="AL108" s="211" t="s">
        <v>1520</v>
      </c>
      <c r="AM108" s="210"/>
      <c r="AN108" s="210"/>
      <c r="AO108" s="210"/>
      <c r="BF108" s="250" t="s">
        <v>946</v>
      </c>
    </row>
    <row r="109" spans="12:58" x14ac:dyDescent="0.35">
      <c r="L109" s="157"/>
      <c r="M109" s="157"/>
      <c r="N109" s="157"/>
      <c r="O109" s="157"/>
      <c r="P109" s="157"/>
      <c r="Q109" s="157"/>
      <c r="R109" s="157"/>
      <c r="S109" s="157"/>
      <c r="T109" s="157"/>
      <c r="U109" s="157"/>
      <c r="V109" s="157"/>
      <c r="W109" s="157"/>
      <c r="X109" s="158" t="s">
        <v>690</v>
      </c>
      <c r="Y109" s="157"/>
      <c r="Z109" s="206"/>
      <c r="AA109" s="206"/>
      <c r="AB109" s="206"/>
      <c r="AC109" s="206"/>
      <c r="AD109" s="206"/>
      <c r="AE109" s="208" t="s">
        <v>1200</v>
      </c>
      <c r="AK109" s="211" t="s">
        <v>1408</v>
      </c>
      <c r="AL109" s="211" t="s">
        <v>1113</v>
      </c>
      <c r="AM109" s="210"/>
      <c r="AN109" s="210"/>
      <c r="AO109" s="210"/>
      <c r="BF109" s="250" t="s">
        <v>2115</v>
      </c>
    </row>
    <row r="110" spans="12:58" x14ac:dyDescent="0.35">
      <c r="L110" s="157"/>
      <c r="M110" s="157"/>
      <c r="N110" s="157"/>
      <c r="O110" s="157"/>
      <c r="P110" s="157"/>
      <c r="Q110" s="157"/>
      <c r="R110" s="157"/>
      <c r="S110" s="157"/>
      <c r="T110" s="157"/>
      <c r="U110" s="157"/>
      <c r="V110" s="157"/>
      <c r="W110" s="157"/>
      <c r="X110" s="158" t="s">
        <v>691</v>
      </c>
      <c r="Y110" s="157"/>
      <c r="Z110" s="206"/>
      <c r="AA110" s="206"/>
      <c r="AB110" s="206"/>
      <c r="AC110" s="206"/>
      <c r="AD110" s="206"/>
      <c r="AE110" s="208" t="s">
        <v>1067</v>
      </c>
      <c r="AK110" s="211" t="s">
        <v>1608</v>
      </c>
      <c r="AL110" s="211" t="s">
        <v>106</v>
      </c>
      <c r="AM110" s="210"/>
      <c r="AN110" s="210"/>
      <c r="AO110" s="210"/>
      <c r="BF110" s="250" t="s">
        <v>1850</v>
      </c>
    </row>
    <row r="111" spans="12:58" x14ac:dyDescent="0.35">
      <c r="L111" s="157"/>
      <c r="M111" s="157"/>
      <c r="N111" s="157"/>
      <c r="O111" s="157"/>
      <c r="P111" s="157"/>
      <c r="Q111" s="157"/>
      <c r="R111" s="157"/>
      <c r="S111" s="157"/>
      <c r="T111" s="157"/>
      <c r="U111" s="157"/>
      <c r="V111" s="157"/>
      <c r="W111" s="157"/>
      <c r="X111" s="158" t="s">
        <v>531</v>
      </c>
      <c r="Y111" s="157"/>
      <c r="Z111" s="206"/>
      <c r="AA111" s="206"/>
      <c r="AB111" s="206"/>
      <c r="AC111" s="206"/>
      <c r="AD111" s="206"/>
      <c r="AE111" s="208" t="s">
        <v>124</v>
      </c>
      <c r="AK111" s="211" t="s">
        <v>1066</v>
      </c>
      <c r="AL111" s="211" t="s">
        <v>1132</v>
      </c>
      <c r="AM111" s="210"/>
      <c r="AN111" s="210"/>
      <c r="AO111" s="210"/>
      <c r="BF111" s="250" t="s">
        <v>2235</v>
      </c>
    </row>
    <row r="112" spans="12:58" x14ac:dyDescent="0.35">
      <c r="L112" s="157"/>
      <c r="M112" s="157"/>
      <c r="N112" s="157"/>
      <c r="O112" s="157"/>
      <c r="P112" s="157"/>
      <c r="Q112" s="157"/>
      <c r="R112" s="157"/>
      <c r="S112" s="157"/>
      <c r="T112" s="157"/>
      <c r="U112" s="157"/>
      <c r="V112" s="157"/>
      <c r="W112" s="157"/>
      <c r="X112" s="158" t="s">
        <v>692</v>
      </c>
      <c r="Y112" s="157"/>
      <c r="Z112" s="206"/>
      <c r="AA112" s="206"/>
      <c r="AB112" s="206"/>
      <c r="AC112" s="206"/>
      <c r="AD112" s="206"/>
      <c r="AE112" s="208" t="s">
        <v>111</v>
      </c>
      <c r="AK112" s="211" t="s">
        <v>1609</v>
      </c>
      <c r="AL112" s="211" t="s">
        <v>1610</v>
      </c>
      <c r="AM112" s="210"/>
      <c r="AN112" s="210"/>
      <c r="AO112" s="210"/>
      <c r="BF112" s="250" t="s">
        <v>2236</v>
      </c>
    </row>
    <row r="113" spans="12:58" x14ac:dyDescent="0.35">
      <c r="L113" s="157"/>
      <c r="M113" s="157"/>
      <c r="N113" s="157"/>
      <c r="O113" s="157"/>
      <c r="P113" s="157"/>
      <c r="Q113" s="157"/>
      <c r="R113" s="157"/>
      <c r="S113" s="157"/>
      <c r="T113" s="157"/>
      <c r="U113" s="157"/>
      <c r="V113" s="157"/>
      <c r="W113" s="157"/>
      <c r="X113" s="158" t="s">
        <v>585</v>
      </c>
      <c r="Y113" s="157"/>
      <c r="AE113" s="208" t="s">
        <v>123</v>
      </c>
      <c r="AK113" s="211" t="s">
        <v>1419</v>
      </c>
      <c r="AL113" s="211" t="s">
        <v>1611</v>
      </c>
      <c r="BF113" s="250" t="s">
        <v>1478</v>
      </c>
    </row>
    <row r="114" spans="12:58" x14ac:dyDescent="0.35">
      <c r="L114" s="157"/>
      <c r="M114" s="157"/>
      <c r="N114" s="157"/>
      <c r="O114" s="157"/>
      <c r="P114" s="157"/>
      <c r="Q114" s="157"/>
      <c r="R114" s="157"/>
      <c r="S114" s="157"/>
      <c r="T114" s="157"/>
      <c r="U114" s="157"/>
      <c r="V114" s="157"/>
      <c r="W114" s="157"/>
      <c r="X114" s="158" t="s">
        <v>114</v>
      </c>
      <c r="Y114" s="157"/>
      <c r="AE114" s="208" t="s">
        <v>127</v>
      </c>
      <c r="AK114" s="211" t="s">
        <v>1003</v>
      </c>
      <c r="AL114" s="211" t="s">
        <v>122</v>
      </c>
      <c r="BF114" s="250" t="s">
        <v>914</v>
      </c>
    </row>
    <row r="115" spans="12:58" x14ac:dyDescent="0.35">
      <c r="L115" s="157"/>
      <c r="M115" s="157"/>
      <c r="N115" s="157"/>
      <c r="O115" s="157"/>
      <c r="P115" s="157"/>
      <c r="Q115" s="157"/>
      <c r="R115" s="157"/>
      <c r="S115" s="157"/>
      <c r="T115" s="157"/>
      <c r="U115" s="157"/>
      <c r="V115" s="157"/>
      <c r="W115" s="157"/>
      <c r="X115" s="158" t="s">
        <v>693</v>
      </c>
      <c r="Y115" s="157"/>
      <c r="AE115" s="208" t="s">
        <v>1189</v>
      </c>
      <c r="AK115" s="211" t="s">
        <v>108</v>
      </c>
      <c r="AL115" s="211" t="s">
        <v>124</v>
      </c>
      <c r="BF115" s="250" t="s">
        <v>86</v>
      </c>
    </row>
    <row r="116" spans="12:58" x14ac:dyDescent="0.35">
      <c r="L116" s="157"/>
      <c r="M116" s="157"/>
      <c r="N116" s="157"/>
      <c r="O116" s="157"/>
      <c r="P116" s="157"/>
      <c r="Q116" s="157"/>
      <c r="R116" s="157"/>
      <c r="S116" s="157"/>
      <c r="T116" s="157"/>
      <c r="U116" s="157"/>
      <c r="V116" s="157"/>
      <c r="W116" s="157"/>
      <c r="X116" s="158" t="s">
        <v>694</v>
      </c>
      <c r="Y116" s="157"/>
      <c r="AE116" s="208" t="s">
        <v>1171</v>
      </c>
      <c r="AK116" s="211" t="s">
        <v>1007</v>
      </c>
      <c r="AL116" s="211" t="s">
        <v>111</v>
      </c>
      <c r="BF116" s="250" t="s">
        <v>2237</v>
      </c>
    </row>
    <row r="117" spans="12:58" x14ac:dyDescent="0.35">
      <c r="L117" s="157"/>
      <c r="M117" s="157"/>
      <c r="N117" s="157"/>
      <c r="O117" s="157"/>
      <c r="P117" s="157"/>
      <c r="Q117" s="157"/>
      <c r="R117" s="157"/>
      <c r="S117" s="157"/>
      <c r="T117" s="157"/>
      <c r="U117" s="157"/>
      <c r="V117" s="157"/>
      <c r="W117" s="157"/>
      <c r="X117" s="158" t="s">
        <v>695</v>
      </c>
      <c r="Y117" s="157"/>
      <c r="AK117" s="211" t="s">
        <v>109</v>
      </c>
      <c r="AL117" s="211" t="s">
        <v>123</v>
      </c>
      <c r="BF117" s="250" t="s">
        <v>2238</v>
      </c>
    </row>
    <row r="118" spans="12:58" x14ac:dyDescent="0.35">
      <c r="L118" s="157"/>
      <c r="M118" s="157"/>
      <c r="N118" s="157"/>
      <c r="O118" s="157"/>
      <c r="P118" s="157"/>
      <c r="Q118" s="157"/>
      <c r="R118" s="157"/>
      <c r="S118" s="157"/>
      <c r="T118" s="157"/>
      <c r="U118" s="157"/>
      <c r="V118" s="157"/>
      <c r="W118" s="157"/>
      <c r="X118" s="158" t="s">
        <v>696</v>
      </c>
      <c r="Y118" s="157"/>
      <c r="AK118" s="211" t="s">
        <v>110</v>
      </c>
      <c r="AL118" s="211" t="s">
        <v>127</v>
      </c>
      <c r="BF118" s="250" t="s">
        <v>1964</v>
      </c>
    </row>
    <row r="119" spans="12:58" x14ac:dyDescent="0.35">
      <c r="L119" s="157"/>
      <c r="M119" s="157"/>
      <c r="N119" s="157"/>
      <c r="O119" s="157"/>
      <c r="P119" s="157"/>
      <c r="Q119" s="157"/>
      <c r="R119" s="157"/>
      <c r="S119" s="157"/>
      <c r="T119" s="157"/>
      <c r="U119" s="157"/>
      <c r="V119" s="157"/>
      <c r="W119" s="157"/>
      <c r="X119" s="158" t="s">
        <v>697</v>
      </c>
      <c r="Y119" s="157"/>
      <c r="AK119" s="211" t="s">
        <v>1499</v>
      </c>
      <c r="AL119" s="211" t="s">
        <v>1183</v>
      </c>
      <c r="BF119" s="250" t="s">
        <v>2239</v>
      </c>
    </row>
    <row r="120" spans="12:58" x14ac:dyDescent="0.35">
      <c r="L120" s="157"/>
      <c r="M120" s="157"/>
      <c r="N120" s="157"/>
      <c r="O120" s="157"/>
      <c r="P120" s="157"/>
      <c r="Q120" s="157"/>
      <c r="R120" s="157"/>
      <c r="S120" s="157"/>
      <c r="T120" s="157"/>
      <c r="U120" s="157"/>
      <c r="V120" s="157"/>
      <c r="W120" s="157"/>
      <c r="X120" s="158" t="s">
        <v>729</v>
      </c>
      <c r="Y120" s="157"/>
      <c r="AK120" s="211" t="s">
        <v>1612</v>
      </c>
      <c r="AL120" s="211" t="s">
        <v>1613</v>
      </c>
      <c r="BF120" s="250" t="s">
        <v>2240</v>
      </c>
    </row>
    <row r="121" spans="12:58" x14ac:dyDescent="0.35">
      <c r="L121" s="157"/>
      <c r="M121" s="157"/>
      <c r="N121" s="157"/>
      <c r="O121" s="157"/>
      <c r="P121" s="157"/>
      <c r="Q121" s="157"/>
      <c r="R121" s="157"/>
      <c r="S121" s="157"/>
      <c r="T121" s="157"/>
      <c r="U121" s="157"/>
      <c r="V121" s="157"/>
      <c r="W121" s="157"/>
      <c r="X121" s="158" t="s">
        <v>564</v>
      </c>
      <c r="Y121" s="157"/>
      <c r="AK121" s="211" t="s">
        <v>112</v>
      </c>
      <c r="AL121" s="211" t="s">
        <v>1194</v>
      </c>
      <c r="BF121" s="250" t="s">
        <v>79</v>
      </c>
    </row>
    <row r="122" spans="12:58" x14ac:dyDescent="0.35">
      <c r="L122" s="157"/>
      <c r="M122" s="157"/>
      <c r="N122" s="157"/>
      <c r="O122" s="157"/>
      <c r="P122" s="157"/>
      <c r="Q122" s="157"/>
      <c r="R122" s="157"/>
      <c r="S122" s="157"/>
      <c r="T122" s="157"/>
      <c r="U122" s="157"/>
      <c r="V122" s="157"/>
      <c r="W122" s="157"/>
      <c r="X122" s="158" t="s">
        <v>698</v>
      </c>
      <c r="Y122" s="157"/>
      <c r="AK122" s="211" t="s">
        <v>638</v>
      </c>
      <c r="AL122" s="210"/>
      <c r="BF122" s="250" t="s">
        <v>950</v>
      </c>
    </row>
    <row r="123" spans="12:58" x14ac:dyDescent="0.35">
      <c r="L123" s="157"/>
      <c r="M123" s="157"/>
      <c r="N123" s="157"/>
      <c r="O123" s="157"/>
      <c r="P123" s="157"/>
      <c r="Q123" s="157"/>
      <c r="R123" s="157"/>
      <c r="S123" s="157"/>
      <c r="T123" s="157"/>
      <c r="U123" s="157"/>
      <c r="V123" s="157"/>
      <c r="W123" s="157"/>
      <c r="X123" s="158" t="s">
        <v>485</v>
      </c>
      <c r="Y123" s="157"/>
      <c r="AK123" s="211" t="s">
        <v>1614</v>
      </c>
      <c r="AL123" s="210"/>
      <c r="BF123" s="250" t="s">
        <v>1570</v>
      </c>
    </row>
    <row r="124" spans="12:58" x14ac:dyDescent="0.35">
      <c r="L124" s="157"/>
      <c r="M124" s="157"/>
      <c r="N124" s="157"/>
      <c r="O124" s="157"/>
      <c r="P124" s="157"/>
      <c r="Q124" s="157"/>
      <c r="R124" s="157"/>
      <c r="S124" s="157"/>
      <c r="T124" s="157"/>
      <c r="U124" s="157"/>
      <c r="V124" s="157"/>
      <c r="W124" s="157"/>
      <c r="X124" s="158" t="s">
        <v>126</v>
      </c>
      <c r="Y124" s="157"/>
      <c r="AK124" s="211" t="s">
        <v>1615</v>
      </c>
      <c r="AL124" s="210"/>
      <c r="BF124" s="250" t="s">
        <v>81</v>
      </c>
    </row>
    <row r="125" spans="12:58" x14ac:dyDescent="0.35">
      <c r="L125" s="157"/>
      <c r="M125" s="157"/>
      <c r="N125" s="157"/>
      <c r="O125" s="157"/>
      <c r="P125" s="157"/>
      <c r="Q125" s="157"/>
      <c r="R125" s="157"/>
      <c r="S125" s="157"/>
      <c r="T125" s="157"/>
      <c r="U125" s="157"/>
      <c r="V125" s="157"/>
      <c r="W125" s="157"/>
      <c r="X125" s="158" t="s">
        <v>730</v>
      </c>
      <c r="Y125" s="157"/>
      <c r="AK125" s="211" t="s">
        <v>1616</v>
      </c>
      <c r="AL125" s="210"/>
      <c r="BF125" s="250" t="s">
        <v>2241</v>
      </c>
    </row>
    <row r="126" spans="12:58" x14ac:dyDescent="0.35">
      <c r="L126" s="157"/>
      <c r="M126" s="157"/>
      <c r="N126" s="157"/>
      <c r="O126" s="157"/>
      <c r="P126" s="157"/>
      <c r="Q126" s="157"/>
      <c r="R126" s="157"/>
      <c r="S126" s="157"/>
      <c r="T126" s="157"/>
      <c r="U126" s="157"/>
      <c r="V126" s="157"/>
      <c r="W126" s="157"/>
      <c r="X126" s="158" t="s">
        <v>124</v>
      </c>
      <c r="Y126" s="157"/>
      <c r="AK126" s="211" t="s">
        <v>1495</v>
      </c>
      <c r="AL126" s="210"/>
      <c r="BF126" s="250" t="s">
        <v>2242</v>
      </c>
    </row>
    <row r="127" spans="12:58" x14ac:dyDescent="0.35">
      <c r="L127" s="157"/>
      <c r="M127" s="157"/>
      <c r="N127" s="157"/>
      <c r="O127" s="157"/>
      <c r="P127" s="157"/>
      <c r="Q127" s="157"/>
      <c r="R127" s="157"/>
      <c r="S127" s="157"/>
      <c r="T127" s="157"/>
      <c r="U127" s="157"/>
      <c r="V127" s="157"/>
      <c r="W127" s="157"/>
      <c r="X127" s="158" t="s">
        <v>111</v>
      </c>
      <c r="Y127" s="157"/>
      <c r="AK127" s="211" t="s">
        <v>1617</v>
      </c>
      <c r="AL127" s="210"/>
      <c r="BF127" s="250" t="s">
        <v>970</v>
      </c>
    </row>
    <row r="128" spans="12:58" x14ac:dyDescent="0.35">
      <c r="L128" s="157"/>
      <c r="M128" s="157"/>
      <c r="N128" s="157"/>
      <c r="O128" s="157"/>
      <c r="P128" s="157"/>
      <c r="Q128" s="157"/>
      <c r="R128" s="157"/>
      <c r="S128" s="157"/>
      <c r="T128" s="157"/>
      <c r="U128" s="157"/>
      <c r="V128" s="157"/>
      <c r="W128" s="157"/>
      <c r="X128" s="158" t="s">
        <v>731</v>
      </c>
      <c r="Y128" s="157"/>
      <c r="AK128" s="211" t="s">
        <v>1618</v>
      </c>
      <c r="AL128" s="210"/>
      <c r="BF128" s="250" t="s">
        <v>1019</v>
      </c>
    </row>
    <row r="129" spans="12:58" x14ac:dyDescent="0.35">
      <c r="L129" s="157"/>
      <c r="M129" s="157"/>
      <c r="N129" s="157"/>
      <c r="O129" s="157"/>
      <c r="P129" s="157"/>
      <c r="Q129" s="157"/>
      <c r="R129" s="157"/>
      <c r="S129" s="157"/>
      <c r="T129" s="157"/>
      <c r="U129" s="157"/>
      <c r="V129" s="157"/>
      <c r="W129" s="157"/>
      <c r="X129" s="158" t="s">
        <v>680</v>
      </c>
      <c r="Y129" s="157"/>
      <c r="AK129" s="211" t="s">
        <v>1573</v>
      </c>
      <c r="BF129" s="250" t="s">
        <v>2243</v>
      </c>
    </row>
    <row r="130" spans="12:58" x14ac:dyDescent="0.35">
      <c r="L130" s="157"/>
      <c r="M130" s="157"/>
      <c r="N130" s="157"/>
      <c r="O130" s="157"/>
      <c r="P130" s="157"/>
      <c r="Q130" s="157"/>
      <c r="R130" s="157"/>
      <c r="S130" s="157"/>
      <c r="T130" s="157"/>
      <c r="U130" s="157"/>
      <c r="V130" s="157"/>
      <c r="W130" s="157"/>
      <c r="X130" s="158" t="s">
        <v>732</v>
      </c>
      <c r="Y130" s="157"/>
      <c r="AK130" s="211" t="s">
        <v>1440</v>
      </c>
      <c r="BF130" s="250" t="s">
        <v>2244</v>
      </c>
    </row>
    <row r="131" spans="12:58" x14ac:dyDescent="0.35">
      <c r="L131" s="157"/>
      <c r="M131" s="157"/>
      <c r="N131" s="157"/>
      <c r="O131" s="157"/>
      <c r="P131" s="157"/>
      <c r="Q131" s="157"/>
      <c r="R131" s="157"/>
      <c r="S131" s="157"/>
      <c r="T131" s="157"/>
      <c r="U131" s="157"/>
      <c r="V131" s="157"/>
      <c r="W131" s="157"/>
      <c r="X131" s="158" t="s">
        <v>733</v>
      </c>
      <c r="Y131" s="157"/>
      <c r="AK131" s="211" t="s">
        <v>589</v>
      </c>
      <c r="BF131" s="250" t="s">
        <v>995</v>
      </c>
    </row>
    <row r="132" spans="12:58" x14ac:dyDescent="0.35">
      <c r="L132" s="157"/>
      <c r="M132" s="157"/>
      <c r="N132" s="157"/>
      <c r="O132" s="157"/>
      <c r="P132" s="157"/>
      <c r="Q132" s="157"/>
      <c r="R132" s="157"/>
      <c r="S132" s="157"/>
      <c r="T132" s="157"/>
      <c r="U132" s="157"/>
      <c r="V132" s="157"/>
      <c r="W132" s="157"/>
      <c r="X132" s="158" t="s">
        <v>699</v>
      </c>
      <c r="Y132" s="157"/>
      <c r="AK132" s="211" t="s">
        <v>1619</v>
      </c>
      <c r="BF132" s="250" t="s">
        <v>2245</v>
      </c>
    </row>
    <row r="133" spans="12:58" x14ac:dyDescent="0.35">
      <c r="L133" s="157"/>
      <c r="M133" s="157"/>
      <c r="N133" s="157"/>
      <c r="O133" s="157"/>
      <c r="P133" s="157"/>
      <c r="Q133" s="157"/>
      <c r="R133" s="157"/>
      <c r="S133" s="157"/>
      <c r="T133" s="157"/>
      <c r="U133" s="157"/>
      <c r="V133" s="157"/>
      <c r="W133" s="157"/>
      <c r="X133" s="158" t="s">
        <v>700</v>
      </c>
      <c r="Y133" s="157"/>
      <c r="AK133" s="211" t="s">
        <v>1620</v>
      </c>
      <c r="BF133" s="250" t="s">
        <v>89</v>
      </c>
    </row>
    <row r="134" spans="12:58" x14ac:dyDescent="0.35">
      <c r="L134" s="157"/>
      <c r="M134" s="157"/>
      <c r="N134" s="157"/>
      <c r="O134" s="157"/>
      <c r="P134" s="157"/>
      <c r="Q134" s="157"/>
      <c r="R134" s="157"/>
      <c r="S134" s="157"/>
      <c r="T134" s="157"/>
      <c r="U134" s="157"/>
      <c r="V134" s="157"/>
      <c r="W134" s="157"/>
      <c r="X134" s="158" t="s">
        <v>578</v>
      </c>
      <c r="Y134" s="157"/>
      <c r="AK134" s="211" t="s">
        <v>106</v>
      </c>
      <c r="BF134" s="250" t="s">
        <v>2246</v>
      </c>
    </row>
    <row r="135" spans="12:58" x14ac:dyDescent="0.35">
      <c r="AK135" s="211" t="s">
        <v>1621</v>
      </c>
      <c r="BF135" s="250" t="s">
        <v>2247</v>
      </c>
    </row>
    <row r="136" spans="12:58" x14ac:dyDescent="0.35">
      <c r="AK136" s="211" t="s">
        <v>1622</v>
      </c>
      <c r="BF136" s="250" t="s">
        <v>2076</v>
      </c>
    </row>
    <row r="137" spans="12:58" x14ac:dyDescent="0.35">
      <c r="AK137" s="211" t="s">
        <v>1623</v>
      </c>
      <c r="BF137" s="250" t="s">
        <v>2248</v>
      </c>
    </row>
    <row r="138" spans="12:58" x14ac:dyDescent="0.35">
      <c r="AK138" s="211" t="s">
        <v>1624</v>
      </c>
      <c r="BF138" s="250" t="s">
        <v>2249</v>
      </c>
    </row>
    <row r="139" spans="12:58" x14ac:dyDescent="0.35">
      <c r="AK139" s="211" t="s">
        <v>1625</v>
      </c>
      <c r="BF139" s="250" t="s">
        <v>90</v>
      </c>
    </row>
    <row r="140" spans="12:58" x14ac:dyDescent="0.35">
      <c r="AK140" s="211" t="s">
        <v>1626</v>
      </c>
      <c r="BF140" s="250" t="s">
        <v>1406</v>
      </c>
    </row>
    <row r="141" spans="12:58" x14ac:dyDescent="0.35">
      <c r="AK141" s="211" t="s">
        <v>1627</v>
      </c>
      <c r="BF141" s="250" t="s">
        <v>2250</v>
      </c>
    </row>
    <row r="142" spans="12:58" x14ac:dyDescent="0.35">
      <c r="AK142" s="211" t="s">
        <v>1628</v>
      </c>
      <c r="BF142" s="250" t="s">
        <v>2251</v>
      </c>
    </row>
    <row r="143" spans="12:58" x14ac:dyDescent="0.35">
      <c r="AK143" s="211" t="s">
        <v>1629</v>
      </c>
      <c r="BF143" s="250" t="s">
        <v>1004</v>
      </c>
    </row>
    <row r="144" spans="12:58" x14ac:dyDescent="0.35">
      <c r="AK144" s="211" t="s">
        <v>1630</v>
      </c>
      <c r="BF144" s="250" t="s">
        <v>2252</v>
      </c>
    </row>
    <row r="145" spans="37:58" x14ac:dyDescent="0.35">
      <c r="AK145" s="211" t="s">
        <v>122</v>
      </c>
      <c r="BF145" s="250" t="s">
        <v>99</v>
      </c>
    </row>
    <row r="146" spans="37:58" x14ac:dyDescent="0.35">
      <c r="AK146" s="211" t="s">
        <v>1631</v>
      </c>
      <c r="BF146" s="250" t="s">
        <v>1401</v>
      </c>
    </row>
    <row r="147" spans="37:58" x14ac:dyDescent="0.35">
      <c r="AK147" s="211" t="s">
        <v>1516</v>
      </c>
      <c r="BF147" s="250" t="s">
        <v>1410</v>
      </c>
    </row>
    <row r="148" spans="37:58" x14ac:dyDescent="0.35">
      <c r="AK148" s="211" t="s">
        <v>1529</v>
      </c>
      <c r="BF148" s="250" t="s">
        <v>1430</v>
      </c>
    </row>
    <row r="149" spans="37:58" x14ac:dyDescent="0.35">
      <c r="AK149" s="211" t="s">
        <v>1632</v>
      </c>
      <c r="BF149" s="250" t="s">
        <v>2253</v>
      </c>
    </row>
    <row r="150" spans="37:58" x14ac:dyDescent="0.35">
      <c r="AK150" s="211" t="s">
        <v>124</v>
      </c>
      <c r="BF150" s="250" t="s">
        <v>2254</v>
      </c>
    </row>
    <row r="151" spans="37:58" x14ac:dyDescent="0.35">
      <c r="AK151" s="211" t="s">
        <v>111</v>
      </c>
      <c r="BF151" s="250" t="s">
        <v>2255</v>
      </c>
    </row>
    <row r="152" spans="37:58" x14ac:dyDescent="0.35">
      <c r="AK152" s="211" t="s">
        <v>123</v>
      </c>
      <c r="BF152" s="250" t="s">
        <v>2256</v>
      </c>
    </row>
    <row r="153" spans="37:58" x14ac:dyDescent="0.35">
      <c r="AK153" s="211" t="s">
        <v>127</v>
      </c>
      <c r="BF153" s="250" t="s">
        <v>2257</v>
      </c>
    </row>
    <row r="154" spans="37:58" x14ac:dyDescent="0.35">
      <c r="AK154" s="211" t="s">
        <v>1633</v>
      </c>
      <c r="BF154" s="250" t="s">
        <v>2258</v>
      </c>
    </row>
    <row r="155" spans="37:58" x14ac:dyDescent="0.35">
      <c r="AK155" s="211" t="s">
        <v>47</v>
      </c>
      <c r="BF155" s="250" t="s">
        <v>2259</v>
      </c>
    </row>
    <row r="156" spans="37:58" x14ac:dyDescent="0.35">
      <c r="AK156" s="211" t="s">
        <v>1634</v>
      </c>
      <c r="BF156" s="250" t="s">
        <v>2260</v>
      </c>
    </row>
    <row r="157" spans="37:58" x14ac:dyDescent="0.35">
      <c r="AK157" s="211" t="s">
        <v>1527</v>
      </c>
      <c r="BF157" s="250" t="s">
        <v>2261</v>
      </c>
    </row>
    <row r="158" spans="37:58" x14ac:dyDescent="0.35">
      <c r="AK158" s="211" t="s">
        <v>1601</v>
      </c>
      <c r="BF158" s="250" t="s">
        <v>97</v>
      </c>
    </row>
    <row r="159" spans="37:58" x14ac:dyDescent="0.35">
      <c r="AK159" s="211" t="s">
        <v>1569</v>
      </c>
      <c r="BF159" s="250" t="s">
        <v>98</v>
      </c>
    </row>
    <row r="160" spans="37:58" x14ac:dyDescent="0.35">
      <c r="AK160" s="211" t="s">
        <v>1189</v>
      </c>
      <c r="BF160" s="250" t="s">
        <v>986</v>
      </c>
    </row>
    <row r="161" spans="58:58" x14ac:dyDescent="0.35">
      <c r="BF161" s="250" t="s">
        <v>100</v>
      </c>
    </row>
    <row r="162" spans="58:58" x14ac:dyDescent="0.35">
      <c r="BF162" s="250" t="s">
        <v>2262</v>
      </c>
    </row>
    <row r="163" spans="58:58" x14ac:dyDescent="0.35">
      <c r="BF163" s="250" t="s">
        <v>2263</v>
      </c>
    </row>
    <row r="164" spans="58:58" x14ac:dyDescent="0.35">
      <c r="BF164" s="250" t="s">
        <v>1017</v>
      </c>
    </row>
    <row r="165" spans="58:58" x14ac:dyDescent="0.35">
      <c r="BF165" s="250" t="s">
        <v>1074</v>
      </c>
    </row>
    <row r="166" spans="58:58" x14ac:dyDescent="0.35">
      <c r="BF166" s="250" t="s">
        <v>1034</v>
      </c>
    </row>
    <row r="167" spans="58:58" x14ac:dyDescent="0.35">
      <c r="BF167" s="250" t="s">
        <v>2264</v>
      </c>
    </row>
    <row r="168" spans="58:58" x14ac:dyDescent="0.35">
      <c r="BF168" s="250" t="s">
        <v>1076</v>
      </c>
    </row>
    <row r="169" spans="58:58" x14ac:dyDescent="0.35">
      <c r="BF169" s="250" t="s">
        <v>1081</v>
      </c>
    </row>
    <row r="170" spans="58:58" x14ac:dyDescent="0.35">
      <c r="BF170" s="250" t="s">
        <v>2265</v>
      </c>
    </row>
    <row r="171" spans="58:58" x14ac:dyDescent="0.35">
      <c r="BF171" s="250" t="s">
        <v>101</v>
      </c>
    </row>
    <row r="172" spans="58:58" x14ac:dyDescent="0.35">
      <c r="BF172" s="250" t="s">
        <v>1515</v>
      </c>
    </row>
    <row r="173" spans="58:58" x14ac:dyDescent="0.35">
      <c r="BF173" s="250" t="s">
        <v>571</v>
      </c>
    </row>
    <row r="174" spans="58:58" x14ac:dyDescent="0.35">
      <c r="BF174" s="250" t="s">
        <v>2266</v>
      </c>
    </row>
    <row r="175" spans="58:58" x14ac:dyDescent="0.35">
      <c r="BF175" s="250" t="s">
        <v>2267</v>
      </c>
    </row>
    <row r="176" spans="58:58" x14ac:dyDescent="0.35">
      <c r="BF176" s="250" t="s">
        <v>2268</v>
      </c>
    </row>
    <row r="177" spans="58:58" x14ac:dyDescent="0.35">
      <c r="BF177" s="250" t="s">
        <v>1033</v>
      </c>
    </row>
    <row r="178" spans="58:58" x14ac:dyDescent="0.35">
      <c r="BF178" s="250" t="s">
        <v>2269</v>
      </c>
    </row>
    <row r="179" spans="58:58" x14ac:dyDescent="0.35">
      <c r="BF179" s="250" t="s">
        <v>2270</v>
      </c>
    </row>
    <row r="180" spans="58:58" x14ac:dyDescent="0.35">
      <c r="BF180" s="250" t="s">
        <v>2271</v>
      </c>
    </row>
    <row r="181" spans="58:58" x14ac:dyDescent="0.35">
      <c r="BF181" s="250" t="s">
        <v>1595</v>
      </c>
    </row>
    <row r="182" spans="58:58" x14ac:dyDescent="0.35">
      <c r="BF182" s="250" t="s">
        <v>41</v>
      </c>
    </row>
    <row r="183" spans="58:58" x14ac:dyDescent="0.35">
      <c r="BF183" s="250" t="s">
        <v>2272</v>
      </c>
    </row>
    <row r="184" spans="58:58" x14ac:dyDescent="0.35">
      <c r="BF184" s="250" t="s">
        <v>1480</v>
      </c>
    </row>
    <row r="185" spans="58:58" x14ac:dyDescent="0.35">
      <c r="BF185" s="250" t="s">
        <v>2273</v>
      </c>
    </row>
    <row r="186" spans="58:58" x14ac:dyDescent="0.35">
      <c r="BF186" s="250" t="s">
        <v>2274</v>
      </c>
    </row>
    <row r="187" spans="58:58" x14ac:dyDescent="0.35">
      <c r="BF187" s="250" t="s">
        <v>2275</v>
      </c>
    </row>
    <row r="188" spans="58:58" x14ac:dyDescent="0.35">
      <c r="BF188" s="250" t="s">
        <v>1007</v>
      </c>
    </row>
    <row r="189" spans="58:58" x14ac:dyDescent="0.35">
      <c r="BF189" s="250" t="s">
        <v>662</v>
      </c>
    </row>
    <row r="190" spans="58:58" x14ac:dyDescent="0.35">
      <c r="BF190" s="250" t="s">
        <v>2276</v>
      </c>
    </row>
    <row r="191" spans="58:58" x14ac:dyDescent="0.35">
      <c r="BF191" s="250" t="s">
        <v>2277</v>
      </c>
    </row>
    <row r="192" spans="58:58" x14ac:dyDescent="0.35">
      <c r="BF192" s="250" t="s">
        <v>2278</v>
      </c>
    </row>
    <row r="193" spans="58:58" x14ac:dyDescent="0.35">
      <c r="BF193" s="250" t="s">
        <v>2279</v>
      </c>
    </row>
    <row r="194" spans="58:58" x14ac:dyDescent="0.35">
      <c r="BF194" s="250" t="s">
        <v>2280</v>
      </c>
    </row>
    <row r="195" spans="58:58" x14ac:dyDescent="0.35">
      <c r="BF195" s="250" t="s">
        <v>1426</v>
      </c>
    </row>
    <row r="196" spans="58:58" x14ac:dyDescent="0.35">
      <c r="BF196" s="250" t="s">
        <v>2281</v>
      </c>
    </row>
    <row r="197" spans="58:58" x14ac:dyDescent="0.35">
      <c r="BF197" s="250" t="s">
        <v>2282</v>
      </c>
    </row>
    <row r="198" spans="58:58" x14ac:dyDescent="0.35">
      <c r="BF198" s="250" t="s">
        <v>1973</v>
      </c>
    </row>
    <row r="199" spans="58:58" x14ac:dyDescent="0.35">
      <c r="BF199" s="250" t="s">
        <v>1562</v>
      </c>
    </row>
    <row r="200" spans="58:58" x14ac:dyDescent="0.35">
      <c r="BF200" s="250" t="s">
        <v>2283</v>
      </c>
    </row>
    <row r="201" spans="58:58" x14ac:dyDescent="0.35">
      <c r="BF201" s="250" t="s">
        <v>2284</v>
      </c>
    </row>
    <row r="202" spans="58:58" x14ac:dyDescent="0.35">
      <c r="BF202" s="250" t="s">
        <v>1031</v>
      </c>
    </row>
    <row r="203" spans="58:58" x14ac:dyDescent="0.35">
      <c r="BF203" s="250" t="s">
        <v>1438</v>
      </c>
    </row>
    <row r="204" spans="58:58" x14ac:dyDescent="0.35">
      <c r="BF204" s="250" t="s">
        <v>2285</v>
      </c>
    </row>
    <row r="205" spans="58:58" x14ac:dyDescent="0.35">
      <c r="BF205" s="250" t="s">
        <v>2286</v>
      </c>
    </row>
    <row r="206" spans="58:58" x14ac:dyDescent="0.35">
      <c r="BF206" s="250" t="s">
        <v>2287</v>
      </c>
    </row>
    <row r="207" spans="58:58" x14ac:dyDescent="0.35">
      <c r="BF207" s="250" t="s">
        <v>2288</v>
      </c>
    </row>
    <row r="208" spans="58:58" x14ac:dyDescent="0.35">
      <c r="BF208" s="250" t="s">
        <v>2289</v>
      </c>
    </row>
    <row r="209" spans="58:58" x14ac:dyDescent="0.35">
      <c r="BF209" s="250" t="s">
        <v>2290</v>
      </c>
    </row>
    <row r="210" spans="58:58" x14ac:dyDescent="0.35">
      <c r="BF210" s="250" t="s">
        <v>2291</v>
      </c>
    </row>
    <row r="211" spans="58:58" x14ac:dyDescent="0.35">
      <c r="BF211" s="250" t="s">
        <v>1108</v>
      </c>
    </row>
    <row r="212" spans="58:58" x14ac:dyDescent="0.35">
      <c r="BF212" s="250" t="s">
        <v>1828</v>
      </c>
    </row>
    <row r="213" spans="58:58" x14ac:dyDescent="0.35">
      <c r="BF213" s="250" t="s">
        <v>1525</v>
      </c>
    </row>
    <row r="214" spans="58:58" x14ac:dyDescent="0.35">
      <c r="BF214" s="250" t="s">
        <v>2292</v>
      </c>
    </row>
    <row r="215" spans="58:58" x14ac:dyDescent="0.35">
      <c r="BF215" s="250" t="s">
        <v>2293</v>
      </c>
    </row>
    <row r="216" spans="58:58" x14ac:dyDescent="0.35">
      <c r="BF216" s="250" t="s">
        <v>1618</v>
      </c>
    </row>
    <row r="217" spans="58:58" x14ac:dyDescent="0.35">
      <c r="BF217" s="250" t="s">
        <v>2294</v>
      </c>
    </row>
    <row r="218" spans="58:58" x14ac:dyDescent="0.35">
      <c r="BF218" s="250" t="s">
        <v>2295</v>
      </c>
    </row>
    <row r="219" spans="58:58" x14ac:dyDescent="0.35">
      <c r="BF219" s="250" t="s">
        <v>2296</v>
      </c>
    </row>
    <row r="220" spans="58:58" x14ac:dyDescent="0.35">
      <c r="BF220" s="250" t="s">
        <v>2297</v>
      </c>
    </row>
    <row r="221" spans="58:58" x14ac:dyDescent="0.35">
      <c r="BF221" s="250" t="s">
        <v>2298</v>
      </c>
    </row>
    <row r="222" spans="58:58" x14ac:dyDescent="0.35">
      <c r="BF222" s="250" t="s">
        <v>106</v>
      </c>
    </row>
    <row r="223" spans="58:58" x14ac:dyDescent="0.35">
      <c r="BF223" s="250" t="s">
        <v>1622</v>
      </c>
    </row>
    <row r="224" spans="58:58" x14ac:dyDescent="0.35">
      <c r="BF224" s="250" t="s">
        <v>2299</v>
      </c>
    </row>
    <row r="225" spans="58:58" x14ac:dyDescent="0.35">
      <c r="BF225" s="250" t="s">
        <v>2300</v>
      </c>
    </row>
    <row r="226" spans="58:58" x14ac:dyDescent="0.35">
      <c r="BF226" s="250" t="s">
        <v>2301</v>
      </c>
    </row>
    <row r="227" spans="58:58" x14ac:dyDescent="0.35">
      <c r="BF227" s="250" t="s">
        <v>2302</v>
      </c>
    </row>
    <row r="228" spans="58:58" x14ac:dyDescent="0.35">
      <c r="BF228" s="250" t="s">
        <v>2303</v>
      </c>
    </row>
    <row r="229" spans="58:58" x14ac:dyDescent="0.35">
      <c r="BF229" s="250" t="s">
        <v>2304</v>
      </c>
    </row>
    <row r="230" spans="58:58" x14ac:dyDescent="0.35">
      <c r="BF230" s="250" t="s">
        <v>655</v>
      </c>
    </row>
    <row r="231" spans="58:58" x14ac:dyDescent="0.35">
      <c r="BF231" s="250" t="s">
        <v>658</v>
      </c>
    </row>
    <row r="232" spans="58:58" x14ac:dyDescent="0.35">
      <c r="BF232" s="250" t="s">
        <v>2305</v>
      </c>
    </row>
    <row r="233" spans="58:58" x14ac:dyDescent="0.35">
      <c r="BF233" s="250" t="s">
        <v>2306</v>
      </c>
    </row>
    <row r="234" spans="58:58" x14ac:dyDescent="0.35">
      <c r="BF234" s="250" t="s">
        <v>2307</v>
      </c>
    </row>
    <row r="235" spans="58:58" x14ac:dyDescent="0.35">
      <c r="BF235" s="250" t="s">
        <v>2308</v>
      </c>
    </row>
    <row r="236" spans="58:58" x14ac:dyDescent="0.35">
      <c r="BF236" s="250" t="s">
        <v>2309</v>
      </c>
    </row>
    <row r="237" spans="58:58" x14ac:dyDescent="0.35">
      <c r="BF237" s="250" t="s">
        <v>1516</v>
      </c>
    </row>
    <row r="238" spans="58:58" x14ac:dyDescent="0.35">
      <c r="BF238" s="250" t="s">
        <v>2310</v>
      </c>
    </row>
    <row r="239" spans="58:58" x14ac:dyDescent="0.35">
      <c r="BF239" s="250" t="s">
        <v>1941</v>
      </c>
    </row>
    <row r="240" spans="58:58" x14ac:dyDescent="0.35">
      <c r="BF240" s="250" t="s">
        <v>111</v>
      </c>
    </row>
    <row r="241" spans="58:58" x14ac:dyDescent="0.35">
      <c r="BF241" s="250" t="s">
        <v>2311</v>
      </c>
    </row>
    <row r="242" spans="58:58" x14ac:dyDescent="0.35">
      <c r="BF242" s="250" t="s">
        <v>2312</v>
      </c>
    </row>
    <row r="243" spans="58:58" x14ac:dyDescent="0.35">
      <c r="BF243" s="250" t="s">
        <v>1633</v>
      </c>
    </row>
    <row r="244" spans="58:58" x14ac:dyDescent="0.35">
      <c r="BF244" s="250" t="s">
        <v>1833</v>
      </c>
    </row>
    <row r="245" spans="58:58" x14ac:dyDescent="0.35">
      <c r="BF245" s="250" t="s">
        <v>2313</v>
      </c>
    </row>
    <row r="246" spans="58:58" x14ac:dyDescent="0.35">
      <c r="BF246" s="250" t="s">
        <v>2314</v>
      </c>
    </row>
    <row r="247" spans="58:58" x14ac:dyDescent="0.35">
      <c r="BF247" s="250" t="s">
        <v>1192</v>
      </c>
    </row>
    <row r="248" spans="58:58" x14ac:dyDescent="0.35">
      <c r="BF248" s="250" t="s">
        <v>1600</v>
      </c>
    </row>
    <row r="249" spans="58:58" x14ac:dyDescent="0.35">
      <c r="BF249" s="250" t="s">
        <v>2315</v>
      </c>
    </row>
    <row r="250" spans="58:58" x14ac:dyDescent="0.35">
      <c r="BF250" s="250" t="s">
        <v>699</v>
      </c>
    </row>
    <row r="251" spans="58:58" x14ac:dyDescent="0.35">
      <c r="BF251" s="250" t="s">
        <v>115</v>
      </c>
    </row>
    <row r="252" spans="58:58" x14ac:dyDescent="0.35">
      <c r="BF252" s="250" t="s">
        <v>2316</v>
      </c>
    </row>
    <row r="253" spans="58:58" x14ac:dyDescent="0.35">
      <c r="BF253" s="250" t="s">
        <v>2317</v>
      </c>
    </row>
    <row r="254" spans="58:58" x14ac:dyDescent="0.35">
      <c r="BF254" s="250" t="s">
        <v>2318</v>
      </c>
    </row>
    <row r="255" spans="58:58" x14ac:dyDescent="0.35">
      <c r="BF255" s="250"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4.5" x14ac:dyDescent="0.35"/>
  <cols>
    <col min="1" max="1" width="11.54296875" customWidth="1"/>
  </cols>
  <sheetData>
    <row r="1" ht="18.75" customHeight="1" x14ac:dyDescent="0.35"/>
  </sheetData>
  <sheetProtection password="EE1D"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M3" sqref="AM3"/>
    </sheetView>
  </sheetViews>
  <sheetFormatPr defaultRowHeight="14.5" x14ac:dyDescent="0.35"/>
  <cols>
    <col min="1" max="1" width="16.453125" style="18" customWidth="1"/>
    <col min="2" max="2" width="15.453125" style="18" customWidth="1"/>
    <col min="3" max="3" width="26.1796875" style="36" bestFit="1" customWidth="1"/>
    <col min="4" max="4" width="8.1796875" style="18" customWidth="1"/>
    <col min="5" max="5" width="6.26953125" style="18" customWidth="1"/>
    <col min="6" max="6" width="7.1796875" style="18" customWidth="1"/>
    <col min="7" max="7" width="11.1796875" style="35" bestFit="1" customWidth="1"/>
    <col min="8" max="8" width="10.1796875" style="35" bestFit="1" customWidth="1"/>
    <col min="9" max="9" width="14.7265625" style="18" bestFit="1" customWidth="1"/>
    <col min="10" max="10" width="11.54296875" style="19" customWidth="1"/>
    <col min="11" max="11" width="13" style="18" customWidth="1"/>
    <col min="12" max="12" width="12.7265625" style="18" customWidth="1"/>
    <col min="13" max="13" width="31" style="18" customWidth="1"/>
    <col min="14" max="15" width="26.26953125" style="19" customWidth="1"/>
    <col min="16" max="16" width="19.7265625" style="19" customWidth="1"/>
    <col min="17" max="17" width="28.26953125" style="18" customWidth="1"/>
    <col min="18" max="18" width="15.7265625" style="18" customWidth="1"/>
    <col min="19" max="19" width="38.1796875" style="18" bestFit="1" customWidth="1"/>
    <col min="20" max="20" width="12.81640625" customWidth="1"/>
    <col min="21" max="27" width="12.81640625" style="272" customWidth="1"/>
    <col min="28" max="28" width="9.1796875" style="20" hidden="1" customWidth="1"/>
    <col min="29" max="30" width="66.7265625" style="6" hidden="1" customWidth="1"/>
    <col min="31" max="31" width="11.7265625" hidden="1" customWidth="1"/>
  </cols>
  <sheetData>
    <row r="1" spans="1:31" ht="76.5" thickBot="1" x14ac:dyDescent="0.4">
      <c r="A1" s="278" t="s">
        <v>359</v>
      </c>
      <c r="B1" s="79" t="s">
        <v>360</v>
      </c>
      <c r="C1" s="110" t="s">
        <v>305</v>
      </c>
      <c r="D1" s="59" t="s">
        <v>1</v>
      </c>
      <c r="E1" s="59" t="s">
        <v>2</v>
      </c>
      <c r="F1" s="59" t="s">
        <v>3</v>
      </c>
      <c r="G1" s="110" t="s">
        <v>363</v>
      </c>
      <c r="H1" s="149" t="s">
        <v>364</v>
      </c>
      <c r="I1" s="150" t="s">
        <v>193</v>
      </c>
      <c r="J1" s="106" t="s">
        <v>194</v>
      </c>
      <c r="K1" s="106" t="s">
        <v>34</v>
      </c>
      <c r="L1" s="107" t="s">
        <v>4</v>
      </c>
      <c r="M1" s="97" t="s">
        <v>2504</v>
      </c>
      <c r="N1" s="104" t="s">
        <v>444</v>
      </c>
      <c r="O1" s="99" t="s">
        <v>2525</v>
      </c>
      <c r="P1" s="98" t="s">
        <v>356</v>
      </c>
      <c r="Q1" s="100" t="s">
        <v>354</v>
      </c>
      <c r="R1" s="73" t="s">
        <v>355</v>
      </c>
      <c r="S1" s="73" t="s">
        <v>416</v>
      </c>
      <c r="T1" s="101" t="s">
        <v>20</v>
      </c>
      <c r="U1" s="304" t="s">
        <v>2489</v>
      </c>
      <c r="V1" s="304" t="s">
        <v>241</v>
      </c>
      <c r="W1" s="304" t="s">
        <v>2490</v>
      </c>
      <c r="X1" s="304" t="s">
        <v>2491</v>
      </c>
      <c r="Y1" s="304" t="s">
        <v>272</v>
      </c>
      <c r="Z1" s="304" t="s">
        <v>2492</v>
      </c>
      <c r="AA1" s="304" t="s">
        <v>2493</v>
      </c>
      <c r="AB1" s="302" t="s">
        <v>37</v>
      </c>
      <c r="AC1" s="9" t="s">
        <v>192</v>
      </c>
      <c r="AD1" s="21"/>
      <c r="AE1" s="279" t="s">
        <v>2479</v>
      </c>
    </row>
    <row r="2" spans="1:31" s="38" customFormat="1" ht="15.5" hidden="1" x14ac:dyDescent="0.35">
      <c r="A2" s="62"/>
      <c r="B2" s="63"/>
      <c r="C2" s="64"/>
      <c r="D2" s="65"/>
      <c r="E2" s="65"/>
      <c r="F2" s="65"/>
      <c r="G2" s="64"/>
      <c r="H2" s="64"/>
      <c r="I2" s="65"/>
      <c r="J2" s="65"/>
      <c r="K2" s="65"/>
      <c r="L2" s="65"/>
      <c r="M2" s="65"/>
      <c r="N2" s="63"/>
      <c r="O2" s="66"/>
      <c r="P2" s="66"/>
      <c r="Q2" s="62"/>
      <c r="R2" s="63"/>
      <c r="S2" s="63"/>
      <c r="T2" s="306"/>
      <c r="U2" s="305"/>
      <c r="V2" s="305"/>
      <c r="W2" s="305"/>
      <c r="X2" s="305"/>
      <c r="Y2" s="305"/>
      <c r="Z2" s="305"/>
      <c r="AA2" s="305"/>
      <c r="AB2" s="68"/>
      <c r="AC2" s="61"/>
      <c r="AD2" s="61"/>
    </row>
    <row r="3" spans="1:31" x14ac:dyDescent="0.35">
      <c r="A3" s="41"/>
      <c r="B3" s="41"/>
      <c r="C3" s="42"/>
      <c r="D3" s="30"/>
      <c r="E3" s="30"/>
      <c r="F3" s="30"/>
      <c r="G3" s="43"/>
      <c r="H3" s="43"/>
      <c r="I3" s="30"/>
      <c r="J3" s="44"/>
      <c r="K3" s="30"/>
      <c r="L3" s="30"/>
      <c r="M3" s="30"/>
      <c r="N3" s="44"/>
      <c r="O3" s="44"/>
      <c r="P3" s="44"/>
      <c r="Q3" s="30"/>
      <c r="R3" s="30"/>
      <c r="S3" s="71"/>
      <c r="T3" s="46"/>
      <c r="U3" s="283"/>
      <c r="V3" s="283"/>
      <c r="W3" s="283"/>
      <c r="X3" s="283"/>
      <c r="Y3" s="283"/>
      <c r="Z3" s="283"/>
      <c r="AA3" s="283"/>
      <c r="AB3" s="303" t="str">
        <f t="shared" ref="AB3:AB66" si="0">CONCATENATE(D3,"/",E3,"/",F3)</f>
        <v>//</v>
      </c>
      <c r="AC3" s="8" t="str">
        <f>IF(AD3= " site  //-","",AD3)</f>
        <v/>
      </c>
      <c r="AD3" s="8" t="str">
        <f t="shared" ref="AD3:AD66" si="1">CONCATENATE(I3," ", "site", " ",J3," ",D3,"/",E3,"/",F3,"-",M3)</f>
        <v xml:space="preserve"> site  //-</v>
      </c>
      <c r="AE3" s="8" t="str">
        <f>IF(I3="","",I3)</f>
        <v/>
      </c>
    </row>
    <row r="4" spans="1:31" x14ac:dyDescent="0.35">
      <c r="A4" s="41"/>
      <c r="B4" s="41"/>
      <c r="C4" s="42"/>
      <c r="D4" s="30"/>
      <c r="E4" s="30"/>
      <c r="F4" s="30"/>
      <c r="G4" s="43"/>
      <c r="H4" s="43"/>
      <c r="I4" s="30"/>
      <c r="J4" s="44"/>
      <c r="K4" s="30"/>
      <c r="L4" s="30"/>
      <c r="M4" s="30"/>
      <c r="N4" s="44"/>
      <c r="O4" s="44"/>
      <c r="P4" s="44"/>
      <c r="Q4" s="30"/>
      <c r="R4" s="30"/>
      <c r="S4" s="45"/>
      <c r="T4" s="46"/>
      <c r="U4" s="283"/>
      <c r="V4" s="283"/>
      <c r="W4" s="283"/>
      <c r="X4" s="283"/>
      <c r="Y4" s="283"/>
      <c r="Z4" s="283"/>
      <c r="AA4" s="283"/>
      <c r="AB4" s="303" t="str">
        <f t="shared" si="0"/>
        <v>//</v>
      </c>
      <c r="AC4" s="8" t="str">
        <f t="shared" ref="AC4:AC14" si="2">IF(AD4= " site  //-","",AD4)</f>
        <v/>
      </c>
      <c r="AD4" s="8" t="str">
        <f t="shared" si="1"/>
        <v xml:space="preserve"> site  //-</v>
      </c>
      <c r="AE4" s="8" t="str">
        <f t="shared" ref="AE4:AE67" si="3">IF(I4="","",I4)</f>
        <v/>
      </c>
    </row>
    <row r="5" spans="1:31" x14ac:dyDescent="0.35">
      <c r="A5" s="41"/>
      <c r="B5" s="41"/>
      <c r="C5" s="42"/>
      <c r="D5" s="30"/>
      <c r="E5" s="30"/>
      <c r="F5" s="30"/>
      <c r="G5" s="43"/>
      <c r="H5" s="43"/>
      <c r="I5" s="30"/>
      <c r="J5" s="44"/>
      <c r="K5" s="30"/>
      <c r="L5" s="30"/>
      <c r="M5" s="30"/>
      <c r="N5" s="44"/>
      <c r="O5" s="44"/>
      <c r="P5" s="44"/>
      <c r="Q5" s="30"/>
      <c r="R5" s="30"/>
      <c r="S5" s="45"/>
      <c r="T5" s="46"/>
      <c r="U5" s="283"/>
      <c r="V5" s="283"/>
      <c r="W5" s="283"/>
      <c r="X5" s="283"/>
      <c r="Y5" s="283"/>
      <c r="Z5" s="283"/>
      <c r="AA5" s="283"/>
      <c r="AB5" s="303" t="str">
        <f t="shared" si="0"/>
        <v>//</v>
      </c>
      <c r="AC5" s="8" t="str">
        <f t="shared" si="2"/>
        <v/>
      </c>
      <c r="AD5" s="8" t="str">
        <f t="shared" si="1"/>
        <v xml:space="preserve"> site  //-</v>
      </c>
      <c r="AE5" s="8" t="str">
        <f t="shared" si="3"/>
        <v/>
      </c>
    </row>
    <row r="6" spans="1:31" x14ac:dyDescent="0.35">
      <c r="A6" s="41"/>
      <c r="B6" s="41"/>
      <c r="C6" s="42"/>
      <c r="D6" s="30"/>
      <c r="E6" s="30"/>
      <c r="F6" s="30"/>
      <c r="G6" s="43"/>
      <c r="H6" s="43"/>
      <c r="I6" s="30"/>
      <c r="J6" s="44"/>
      <c r="K6" s="30"/>
      <c r="L6" s="30"/>
      <c r="M6" s="30"/>
      <c r="N6" s="44"/>
      <c r="O6" s="44"/>
      <c r="P6" s="44"/>
      <c r="Q6" s="30"/>
      <c r="R6" s="30"/>
      <c r="S6" s="45"/>
      <c r="T6" s="46"/>
      <c r="U6" s="283"/>
      <c r="V6" s="283"/>
      <c r="W6" s="283"/>
      <c r="X6" s="283"/>
      <c r="Y6" s="283"/>
      <c r="Z6" s="283"/>
      <c r="AA6" s="283"/>
      <c r="AB6" s="303" t="str">
        <f t="shared" si="0"/>
        <v>//</v>
      </c>
      <c r="AC6" s="8" t="str">
        <f t="shared" si="2"/>
        <v/>
      </c>
      <c r="AD6" s="8" t="str">
        <f t="shared" si="1"/>
        <v xml:space="preserve"> site  //-</v>
      </c>
      <c r="AE6" s="8" t="str">
        <f t="shared" si="3"/>
        <v/>
      </c>
    </row>
    <row r="7" spans="1:31" x14ac:dyDescent="0.35">
      <c r="A7" s="41"/>
      <c r="B7" s="41"/>
      <c r="C7" s="42"/>
      <c r="D7" s="30"/>
      <c r="E7" s="30"/>
      <c r="F7" s="30"/>
      <c r="G7" s="43"/>
      <c r="H7" s="43"/>
      <c r="I7" s="30"/>
      <c r="J7" s="47"/>
      <c r="K7" s="34"/>
      <c r="L7" s="34"/>
      <c r="M7" s="30"/>
      <c r="N7" s="47"/>
      <c r="O7" s="47"/>
      <c r="P7" s="47"/>
      <c r="Q7" s="34"/>
      <c r="R7" s="34"/>
      <c r="S7" s="48"/>
      <c r="T7" s="46"/>
      <c r="U7" s="283"/>
      <c r="V7" s="283"/>
      <c r="W7" s="283"/>
      <c r="X7" s="283"/>
      <c r="Y7" s="283"/>
      <c r="Z7" s="283"/>
      <c r="AA7" s="283"/>
      <c r="AB7" s="303" t="str">
        <f t="shared" si="0"/>
        <v>//</v>
      </c>
      <c r="AC7" s="8" t="str">
        <f t="shared" si="2"/>
        <v/>
      </c>
      <c r="AD7" s="8" t="str">
        <f t="shared" si="1"/>
        <v xml:space="preserve"> site  //-</v>
      </c>
      <c r="AE7" s="8" t="str">
        <f t="shared" si="3"/>
        <v/>
      </c>
    </row>
    <row r="8" spans="1:31" x14ac:dyDescent="0.35">
      <c r="A8" s="41"/>
      <c r="B8" s="41"/>
      <c r="C8" s="42"/>
      <c r="D8" s="34"/>
      <c r="E8" s="34"/>
      <c r="F8" s="30"/>
      <c r="G8" s="43"/>
      <c r="H8" s="43"/>
      <c r="I8" s="30"/>
      <c r="J8" s="47"/>
      <c r="K8" s="34"/>
      <c r="L8" s="34"/>
      <c r="M8" s="30"/>
      <c r="N8" s="47"/>
      <c r="O8" s="47"/>
      <c r="P8" s="47"/>
      <c r="Q8" s="34"/>
      <c r="R8" s="34"/>
      <c r="S8" s="48"/>
      <c r="T8" s="46"/>
      <c r="U8" s="307"/>
      <c r="V8" s="283"/>
      <c r="W8" s="283"/>
      <c r="X8" s="283"/>
      <c r="Y8" s="283"/>
      <c r="Z8" s="283"/>
      <c r="AA8" s="283"/>
      <c r="AB8" s="303" t="str">
        <f t="shared" si="0"/>
        <v>//</v>
      </c>
      <c r="AC8" s="8" t="str">
        <f t="shared" si="2"/>
        <v/>
      </c>
      <c r="AD8" s="8" t="str">
        <f t="shared" si="1"/>
        <v xml:space="preserve"> site  //-</v>
      </c>
      <c r="AE8" s="8" t="str">
        <f t="shared" si="3"/>
        <v/>
      </c>
    </row>
    <row r="9" spans="1:31" x14ac:dyDescent="0.35">
      <c r="A9" s="41"/>
      <c r="B9" s="41"/>
      <c r="C9" s="42"/>
      <c r="D9" s="34"/>
      <c r="E9" s="34"/>
      <c r="F9" s="30"/>
      <c r="G9" s="43"/>
      <c r="H9" s="43"/>
      <c r="I9" s="30"/>
      <c r="J9" s="47"/>
      <c r="K9" s="34"/>
      <c r="L9" s="34"/>
      <c r="M9" s="30"/>
      <c r="N9" s="47"/>
      <c r="O9" s="47"/>
      <c r="P9" s="47"/>
      <c r="Q9" s="34"/>
      <c r="R9" s="34"/>
      <c r="S9" s="34"/>
      <c r="T9" s="46"/>
      <c r="U9" s="283"/>
      <c r="V9" s="283"/>
      <c r="W9" s="283"/>
      <c r="X9" s="283"/>
      <c r="Y9" s="283"/>
      <c r="Z9" s="283"/>
      <c r="AA9" s="283"/>
      <c r="AB9" s="303" t="str">
        <f t="shared" si="0"/>
        <v>//</v>
      </c>
      <c r="AC9" s="8" t="str">
        <f t="shared" si="2"/>
        <v/>
      </c>
      <c r="AD9" s="8" t="str">
        <f t="shared" si="1"/>
        <v xml:space="preserve"> site  //-</v>
      </c>
      <c r="AE9" s="8" t="str">
        <f t="shared" si="3"/>
        <v/>
      </c>
    </row>
    <row r="10" spans="1:31" x14ac:dyDescent="0.35">
      <c r="A10" s="41"/>
      <c r="B10" s="41"/>
      <c r="C10" s="42"/>
      <c r="D10" s="34"/>
      <c r="E10" s="34"/>
      <c r="F10" s="30"/>
      <c r="G10" s="43"/>
      <c r="H10" s="43"/>
      <c r="I10" s="30"/>
      <c r="J10" s="47"/>
      <c r="K10" s="34"/>
      <c r="L10" s="34"/>
      <c r="M10" s="30"/>
      <c r="N10" s="47"/>
      <c r="O10" s="47"/>
      <c r="P10" s="47"/>
      <c r="Q10" s="34"/>
      <c r="R10" s="34"/>
      <c r="S10" s="34"/>
      <c r="T10" s="46"/>
      <c r="U10" s="283"/>
      <c r="V10" s="283"/>
      <c r="W10" s="283"/>
      <c r="X10" s="283"/>
      <c r="Y10" s="283"/>
      <c r="Z10" s="283"/>
      <c r="AA10" s="283"/>
      <c r="AB10" s="303" t="str">
        <f t="shared" si="0"/>
        <v>//</v>
      </c>
      <c r="AC10" s="8" t="str">
        <f t="shared" si="2"/>
        <v/>
      </c>
      <c r="AD10" s="8" t="str">
        <f t="shared" si="1"/>
        <v xml:space="preserve"> site  //-</v>
      </c>
      <c r="AE10" s="8" t="str">
        <f t="shared" si="3"/>
        <v/>
      </c>
    </row>
    <row r="11" spans="1:31" x14ac:dyDescent="0.35">
      <c r="A11" s="41"/>
      <c r="B11" s="41"/>
      <c r="C11" s="42"/>
      <c r="D11" s="34"/>
      <c r="E11" s="34"/>
      <c r="F11" s="30"/>
      <c r="G11" s="43"/>
      <c r="H11" s="43"/>
      <c r="I11" s="30"/>
      <c r="J11" s="47"/>
      <c r="K11" s="34"/>
      <c r="L11" s="34"/>
      <c r="M11" s="30"/>
      <c r="N11" s="47"/>
      <c r="O11" s="47"/>
      <c r="P11" s="47"/>
      <c r="Q11" s="34"/>
      <c r="R11" s="34"/>
      <c r="S11" s="34"/>
      <c r="T11" s="46"/>
      <c r="U11" s="283"/>
      <c r="V11" s="283"/>
      <c r="W11" s="283"/>
      <c r="X11" s="283"/>
      <c r="Y11" s="283"/>
      <c r="Z11" s="283"/>
      <c r="AA11" s="283"/>
      <c r="AB11" s="303" t="str">
        <f t="shared" si="0"/>
        <v>//</v>
      </c>
      <c r="AC11" s="8" t="str">
        <f t="shared" si="2"/>
        <v/>
      </c>
      <c r="AD11" s="8" t="str">
        <f t="shared" si="1"/>
        <v xml:space="preserve"> site  //-</v>
      </c>
      <c r="AE11" s="8" t="str">
        <f t="shared" si="3"/>
        <v/>
      </c>
    </row>
    <row r="12" spans="1:31" x14ac:dyDescent="0.35">
      <c r="A12" s="41"/>
      <c r="B12" s="41"/>
      <c r="C12" s="49"/>
      <c r="D12" s="34"/>
      <c r="E12" s="34"/>
      <c r="F12" s="34"/>
      <c r="G12" s="43"/>
      <c r="H12" s="43"/>
      <c r="I12" s="30"/>
      <c r="J12" s="47"/>
      <c r="K12" s="34"/>
      <c r="L12" s="34"/>
      <c r="M12" s="34"/>
      <c r="N12" s="47"/>
      <c r="O12" s="47"/>
      <c r="P12" s="47"/>
      <c r="Q12" s="34"/>
      <c r="R12" s="34"/>
      <c r="S12" s="34"/>
      <c r="T12" s="46"/>
      <c r="U12" s="283"/>
      <c r="V12" s="283"/>
      <c r="W12" s="283"/>
      <c r="X12" s="283"/>
      <c r="Y12" s="283"/>
      <c r="Z12" s="283"/>
      <c r="AA12" s="283"/>
      <c r="AB12" s="303" t="str">
        <f t="shared" si="0"/>
        <v>//</v>
      </c>
      <c r="AC12" s="8" t="str">
        <f t="shared" si="2"/>
        <v/>
      </c>
      <c r="AD12" s="8" t="str">
        <f t="shared" si="1"/>
        <v xml:space="preserve"> site  //-</v>
      </c>
      <c r="AE12" s="8" t="str">
        <f t="shared" si="3"/>
        <v/>
      </c>
    </row>
    <row r="13" spans="1:31" x14ac:dyDescent="0.35">
      <c r="A13" s="41"/>
      <c r="B13" s="41"/>
      <c r="C13" s="49"/>
      <c r="D13" s="34"/>
      <c r="E13" s="34"/>
      <c r="F13" s="34"/>
      <c r="G13" s="43"/>
      <c r="H13" s="43"/>
      <c r="I13" s="30"/>
      <c r="J13" s="47"/>
      <c r="K13" s="34"/>
      <c r="L13" s="34"/>
      <c r="M13" s="34"/>
      <c r="N13" s="47"/>
      <c r="O13" s="47"/>
      <c r="P13" s="47"/>
      <c r="Q13" s="34"/>
      <c r="R13" s="34"/>
      <c r="S13" s="34"/>
      <c r="T13" s="46"/>
      <c r="U13" s="283"/>
      <c r="V13" s="283"/>
      <c r="W13" s="283"/>
      <c r="X13" s="283"/>
      <c r="Y13" s="283"/>
      <c r="Z13" s="283"/>
      <c r="AA13" s="283"/>
      <c r="AB13" s="303" t="str">
        <f t="shared" si="0"/>
        <v>//</v>
      </c>
      <c r="AC13" s="8" t="str">
        <f t="shared" si="2"/>
        <v/>
      </c>
      <c r="AD13" s="8" t="str">
        <f t="shared" si="1"/>
        <v xml:space="preserve"> site  //-</v>
      </c>
      <c r="AE13" s="8" t="str">
        <f t="shared" si="3"/>
        <v/>
      </c>
    </row>
    <row r="14" spans="1:31" x14ac:dyDescent="0.35">
      <c r="A14" s="41"/>
      <c r="B14" s="41"/>
      <c r="C14" s="49"/>
      <c r="D14" s="34"/>
      <c r="E14" s="34"/>
      <c r="F14" s="34"/>
      <c r="G14" s="43"/>
      <c r="H14" s="43"/>
      <c r="I14" s="30"/>
      <c r="J14" s="47"/>
      <c r="K14" s="34"/>
      <c r="L14" s="34"/>
      <c r="M14" s="34"/>
      <c r="N14" s="47"/>
      <c r="O14" s="47"/>
      <c r="P14" s="47"/>
      <c r="Q14" s="34"/>
      <c r="R14" s="34"/>
      <c r="S14" s="34"/>
      <c r="T14" s="46"/>
      <c r="U14" s="283"/>
      <c r="V14" s="283"/>
      <c r="W14" s="283"/>
      <c r="X14" s="283"/>
      <c r="Y14" s="283"/>
      <c r="Z14" s="283"/>
      <c r="AA14" s="283"/>
      <c r="AB14" s="303" t="str">
        <f t="shared" si="0"/>
        <v>//</v>
      </c>
      <c r="AC14" s="8" t="str">
        <f t="shared" si="2"/>
        <v/>
      </c>
      <c r="AD14" s="8" t="str">
        <f t="shared" si="1"/>
        <v xml:space="preserve"> site  //-</v>
      </c>
      <c r="AE14" s="8" t="str">
        <f t="shared" si="3"/>
        <v/>
      </c>
    </row>
    <row r="15" spans="1:31" x14ac:dyDescent="0.35">
      <c r="A15" s="41"/>
      <c r="B15" s="41"/>
      <c r="C15" s="49"/>
      <c r="D15" s="34"/>
      <c r="E15" s="34"/>
      <c r="F15" s="34"/>
      <c r="G15" s="43"/>
      <c r="H15" s="43"/>
      <c r="I15" s="30"/>
      <c r="J15" s="47"/>
      <c r="K15" s="34"/>
      <c r="L15" s="34"/>
      <c r="M15" s="34"/>
      <c r="N15" s="47"/>
      <c r="O15" s="47"/>
      <c r="P15" s="47"/>
      <c r="Q15" s="34"/>
      <c r="R15" s="34"/>
      <c r="S15" s="34"/>
      <c r="T15" s="46"/>
      <c r="U15" s="283"/>
      <c r="V15" s="283"/>
      <c r="W15" s="283"/>
      <c r="X15" s="283"/>
      <c r="Y15" s="283"/>
      <c r="Z15" s="283"/>
      <c r="AA15" s="283"/>
      <c r="AB15" s="303" t="str">
        <f t="shared" si="0"/>
        <v>//</v>
      </c>
      <c r="AC15" s="8" t="str">
        <f t="shared" ref="AC15:AC67" si="4">IF(AD15= " site  //-","",AD15)</f>
        <v/>
      </c>
      <c r="AD15" s="8" t="str">
        <f t="shared" si="1"/>
        <v xml:space="preserve"> site  //-</v>
      </c>
      <c r="AE15" s="8" t="str">
        <f t="shared" si="3"/>
        <v/>
      </c>
    </row>
    <row r="16" spans="1:31" x14ac:dyDescent="0.35">
      <c r="A16" s="41"/>
      <c r="B16" s="41"/>
      <c r="C16" s="49"/>
      <c r="D16" s="34"/>
      <c r="E16" s="34"/>
      <c r="F16" s="34"/>
      <c r="G16" s="43"/>
      <c r="H16" s="43"/>
      <c r="I16" s="30"/>
      <c r="J16" s="47"/>
      <c r="K16" s="34"/>
      <c r="L16" s="34"/>
      <c r="M16" s="34"/>
      <c r="N16" s="47"/>
      <c r="O16" s="47"/>
      <c r="P16" s="47"/>
      <c r="Q16" s="34"/>
      <c r="R16" s="34"/>
      <c r="S16" s="34"/>
      <c r="T16" s="46"/>
      <c r="U16" s="283"/>
      <c r="V16" s="283"/>
      <c r="W16" s="283"/>
      <c r="X16" s="283"/>
      <c r="Y16" s="283"/>
      <c r="Z16" s="283"/>
      <c r="AA16" s="283"/>
      <c r="AB16" s="303" t="str">
        <f t="shared" si="0"/>
        <v>//</v>
      </c>
      <c r="AC16" s="8" t="str">
        <f t="shared" si="4"/>
        <v/>
      </c>
      <c r="AD16" s="8" t="str">
        <f t="shared" si="1"/>
        <v xml:space="preserve"> site  //-</v>
      </c>
      <c r="AE16" s="8" t="str">
        <f t="shared" si="3"/>
        <v/>
      </c>
    </row>
    <row r="17" spans="1:31" x14ac:dyDescent="0.35">
      <c r="A17" s="41"/>
      <c r="B17" s="41"/>
      <c r="C17" s="49"/>
      <c r="D17" s="34"/>
      <c r="E17" s="34"/>
      <c r="F17" s="34"/>
      <c r="G17" s="43"/>
      <c r="H17" s="43"/>
      <c r="I17" s="30"/>
      <c r="J17" s="47"/>
      <c r="K17" s="34"/>
      <c r="L17" s="34"/>
      <c r="M17" s="34"/>
      <c r="N17" s="47"/>
      <c r="O17" s="47"/>
      <c r="P17" s="47"/>
      <c r="Q17" s="34"/>
      <c r="R17" s="34"/>
      <c r="S17" s="34"/>
      <c r="T17" s="46"/>
      <c r="U17" s="283"/>
      <c r="V17" s="283"/>
      <c r="W17" s="283"/>
      <c r="X17" s="283"/>
      <c r="Y17" s="283"/>
      <c r="Z17" s="283"/>
      <c r="AA17" s="283"/>
      <c r="AB17" s="303" t="str">
        <f t="shared" si="0"/>
        <v>//</v>
      </c>
      <c r="AC17" s="8" t="str">
        <f t="shared" si="4"/>
        <v/>
      </c>
      <c r="AD17" s="8" t="str">
        <f t="shared" si="1"/>
        <v xml:space="preserve"> site  //-</v>
      </c>
      <c r="AE17" s="8" t="str">
        <f t="shared" si="3"/>
        <v/>
      </c>
    </row>
    <row r="18" spans="1:31" x14ac:dyDescent="0.35">
      <c r="A18" s="41"/>
      <c r="B18" s="41"/>
      <c r="C18" s="49"/>
      <c r="D18" s="34"/>
      <c r="E18" s="34"/>
      <c r="F18" s="34"/>
      <c r="G18" s="43"/>
      <c r="H18" s="43"/>
      <c r="I18" s="34"/>
      <c r="J18" s="47"/>
      <c r="K18" s="34"/>
      <c r="L18" s="34"/>
      <c r="M18" s="34"/>
      <c r="N18" s="47"/>
      <c r="O18" s="47"/>
      <c r="P18" s="47"/>
      <c r="Q18" s="34"/>
      <c r="R18" s="34"/>
      <c r="S18" s="34"/>
      <c r="T18" s="46"/>
      <c r="U18" s="283"/>
      <c r="V18" s="283"/>
      <c r="W18" s="283"/>
      <c r="X18" s="283"/>
      <c r="Y18" s="283"/>
      <c r="Z18" s="283"/>
      <c r="AA18" s="283"/>
      <c r="AB18" s="303" t="str">
        <f t="shared" si="0"/>
        <v>//</v>
      </c>
      <c r="AC18" s="8" t="str">
        <f t="shared" si="4"/>
        <v/>
      </c>
      <c r="AD18" s="8" t="str">
        <f t="shared" si="1"/>
        <v xml:space="preserve"> site  //-</v>
      </c>
      <c r="AE18" s="8" t="str">
        <f t="shared" si="3"/>
        <v/>
      </c>
    </row>
    <row r="19" spans="1:31" x14ac:dyDescent="0.35">
      <c r="A19" s="41"/>
      <c r="B19" s="41"/>
      <c r="C19" s="49"/>
      <c r="D19" s="34"/>
      <c r="E19" s="34"/>
      <c r="F19" s="34"/>
      <c r="G19" s="43"/>
      <c r="H19" s="43"/>
      <c r="I19" s="34"/>
      <c r="J19" s="47"/>
      <c r="K19" s="34"/>
      <c r="L19" s="34"/>
      <c r="M19" s="34"/>
      <c r="N19" s="47"/>
      <c r="O19" s="47"/>
      <c r="P19" s="47"/>
      <c r="Q19" s="34"/>
      <c r="R19" s="34"/>
      <c r="S19" s="34"/>
      <c r="T19" s="46"/>
      <c r="U19" s="283"/>
      <c r="V19" s="283"/>
      <c r="W19" s="283"/>
      <c r="X19" s="283"/>
      <c r="Y19" s="283"/>
      <c r="Z19" s="283"/>
      <c r="AA19" s="283"/>
      <c r="AB19" s="303" t="str">
        <f t="shared" si="0"/>
        <v>//</v>
      </c>
      <c r="AC19" s="8" t="str">
        <f t="shared" si="4"/>
        <v/>
      </c>
      <c r="AD19" s="8" t="str">
        <f t="shared" si="1"/>
        <v xml:space="preserve"> site  //-</v>
      </c>
      <c r="AE19" s="8" t="str">
        <f t="shared" si="3"/>
        <v/>
      </c>
    </row>
    <row r="20" spans="1:31" x14ac:dyDescent="0.35">
      <c r="A20" s="41"/>
      <c r="B20" s="41"/>
      <c r="C20" s="49"/>
      <c r="D20" s="34"/>
      <c r="E20" s="34"/>
      <c r="F20" s="34"/>
      <c r="G20" s="43"/>
      <c r="H20" s="43"/>
      <c r="I20" s="34"/>
      <c r="J20" s="47"/>
      <c r="K20" s="34"/>
      <c r="L20" s="34"/>
      <c r="M20" s="34"/>
      <c r="N20" s="47"/>
      <c r="O20" s="47"/>
      <c r="P20" s="47"/>
      <c r="Q20" s="34"/>
      <c r="R20" s="34"/>
      <c r="S20" s="34"/>
      <c r="T20" s="46"/>
      <c r="U20" s="283"/>
      <c r="V20" s="283"/>
      <c r="W20" s="283"/>
      <c r="X20" s="283"/>
      <c r="Y20" s="283"/>
      <c r="Z20" s="283"/>
      <c r="AA20" s="283"/>
      <c r="AB20" s="303" t="str">
        <f t="shared" si="0"/>
        <v>//</v>
      </c>
      <c r="AC20" s="8" t="str">
        <f t="shared" si="4"/>
        <v/>
      </c>
      <c r="AD20" s="8" t="str">
        <f t="shared" si="1"/>
        <v xml:space="preserve"> site  //-</v>
      </c>
      <c r="AE20" s="8" t="str">
        <f t="shared" si="3"/>
        <v/>
      </c>
    </row>
    <row r="21" spans="1:31" x14ac:dyDescent="0.35">
      <c r="A21" s="41"/>
      <c r="B21" s="41"/>
      <c r="C21" s="49"/>
      <c r="D21" s="34"/>
      <c r="E21" s="34"/>
      <c r="F21" s="34"/>
      <c r="G21" s="43"/>
      <c r="H21" s="43"/>
      <c r="I21" s="34"/>
      <c r="J21" s="47"/>
      <c r="K21" s="34"/>
      <c r="L21" s="34"/>
      <c r="M21" s="34"/>
      <c r="N21" s="47"/>
      <c r="O21" s="47"/>
      <c r="P21" s="47"/>
      <c r="Q21" s="34"/>
      <c r="R21" s="34"/>
      <c r="S21" s="34"/>
      <c r="T21" s="46"/>
      <c r="U21" s="283"/>
      <c r="V21" s="283"/>
      <c r="W21" s="283"/>
      <c r="X21" s="283"/>
      <c r="Y21" s="283"/>
      <c r="Z21" s="283"/>
      <c r="AA21" s="283"/>
      <c r="AB21" s="303" t="str">
        <f t="shared" si="0"/>
        <v>//</v>
      </c>
      <c r="AC21" s="8" t="str">
        <f t="shared" si="4"/>
        <v/>
      </c>
      <c r="AD21" s="8" t="str">
        <f t="shared" si="1"/>
        <v xml:space="preserve"> site  //-</v>
      </c>
      <c r="AE21" s="8" t="str">
        <f t="shared" si="3"/>
        <v/>
      </c>
    </row>
    <row r="22" spans="1:31" x14ac:dyDescent="0.35">
      <c r="A22" s="41"/>
      <c r="B22" s="41"/>
      <c r="C22" s="49"/>
      <c r="D22" s="34"/>
      <c r="E22" s="34"/>
      <c r="F22" s="34"/>
      <c r="G22" s="43"/>
      <c r="H22" s="43"/>
      <c r="I22" s="34"/>
      <c r="J22" s="47"/>
      <c r="K22" s="34"/>
      <c r="L22" s="34"/>
      <c r="M22" s="34"/>
      <c r="N22" s="47"/>
      <c r="O22" s="47"/>
      <c r="P22" s="47"/>
      <c r="Q22" s="34"/>
      <c r="R22" s="34"/>
      <c r="S22" s="34"/>
      <c r="T22" s="46"/>
      <c r="U22" s="283"/>
      <c r="V22" s="283"/>
      <c r="W22" s="283"/>
      <c r="X22" s="283"/>
      <c r="Y22" s="283"/>
      <c r="Z22" s="283"/>
      <c r="AA22" s="283"/>
      <c r="AB22" s="303" t="str">
        <f t="shared" si="0"/>
        <v>//</v>
      </c>
      <c r="AC22" s="8" t="str">
        <f t="shared" si="4"/>
        <v/>
      </c>
      <c r="AD22" s="8" t="str">
        <f t="shared" si="1"/>
        <v xml:space="preserve"> site  //-</v>
      </c>
      <c r="AE22" s="8" t="str">
        <f t="shared" si="3"/>
        <v/>
      </c>
    </row>
    <row r="23" spans="1:31" x14ac:dyDescent="0.35">
      <c r="A23" s="41"/>
      <c r="B23" s="41"/>
      <c r="C23" s="49"/>
      <c r="D23" s="34"/>
      <c r="E23" s="34"/>
      <c r="F23" s="34"/>
      <c r="G23" s="43"/>
      <c r="H23" s="43"/>
      <c r="I23" s="34"/>
      <c r="J23" s="47"/>
      <c r="K23" s="34"/>
      <c r="L23" s="34"/>
      <c r="M23" s="34"/>
      <c r="N23" s="47"/>
      <c r="O23" s="47"/>
      <c r="P23" s="47"/>
      <c r="Q23" s="34"/>
      <c r="R23" s="34"/>
      <c r="S23" s="34"/>
      <c r="T23" s="46"/>
      <c r="U23" s="283"/>
      <c r="V23" s="283"/>
      <c r="W23" s="283"/>
      <c r="X23" s="283"/>
      <c r="Y23" s="283"/>
      <c r="Z23" s="283"/>
      <c r="AA23" s="283"/>
      <c r="AB23" s="303" t="str">
        <f t="shared" si="0"/>
        <v>//</v>
      </c>
      <c r="AC23" s="8" t="str">
        <f t="shared" si="4"/>
        <v/>
      </c>
      <c r="AD23" s="8" t="str">
        <f t="shared" si="1"/>
        <v xml:space="preserve"> site  //-</v>
      </c>
      <c r="AE23" s="8" t="str">
        <f t="shared" si="3"/>
        <v/>
      </c>
    </row>
    <row r="24" spans="1:31" x14ac:dyDescent="0.35">
      <c r="A24" s="41"/>
      <c r="B24" s="41"/>
      <c r="C24" s="49"/>
      <c r="D24" s="34"/>
      <c r="E24" s="34"/>
      <c r="F24" s="34"/>
      <c r="G24" s="43"/>
      <c r="H24" s="43"/>
      <c r="I24" s="34"/>
      <c r="J24" s="47"/>
      <c r="K24" s="34"/>
      <c r="L24" s="34"/>
      <c r="M24" s="34"/>
      <c r="N24" s="47"/>
      <c r="O24" s="47"/>
      <c r="P24" s="47"/>
      <c r="Q24" s="34"/>
      <c r="R24" s="34"/>
      <c r="S24" s="34"/>
      <c r="T24" s="46"/>
      <c r="U24" s="283"/>
      <c r="V24" s="283"/>
      <c r="W24" s="283"/>
      <c r="X24" s="283"/>
      <c r="Y24" s="283"/>
      <c r="Z24" s="283"/>
      <c r="AA24" s="283"/>
      <c r="AB24" s="303" t="str">
        <f t="shared" si="0"/>
        <v>//</v>
      </c>
      <c r="AC24" s="8" t="str">
        <f t="shared" si="4"/>
        <v/>
      </c>
      <c r="AD24" s="8" t="str">
        <f t="shared" si="1"/>
        <v xml:space="preserve"> site  //-</v>
      </c>
      <c r="AE24" s="8" t="str">
        <f t="shared" si="3"/>
        <v/>
      </c>
    </row>
    <row r="25" spans="1:31" x14ac:dyDescent="0.35">
      <c r="A25" s="41"/>
      <c r="B25" s="41"/>
      <c r="C25" s="49"/>
      <c r="D25" s="34"/>
      <c r="E25" s="34"/>
      <c r="F25" s="34"/>
      <c r="G25" s="43"/>
      <c r="H25" s="43"/>
      <c r="I25" s="34"/>
      <c r="J25" s="47"/>
      <c r="K25" s="34"/>
      <c r="L25" s="34"/>
      <c r="M25" s="34"/>
      <c r="N25" s="47"/>
      <c r="O25" s="47"/>
      <c r="P25" s="47"/>
      <c r="Q25" s="34"/>
      <c r="R25" s="34"/>
      <c r="S25" s="34"/>
      <c r="T25" s="46"/>
      <c r="U25" s="283"/>
      <c r="V25" s="283"/>
      <c r="W25" s="283"/>
      <c r="X25" s="283"/>
      <c r="Y25" s="283"/>
      <c r="Z25" s="283"/>
      <c r="AA25" s="283"/>
      <c r="AB25" s="303" t="str">
        <f t="shared" si="0"/>
        <v>//</v>
      </c>
      <c r="AC25" s="8" t="str">
        <f t="shared" si="4"/>
        <v/>
      </c>
      <c r="AD25" s="8" t="str">
        <f t="shared" si="1"/>
        <v xml:space="preserve"> site  //-</v>
      </c>
      <c r="AE25" s="8" t="str">
        <f t="shared" si="3"/>
        <v/>
      </c>
    </row>
    <row r="26" spans="1:31" x14ac:dyDescent="0.35">
      <c r="A26" s="41"/>
      <c r="B26" s="41"/>
      <c r="C26" s="49"/>
      <c r="D26" s="34"/>
      <c r="E26" s="34"/>
      <c r="F26" s="34"/>
      <c r="G26" s="43"/>
      <c r="H26" s="43"/>
      <c r="I26" s="34"/>
      <c r="J26" s="47"/>
      <c r="K26" s="34"/>
      <c r="L26" s="34"/>
      <c r="M26" s="34"/>
      <c r="N26" s="47"/>
      <c r="O26" s="47"/>
      <c r="P26" s="47"/>
      <c r="Q26" s="34"/>
      <c r="R26" s="34"/>
      <c r="S26" s="34"/>
      <c r="T26" s="46"/>
      <c r="U26" s="283"/>
      <c r="V26" s="283"/>
      <c r="W26" s="283"/>
      <c r="X26" s="283"/>
      <c r="Y26" s="283"/>
      <c r="Z26" s="283"/>
      <c r="AA26" s="283"/>
      <c r="AB26" s="303" t="str">
        <f t="shared" si="0"/>
        <v>//</v>
      </c>
      <c r="AC26" s="8" t="str">
        <f t="shared" si="4"/>
        <v/>
      </c>
      <c r="AD26" s="8" t="str">
        <f t="shared" si="1"/>
        <v xml:space="preserve"> site  //-</v>
      </c>
      <c r="AE26" s="8" t="str">
        <f t="shared" si="3"/>
        <v/>
      </c>
    </row>
    <row r="27" spans="1:31" x14ac:dyDescent="0.35">
      <c r="A27" s="41"/>
      <c r="B27" s="41"/>
      <c r="C27" s="49"/>
      <c r="D27" s="34"/>
      <c r="E27" s="34"/>
      <c r="F27" s="34"/>
      <c r="G27" s="43"/>
      <c r="H27" s="43"/>
      <c r="I27" s="34"/>
      <c r="J27" s="47"/>
      <c r="K27" s="34"/>
      <c r="L27" s="34"/>
      <c r="M27" s="34"/>
      <c r="N27" s="47"/>
      <c r="O27" s="47"/>
      <c r="P27" s="47"/>
      <c r="Q27" s="34"/>
      <c r="R27" s="34"/>
      <c r="S27" s="34"/>
      <c r="T27" s="46"/>
      <c r="U27" s="283"/>
      <c r="V27" s="283"/>
      <c r="W27" s="283"/>
      <c r="X27" s="283"/>
      <c r="Y27" s="283"/>
      <c r="Z27" s="283"/>
      <c r="AA27" s="283"/>
      <c r="AB27" s="303" t="str">
        <f t="shared" si="0"/>
        <v>//</v>
      </c>
      <c r="AC27" s="8" t="str">
        <f t="shared" si="4"/>
        <v/>
      </c>
      <c r="AD27" s="8" t="str">
        <f t="shared" si="1"/>
        <v xml:space="preserve"> site  //-</v>
      </c>
      <c r="AE27" s="8" t="str">
        <f t="shared" si="3"/>
        <v/>
      </c>
    </row>
    <row r="28" spans="1:31" x14ac:dyDescent="0.35">
      <c r="A28" s="41"/>
      <c r="B28" s="41"/>
      <c r="C28" s="49"/>
      <c r="D28" s="34"/>
      <c r="E28" s="34"/>
      <c r="F28" s="34"/>
      <c r="G28" s="43"/>
      <c r="H28" s="43"/>
      <c r="I28" s="34"/>
      <c r="J28" s="47"/>
      <c r="K28" s="34"/>
      <c r="L28" s="34"/>
      <c r="M28" s="34"/>
      <c r="N28" s="47"/>
      <c r="O28" s="47"/>
      <c r="P28" s="47"/>
      <c r="Q28" s="34"/>
      <c r="R28" s="34"/>
      <c r="S28" s="34"/>
      <c r="T28" s="46"/>
      <c r="U28" s="283"/>
      <c r="V28" s="283"/>
      <c r="W28" s="283"/>
      <c r="X28" s="283"/>
      <c r="Y28" s="283"/>
      <c r="Z28" s="283"/>
      <c r="AA28" s="283"/>
      <c r="AB28" s="303" t="str">
        <f t="shared" si="0"/>
        <v>//</v>
      </c>
      <c r="AC28" s="8" t="str">
        <f t="shared" si="4"/>
        <v/>
      </c>
      <c r="AD28" s="8" t="str">
        <f t="shared" si="1"/>
        <v xml:space="preserve"> site  //-</v>
      </c>
      <c r="AE28" s="8" t="str">
        <f t="shared" si="3"/>
        <v/>
      </c>
    </row>
    <row r="29" spans="1:31" x14ac:dyDescent="0.35">
      <c r="A29" s="41"/>
      <c r="B29" s="41"/>
      <c r="C29" s="49"/>
      <c r="D29" s="34"/>
      <c r="E29" s="34"/>
      <c r="F29" s="34"/>
      <c r="G29" s="43"/>
      <c r="H29" s="43"/>
      <c r="I29" s="34"/>
      <c r="J29" s="47"/>
      <c r="K29" s="34"/>
      <c r="L29" s="34"/>
      <c r="M29" s="34"/>
      <c r="N29" s="47"/>
      <c r="O29" s="47"/>
      <c r="P29" s="47"/>
      <c r="Q29" s="34"/>
      <c r="R29" s="34"/>
      <c r="S29" s="34"/>
      <c r="T29" s="46"/>
      <c r="U29" s="283"/>
      <c r="V29" s="283"/>
      <c r="W29" s="283"/>
      <c r="X29" s="283"/>
      <c r="Y29" s="283"/>
      <c r="Z29" s="283"/>
      <c r="AA29" s="283"/>
      <c r="AB29" s="303" t="str">
        <f t="shared" si="0"/>
        <v>//</v>
      </c>
      <c r="AC29" s="8" t="str">
        <f t="shared" si="4"/>
        <v/>
      </c>
      <c r="AD29" s="8" t="str">
        <f t="shared" si="1"/>
        <v xml:space="preserve"> site  //-</v>
      </c>
      <c r="AE29" s="8" t="str">
        <f t="shared" si="3"/>
        <v/>
      </c>
    </row>
    <row r="30" spans="1:31" x14ac:dyDescent="0.35">
      <c r="A30" s="41"/>
      <c r="B30" s="41"/>
      <c r="C30" s="49"/>
      <c r="D30" s="34"/>
      <c r="E30" s="34"/>
      <c r="F30" s="34"/>
      <c r="G30" s="43"/>
      <c r="H30" s="43"/>
      <c r="I30" s="34"/>
      <c r="J30" s="47"/>
      <c r="K30" s="34"/>
      <c r="L30" s="34"/>
      <c r="M30" s="34"/>
      <c r="N30" s="47"/>
      <c r="O30" s="47"/>
      <c r="P30" s="47"/>
      <c r="Q30" s="34"/>
      <c r="R30" s="34"/>
      <c r="S30" s="34"/>
      <c r="T30" s="46"/>
      <c r="U30" s="283"/>
      <c r="V30" s="283"/>
      <c r="W30" s="283"/>
      <c r="X30" s="283"/>
      <c r="Y30" s="283"/>
      <c r="Z30" s="283"/>
      <c r="AA30" s="283"/>
      <c r="AB30" s="303" t="str">
        <f t="shared" si="0"/>
        <v>//</v>
      </c>
      <c r="AC30" s="8" t="str">
        <f t="shared" si="4"/>
        <v/>
      </c>
      <c r="AD30" s="8" t="str">
        <f t="shared" si="1"/>
        <v xml:space="preserve"> site  //-</v>
      </c>
      <c r="AE30" s="8" t="str">
        <f t="shared" si="3"/>
        <v/>
      </c>
    </row>
    <row r="31" spans="1:31" x14ac:dyDescent="0.35">
      <c r="A31" s="41"/>
      <c r="B31" s="41"/>
      <c r="C31" s="49"/>
      <c r="D31" s="34"/>
      <c r="E31" s="34"/>
      <c r="F31" s="34"/>
      <c r="G31" s="43"/>
      <c r="H31" s="43"/>
      <c r="I31" s="34"/>
      <c r="J31" s="47"/>
      <c r="K31" s="34"/>
      <c r="L31" s="34"/>
      <c r="M31" s="34"/>
      <c r="N31" s="47"/>
      <c r="O31" s="47"/>
      <c r="P31" s="47"/>
      <c r="Q31" s="34"/>
      <c r="R31" s="34"/>
      <c r="S31" s="34"/>
      <c r="T31" s="46"/>
      <c r="U31" s="283"/>
      <c r="V31" s="283"/>
      <c r="W31" s="283"/>
      <c r="X31" s="283"/>
      <c r="Y31" s="283"/>
      <c r="Z31" s="283"/>
      <c r="AA31" s="283"/>
      <c r="AB31" s="303" t="str">
        <f t="shared" si="0"/>
        <v>//</v>
      </c>
      <c r="AC31" s="8" t="str">
        <f t="shared" si="4"/>
        <v/>
      </c>
      <c r="AD31" s="8" t="str">
        <f t="shared" si="1"/>
        <v xml:space="preserve"> site  //-</v>
      </c>
      <c r="AE31" s="8" t="str">
        <f t="shared" si="3"/>
        <v/>
      </c>
    </row>
    <row r="32" spans="1:31" x14ac:dyDescent="0.35">
      <c r="A32" s="41"/>
      <c r="B32" s="41"/>
      <c r="C32" s="49"/>
      <c r="D32" s="34"/>
      <c r="E32" s="34"/>
      <c r="F32" s="34"/>
      <c r="G32" s="43"/>
      <c r="H32" s="43"/>
      <c r="I32" s="34"/>
      <c r="J32" s="47"/>
      <c r="K32" s="34"/>
      <c r="L32" s="34"/>
      <c r="M32" s="34"/>
      <c r="N32" s="47"/>
      <c r="O32" s="47"/>
      <c r="P32" s="47"/>
      <c r="Q32" s="34"/>
      <c r="R32" s="34"/>
      <c r="S32" s="34"/>
      <c r="T32" s="46"/>
      <c r="U32" s="283"/>
      <c r="V32" s="283"/>
      <c r="W32" s="283"/>
      <c r="X32" s="283"/>
      <c r="Y32" s="283"/>
      <c r="Z32" s="283"/>
      <c r="AA32" s="283"/>
      <c r="AB32" s="303" t="str">
        <f t="shared" si="0"/>
        <v>//</v>
      </c>
      <c r="AC32" s="8" t="str">
        <f t="shared" si="4"/>
        <v/>
      </c>
      <c r="AD32" s="8" t="str">
        <f t="shared" si="1"/>
        <v xml:space="preserve"> site  //-</v>
      </c>
      <c r="AE32" s="8" t="str">
        <f t="shared" si="3"/>
        <v/>
      </c>
    </row>
    <row r="33" spans="1:31" x14ac:dyDescent="0.35">
      <c r="A33" s="41"/>
      <c r="B33" s="41"/>
      <c r="C33" s="49"/>
      <c r="D33" s="34"/>
      <c r="E33" s="34"/>
      <c r="F33" s="34"/>
      <c r="G33" s="43"/>
      <c r="H33" s="43"/>
      <c r="I33" s="34"/>
      <c r="J33" s="47"/>
      <c r="K33" s="34"/>
      <c r="L33" s="34"/>
      <c r="M33" s="34"/>
      <c r="N33" s="47"/>
      <c r="O33" s="47"/>
      <c r="P33" s="47"/>
      <c r="Q33" s="34"/>
      <c r="R33" s="34"/>
      <c r="S33" s="34"/>
      <c r="T33" s="46"/>
      <c r="U33" s="283"/>
      <c r="V33" s="283"/>
      <c r="W33" s="283"/>
      <c r="X33" s="283"/>
      <c r="Y33" s="283"/>
      <c r="Z33" s="283"/>
      <c r="AA33" s="283"/>
      <c r="AB33" s="303" t="str">
        <f t="shared" si="0"/>
        <v>//</v>
      </c>
      <c r="AC33" s="8" t="str">
        <f t="shared" si="4"/>
        <v/>
      </c>
      <c r="AD33" s="8" t="str">
        <f t="shared" si="1"/>
        <v xml:space="preserve"> site  //-</v>
      </c>
      <c r="AE33" s="8" t="str">
        <f t="shared" si="3"/>
        <v/>
      </c>
    </row>
    <row r="34" spans="1:31" x14ac:dyDescent="0.35">
      <c r="A34" s="41"/>
      <c r="B34" s="41"/>
      <c r="C34" s="49"/>
      <c r="D34" s="34"/>
      <c r="E34" s="34"/>
      <c r="F34" s="34"/>
      <c r="G34" s="43"/>
      <c r="H34" s="43"/>
      <c r="I34" s="34"/>
      <c r="J34" s="47"/>
      <c r="K34" s="34"/>
      <c r="L34" s="34"/>
      <c r="M34" s="34"/>
      <c r="N34" s="47"/>
      <c r="O34" s="47"/>
      <c r="P34" s="47"/>
      <c r="Q34" s="34"/>
      <c r="R34" s="34"/>
      <c r="S34" s="34"/>
      <c r="T34" s="46"/>
      <c r="U34" s="283"/>
      <c r="V34" s="283"/>
      <c r="W34" s="283"/>
      <c r="X34" s="283"/>
      <c r="Y34" s="283"/>
      <c r="Z34" s="283"/>
      <c r="AA34" s="283"/>
      <c r="AB34" s="303" t="str">
        <f t="shared" si="0"/>
        <v>//</v>
      </c>
      <c r="AC34" s="8" t="str">
        <f t="shared" si="4"/>
        <v/>
      </c>
      <c r="AD34" s="8" t="str">
        <f t="shared" si="1"/>
        <v xml:space="preserve"> site  //-</v>
      </c>
      <c r="AE34" s="8" t="str">
        <f t="shared" si="3"/>
        <v/>
      </c>
    </row>
    <row r="35" spans="1:31" x14ac:dyDescent="0.35">
      <c r="A35" s="41"/>
      <c r="B35" s="41"/>
      <c r="C35" s="49"/>
      <c r="D35" s="34"/>
      <c r="E35" s="34"/>
      <c r="F35" s="34"/>
      <c r="G35" s="43"/>
      <c r="H35" s="43"/>
      <c r="I35" s="34"/>
      <c r="J35" s="47"/>
      <c r="K35" s="34"/>
      <c r="L35" s="34"/>
      <c r="M35" s="34"/>
      <c r="N35" s="47"/>
      <c r="O35" s="47"/>
      <c r="P35" s="47"/>
      <c r="Q35" s="34"/>
      <c r="R35" s="34"/>
      <c r="S35" s="34"/>
      <c r="T35" s="46"/>
      <c r="U35" s="283"/>
      <c r="V35" s="283"/>
      <c r="W35" s="283"/>
      <c r="X35" s="283"/>
      <c r="Y35" s="283"/>
      <c r="Z35" s="283"/>
      <c r="AA35" s="283"/>
      <c r="AB35" s="303" t="str">
        <f t="shared" si="0"/>
        <v>//</v>
      </c>
      <c r="AC35" s="8" t="str">
        <f t="shared" si="4"/>
        <v/>
      </c>
      <c r="AD35" s="8" t="str">
        <f t="shared" si="1"/>
        <v xml:space="preserve"> site  //-</v>
      </c>
      <c r="AE35" s="8" t="str">
        <f t="shared" si="3"/>
        <v/>
      </c>
    </row>
    <row r="36" spans="1:31" x14ac:dyDescent="0.35">
      <c r="A36" s="41"/>
      <c r="B36" s="41"/>
      <c r="C36" s="49"/>
      <c r="D36" s="34"/>
      <c r="E36" s="34"/>
      <c r="F36" s="34"/>
      <c r="G36" s="43"/>
      <c r="H36" s="43"/>
      <c r="I36" s="34"/>
      <c r="J36" s="47"/>
      <c r="K36" s="34"/>
      <c r="L36" s="34"/>
      <c r="M36" s="34"/>
      <c r="N36" s="47"/>
      <c r="O36" s="47"/>
      <c r="P36" s="47"/>
      <c r="Q36" s="34"/>
      <c r="R36" s="34"/>
      <c r="S36" s="34"/>
      <c r="T36" s="46"/>
      <c r="U36" s="283"/>
      <c r="V36" s="283"/>
      <c r="W36" s="283"/>
      <c r="X36" s="283"/>
      <c r="Y36" s="283"/>
      <c r="Z36" s="283"/>
      <c r="AA36" s="283"/>
      <c r="AB36" s="303" t="str">
        <f t="shared" si="0"/>
        <v>//</v>
      </c>
      <c r="AC36" s="8" t="str">
        <f t="shared" si="4"/>
        <v/>
      </c>
      <c r="AD36" s="8" t="str">
        <f t="shared" si="1"/>
        <v xml:space="preserve"> site  //-</v>
      </c>
      <c r="AE36" s="8" t="str">
        <f t="shared" si="3"/>
        <v/>
      </c>
    </row>
    <row r="37" spans="1:31" x14ac:dyDescent="0.35">
      <c r="A37" s="41"/>
      <c r="B37" s="41"/>
      <c r="C37" s="49"/>
      <c r="D37" s="34"/>
      <c r="E37" s="34"/>
      <c r="F37" s="34"/>
      <c r="G37" s="43"/>
      <c r="H37" s="43"/>
      <c r="I37" s="34"/>
      <c r="J37" s="47"/>
      <c r="K37" s="34"/>
      <c r="L37" s="34"/>
      <c r="M37" s="34"/>
      <c r="N37" s="47"/>
      <c r="O37" s="47"/>
      <c r="P37" s="47"/>
      <c r="Q37" s="34"/>
      <c r="R37" s="34"/>
      <c r="S37" s="34"/>
      <c r="T37" s="46"/>
      <c r="U37" s="283"/>
      <c r="V37" s="283"/>
      <c r="W37" s="283"/>
      <c r="X37" s="283"/>
      <c r="Y37" s="283"/>
      <c r="Z37" s="283"/>
      <c r="AA37" s="283"/>
      <c r="AB37" s="303" t="str">
        <f t="shared" si="0"/>
        <v>//</v>
      </c>
      <c r="AC37" s="8" t="str">
        <f t="shared" si="4"/>
        <v/>
      </c>
      <c r="AD37" s="8" t="str">
        <f t="shared" si="1"/>
        <v xml:space="preserve"> site  //-</v>
      </c>
      <c r="AE37" s="8" t="str">
        <f t="shared" si="3"/>
        <v/>
      </c>
    </row>
    <row r="38" spans="1:31" x14ac:dyDescent="0.35">
      <c r="A38" s="41"/>
      <c r="B38" s="41"/>
      <c r="C38" s="49"/>
      <c r="D38" s="34"/>
      <c r="E38" s="34"/>
      <c r="F38" s="34"/>
      <c r="G38" s="43"/>
      <c r="H38" s="43"/>
      <c r="I38" s="34"/>
      <c r="J38" s="47"/>
      <c r="K38" s="34"/>
      <c r="L38" s="34"/>
      <c r="M38" s="34"/>
      <c r="N38" s="47"/>
      <c r="O38" s="47"/>
      <c r="P38" s="47"/>
      <c r="Q38" s="34"/>
      <c r="R38" s="34"/>
      <c r="S38" s="34"/>
      <c r="T38" s="46"/>
      <c r="U38" s="283"/>
      <c r="V38" s="283"/>
      <c r="W38" s="283"/>
      <c r="X38" s="283"/>
      <c r="Y38" s="283"/>
      <c r="Z38" s="283"/>
      <c r="AA38" s="283"/>
      <c r="AB38" s="303" t="str">
        <f t="shared" si="0"/>
        <v>//</v>
      </c>
      <c r="AC38" s="8" t="str">
        <f t="shared" si="4"/>
        <v/>
      </c>
      <c r="AD38" s="8" t="str">
        <f t="shared" si="1"/>
        <v xml:space="preserve"> site  //-</v>
      </c>
      <c r="AE38" s="8" t="str">
        <f t="shared" si="3"/>
        <v/>
      </c>
    </row>
    <row r="39" spans="1:31" x14ac:dyDescent="0.35">
      <c r="A39" s="41"/>
      <c r="B39" s="41"/>
      <c r="C39" s="49"/>
      <c r="D39" s="34"/>
      <c r="E39" s="34"/>
      <c r="F39" s="34"/>
      <c r="G39" s="43"/>
      <c r="H39" s="43"/>
      <c r="I39" s="34"/>
      <c r="J39" s="47"/>
      <c r="K39" s="34"/>
      <c r="L39" s="34"/>
      <c r="M39" s="34"/>
      <c r="N39" s="47"/>
      <c r="O39" s="47"/>
      <c r="P39" s="47"/>
      <c r="Q39" s="34"/>
      <c r="R39" s="34"/>
      <c r="S39" s="34"/>
      <c r="T39" s="46"/>
      <c r="U39" s="283"/>
      <c r="V39" s="283"/>
      <c r="W39" s="283"/>
      <c r="X39" s="283"/>
      <c r="Y39" s="283"/>
      <c r="Z39" s="283"/>
      <c r="AA39" s="283"/>
      <c r="AB39" s="303" t="str">
        <f t="shared" si="0"/>
        <v>//</v>
      </c>
      <c r="AC39" s="8" t="str">
        <f t="shared" si="4"/>
        <v/>
      </c>
      <c r="AD39" s="8" t="str">
        <f t="shared" si="1"/>
        <v xml:space="preserve"> site  //-</v>
      </c>
      <c r="AE39" s="8" t="str">
        <f t="shared" si="3"/>
        <v/>
      </c>
    </row>
    <row r="40" spans="1:31" x14ac:dyDescent="0.35">
      <c r="A40" s="41"/>
      <c r="B40" s="41"/>
      <c r="C40" s="49"/>
      <c r="D40" s="34"/>
      <c r="E40" s="34"/>
      <c r="F40" s="34"/>
      <c r="G40" s="43"/>
      <c r="H40" s="43"/>
      <c r="I40" s="34"/>
      <c r="J40" s="47"/>
      <c r="K40" s="34"/>
      <c r="L40" s="34"/>
      <c r="M40" s="34"/>
      <c r="N40" s="47"/>
      <c r="O40" s="47"/>
      <c r="P40" s="47"/>
      <c r="Q40" s="34"/>
      <c r="R40" s="34"/>
      <c r="S40" s="34"/>
      <c r="T40" s="46"/>
      <c r="U40" s="283"/>
      <c r="V40" s="283"/>
      <c r="W40" s="283"/>
      <c r="X40" s="283"/>
      <c r="Y40" s="283"/>
      <c r="Z40" s="283"/>
      <c r="AA40" s="283"/>
      <c r="AB40" s="303" t="str">
        <f t="shared" si="0"/>
        <v>//</v>
      </c>
      <c r="AC40" s="8" t="str">
        <f t="shared" si="4"/>
        <v/>
      </c>
      <c r="AD40" s="8" t="str">
        <f t="shared" si="1"/>
        <v xml:space="preserve"> site  //-</v>
      </c>
      <c r="AE40" s="8" t="str">
        <f t="shared" si="3"/>
        <v/>
      </c>
    </row>
    <row r="41" spans="1:31" x14ac:dyDescent="0.35">
      <c r="A41" s="41"/>
      <c r="B41" s="41"/>
      <c r="C41" s="49"/>
      <c r="D41" s="34"/>
      <c r="E41" s="34"/>
      <c r="F41" s="34"/>
      <c r="G41" s="43"/>
      <c r="H41" s="43"/>
      <c r="I41" s="34"/>
      <c r="J41" s="47"/>
      <c r="K41" s="34"/>
      <c r="L41" s="34"/>
      <c r="M41" s="34"/>
      <c r="N41" s="47"/>
      <c r="O41" s="47"/>
      <c r="P41" s="47"/>
      <c r="Q41" s="34"/>
      <c r="R41" s="34"/>
      <c r="S41" s="34"/>
      <c r="T41" s="46"/>
      <c r="U41" s="283"/>
      <c r="V41" s="283"/>
      <c r="W41" s="283"/>
      <c r="X41" s="283"/>
      <c r="Y41" s="283"/>
      <c r="Z41" s="283"/>
      <c r="AA41" s="283"/>
      <c r="AB41" s="303" t="str">
        <f t="shared" si="0"/>
        <v>//</v>
      </c>
      <c r="AC41" s="8" t="str">
        <f t="shared" si="4"/>
        <v/>
      </c>
      <c r="AD41" s="8" t="str">
        <f t="shared" si="1"/>
        <v xml:space="preserve"> site  //-</v>
      </c>
      <c r="AE41" s="8" t="str">
        <f t="shared" si="3"/>
        <v/>
      </c>
    </row>
    <row r="42" spans="1:31" x14ac:dyDescent="0.35">
      <c r="A42" s="41"/>
      <c r="B42" s="41"/>
      <c r="C42" s="49"/>
      <c r="D42" s="34"/>
      <c r="E42" s="34"/>
      <c r="F42" s="34"/>
      <c r="G42" s="43"/>
      <c r="H42" s="43"/>
      <c r="I42" s="34"/>
      <c r="J42" s="47"/>
      <c r="K42" s="34"/>
      <c r="L42" s="34"/>
      <c r="M42" s="34"/>
      <c r="N42" s="47"/>
      <c r="O42" s="47"/>
      <c r="P42" s="47"/>
      <c r="Q42" s="34"/>
      <c r="R42" s="34"/>
      <c r="S42" s="34"/>
      <c r="T42" s="46"/>
      <c r="U42" s="283"/>
      <c r="V42" s="283"/>
      <c r="W42" s="283"/>
      <c r="X42" s="283"/>
      <c r="Y42" s="283"/>
      <c r="Z42" s="283"/>
      <c r="AA42" s="283"/>
      <c r="AB42" s="303" t="str">
        <f t="shared" si="0"/>
        <v>//</v>
      </c>
      <c r="AC42" s="8" t="str">
        <f t="shared" si="4"/>
        <v/>
      </c>
      <c r="AD42" s="8" t="str">
        <f t="shared" si="1"/>
        <v xml:space="preserve"> site  //-</v>
      </c>
      <c r="AE42" s="8" t="str">
        <f t="shared" si="3"/>
        <v/>
      </c>
    </row>
    <row r="43" spans="1:31" x14ac:dyDescent="0.35">
      <c r="A43" s="41"/>
      <c r="B43" s="41"/>
      <c r="C43" s="49"/>
      <c r="D43" s="34"/>
      <c r="E43" s="34"/>
      <c r="F43" s="34"/>
      <c r="G43" s="43"/>
      <c r="H43" s="43"/>
      <c r="I43" s="34"/>
      <c r="J43" s="47"/>
      <c r="K43" s="34"/>
      <c r="L43" s="34"/>
      <c r="M43" s="34"/>
      <c r="N43" s="47"/>
      <c r="O43" s="47"/>
      <c r="P43" s="47"/>
      <c r="Q43" s="34"/>
      <c r="R43" s="34"/>
      <c r="S43" s="34"/>
      <c r="T43" s="46"/>
      <c r="U43" s="283"/>
      <c r="V43" s="283"/>
      <c r="W43" s="283"/>
      <c r="X43" s="283"/>
      <c r="Y43" s="283"/>
      <c r="Z43" s="283"/>
      <c r="AA43" s="283"/>
      <c r="AB43" s="303" t="str">
        <f t="shared" si="0"/>
        <v>//</v>
      </c>
      <c r="AC43" s="8" t="str">
        <f t="shared" si="4"/>
        <v/>
      </c>
      <c r="AD43" s="8" t="str">
        <f t="shared" si="1"/>
        <v xml:space="preserve"> site  //-</v>
      </c>
      <c r="AE43" s="8" t="str">
        <f t="shared" si="3"/>
        <v/>
      </c>
    </row>
    <row r="44" spans="1:31" x14ac:dyDescent="0.35">
      <c r="A44" s="41"/>
      <c r="B44" s="41"/>
      <c r="C44" s="49"/>
      <c r="D44" s="34"/>
      <c r="E44" s="34"/>
      <c r="F44" s="34"/>
      <c r="G44" s="43"/>
      <c r="H44" s="43"/>
      <c r="I44" s="34"/>
      <c r="J44" s="47"/>
      <c r="K44" s="34"/>
      <c r="L44" s="34"/>
      <c r="M44" s="34"/>
      <c r="N44" s="47"/>
      <c r="O44" s="47"/>
      <c r="P44" s="47"/>
      <c r="Q44" s="34"/>
      <c r="R44" s="34"/>
      <c r="S44" s="34"/>
      <c r="T44" s="46"/>
      <c r="U44" s="283"/>
      <c r="V44" s="283"/>
      <c r="W44" s="283"/>
      <c r="X44" s="283"/>
      <c r="Y44" s="283"/>
      <c r="Z44" s="283"/>
      <c r="AA44" s="283"/>
      <c r="AB44" s="303" t="str">
        <f t="shared" si="0"/>
        <v>//</v>
      </c>
      <c r="AC44" s="8" t="str">
        <f t="shared" si="4"/>
        <v/>
      </c>
      <c r="AD44" s="8" t="str">
        <f t="shared" si="1"/>
        <v xml:space="preserve"> site  //-</v>
      </c>
      <c r="AE44" s="8" t="str">
        <f t="shared" si="3"/>
        <v/>
      </c>
    </row>
    <row r="45" spans="1:31" x14ac:dyDescent="0.35">
      <c r="A45" s="41"/>
      <c r="B45" s="41"/>
      <c r="C45" s="49"/>
      <c r="D45" s="34"/>
      <c r="E45" s="34"/>
      <c r="F45" s="34"/>
      <c r="G45" s="43"/>
      <c r="H45" s="43"/>
      <c r="I45" s="34"/>
      <c r="J45" s="47"/>
      <c r="K45" s="34"/>
      <c r="L45" s="34"/>
      <c r="M45" s="34"/>
      <c r="N45" s="47"/>
      <c r="O45" s="47"/>
      <c r="P45" s="47"/>
      <c r="Q45" s="34"/>
      <c r="R45" s="34"/>
      <c r="S45" s="34"/>
      <c r="T45" s="46"/>
      <c r="U45" s="283"/>
      <c r="V45" s="283"/>
      <c r="W45" s="283"/>
      <c r="X45" s="283"/>
      <c r="Y45" s="283"/>
      <c r="Z45" s="283"/>
      <c r="AA45" s="283"/>
      <c r="AB45" s="303" t="str">
        <f t="shared" si="0"/>
        <v>//</v>
      </c>
      <c r="AC45" s="8" t="str">
        <f t="shared" si="4"/>
        <v/>
      </c>
      <c r="AD45" s="8" t="str">
        <f t="shared" si="1"/>
        <v xml:space="preserve"> site  //-</v>
      </c>
      <c r="AE45" s="8" t="str">
        <f t="shared" si="3"/>
        <v/>
      </c>
    </row>
    <row r="46" spans="1:31" x14ac:dyDescent="0.35">
      <c r="A46" s="41"/>
      <c r="B46" s="41"/>
      <c r="C46" s="49"/>
      <c r="D46" s="34"/>
      <c r="E46" s="34"/>
      <c r="F46" s="34"/>
      <c r="G46" s="43"/>
      <c r="H46" s="43"/>
      <c r="I46" s="34"/>
      <c r="J46" s="47"/>
      <c r="K46" s="34"/>
      <c r="L46" s="34"/>
      <c r="M46" s="34"/>
      <c r="N46" s="47"/>
      <c r="O46" s="47"/>
      <c r="P46" s="47"/>
      <c r="Q46" s="34"/>
      <c r="R46" s="34"/>
      <c r="S46" s="34"/>
      <c r="T46" s="46"/>
      <c r="U46" s="283"/>
      <c r="V46" s="283"/>
      <c r="W46" s="283"/>
      <c r="X46" s="283"/>
      <c r="Y46" s="283"/>
      <c r="Z46" s="283"/>
      <c r="AA46" s="283"/>
      <c r="AB46" s="303" t="str">
        <f t="shared" si="0"/>
        <v>//</v>
      </c>
      <c r="AC46" s="8" t="str">
        <f t="shared" si="4"/>
        <v/>
      </c>
      <c r="AD46" s="8" t="str">
        <f t="shared" si="1"/>
        <v xml:space="preserve"> site  //-</v>
      </c>
      <c r="AE46" s="8" t="str">
        <f t="shared" si="3"/>
        <v/>
      </c>
    </row>
    <row r="47" spans="1:31" x14ac:dyDescent="0.35">
      <c r="A47" s="41"/>
      <c r="B47" s="41"/>
      <c r="C47" s="49"/>
      <c r="D47" s="34"/>
      <c r="E47" s="34"/>
      <c r="F47" s="34"/>
      <c r="G47" s="43"/>
      <c r="H47" s="43"/>
      <c r="I47" s="34"/>
      <c r="J47" s="47"/>
      <c r="K47" s="34"/>
      <c r="L47" s="34"/>
      <c r="M47" s="34"/>
      <c r="N47" s="47"/>
      <c r="O47" s="47"/>
      <c r="P47" s="47"/>
      <c r="Q47" s="34"/>
      <c r="R47" s="34"/>
      <c r="S47" s="34"/>
      <c r="T47" s="46"/>
      <c r="U47" s="283"/>
      <c r="V47" s="283"/>
      <c r="W47" s="283"/>
      <c r="X47" s="283"/>
      <c r="Y47" s="283"/>
      <c r="Z47" s="283"/>
      <c r="AA47" s="283"/>
      <c r="AB47" s="303" t="str">
        <f t="shared" si="0"/>
        <v>//</v>
      </c>
      <c r="AC47" s="8" t="str">
        <f t="shared" si="4"/>
        <v/>
      </c>
      <c r="AD47" s="8" t="str">
        <f t="shared" si="1"/>
        <v xml:space="preserve"> site  //-</v>
      </c>
      <c r="AE47" s="8" t="str">
        <f t="shared" si="3"/>
        <v/>
      </c>
    </row>
    <row r="48" spans="1:31" x14ac:dyDescent="0.35">
      <c r="A48" s="41"/>
      <c r="B48" s="41"/>
      <c r="C48" s="49"/>
      <c r="D48" s="34"/>
      <c r="E48" s="34"/>
      <c r="F48" s="34"/>
      <c r="G48" s="43"/>
      <c r="H48" s="43"/>
      <c r="I48" s="34"/>
      <c r="J48" s="47"/>
      <c r="K48" s="34"/>
      <c r="L48" s="34"/>
      <c r="M48" s="34"/>
      <c r="N48" s="47"/>
      <c r="O48" s="47"/>
      <c r="P48" s="47"/>
      <c r="Q48" s="34"/>
      <c r="R48" s="34"/>
      <c r="S48" s="34"/>
      <c r="T48" s="46"/>
      <c r="U48" s="283"/>
      <c r="V48" s="283"/>
      <c r="W48" s="283"/>
      <c r="X48" s="283"/>
      <c r="Y48" s="283"/>
      <c r="Z48" s="283"/>
      <c r="AA48" s="283"/>
      <c r="AB48" s="303" t="str">
        <f t="shared" si="0"/>
        <v>//</v>
      </c>
      <c r="AC48" s="8" t="str">
        <f t="shared" si="4"/>
        <v/>
      </c>
      <c r="AD48" s="8" t="str">
        <f t="shared" si="1"/>
        <v xml:space="preserve"> site  //-</v>
      </c>
      <c r="AE48" s="8" t="str">
        <f t="shared" si="3"/>
        <v/>
      </c>
    </row>
    <row r="49" spans="1:31" x14ac:dyDescent="0.35">
      <c r="A49" s="41"/>
      <c r="B49" s="41"/>
      <c r="C49" s="49"/>
      <c r="D49" s="34"/>
      <c r="E49" s="34"/>
      <c r="F49" s="34"/>
      <c r="G49" s="43"/>
      <c r="H49" s="43"/>
      <c r="I49" s="34"/>
      <c r="J49" s="47"/>
      <c r="K49" s="34"/>
      <c r="L49" s="34"/>
      <c r="M49" s="34"/>
      <c r="N49" s="47"/>
      <c r="O49" s="47"/>
      <c r="P49" s="47"/>
      <c r="Q49" s="34"/>
      <c r="R49" s="34"/>
      <c r="S49" s="34"/>
      <c r="T49" s="46"/>
      <c r="U49" s="283"/>
      <c r="V49" s="283"/>
      <c r="W49" s="283"/>
      <c r="X49" s="283"/>
      <c r="Y49" s="283"/>
      <c r="Z49" s="283"/>
      <c r="AA49" s="283"/>
      <c r="AB49" s="303" t="str">
        <f t="shared" si="0"/>
        <v>//</v>
      </c>
      <c r="AC49" s="8" t="str">
        <f t="shared" si="4"/>
        <v/>
      </c>
      <c r="AD49" s="8" t="str">
        <f t="shared" si="1"/>
        <v xml:space="preserve"> site  //-</v>
      </c>
      <c r="AE49" s="8" t="str">
        <f t="shared" si="3"/>
        <v/>
      </c>
    </row>
    <row r="50" spans="1:31" x14ac:dyDescent="0.35">
      <c r="A50" s="41"/>
      <c r="B50" s="41"/>
      <c r="C50" s="49"/>
      <c r="D50" s="34"/>
      <c r="E50" s="34"/>
      <c r="F50" s="34"/>
      <c r="G50" s="43"/>
      <c r="H50" s="43"/>
      <c r="I50" s="34"/>
      <c r="J50" s="47"/>
      <c r="K50" s="34"/>
      <c r="L50" s="34"/>
      <c r="M50" s="34"/>
      <c r="N50" s="47"/>
      <c r="O50" s="47"/>
      <c r="P50" s="47"/>
      <c r="Q50" s="34"/>
      <c r="R50" s="34"/>
      <c r="S50" s="34"/>
      <c r="T50" s="46"/>
      <c r="U50" s="283"/>
      <c r="V50" s="283"/>
      <c r="W50" s="283"/>
      <c r="X50" s="283"/>
      <c r="Y50" s="283"/>
      <c r="Z50" s="283"/>
      <c r="AA50" s="283"/>
      <c r="AB50" s="303" t="str">
        <f t="shared" si="0"/>
        <v>//</v>
      </c>
      <c r="AC50" s="8" t="str">
        <f t="shared" si="4"/>
        <v/>
      </c>
      <c r="AD50" s="8" t="str">
        <f t="shared" si="1"/>
        <v xml:space="preserve"> site  //-</v>
      </c>
      <c r="AE50" s="8" t="str">
        <f t="shared" si="3"/>
        <v/>
      </c>
    </row>
    <row r="51" spans="1:31" x14ac:dyDescent="0.35">
      <c r="A51" s="41"/>
      <c r="B51" s="41"/>
      <c r="C51" s="49"/>
      <c r="D51" s="34"/>
      <c r="E51" s="34"/>
      <c r="F51" s="34"/>
      <c r="G51" s="43"/>
      <c r="H51" s="43"/>
      <c r="I51" s="34"/>
      <c r="J51" s="47"/>
      <c r="K51" s="34"/>
      <c r="L51" s="34"/>
      <c r="M51" s="34"/>
      <c r="N51" s="47"/>
      <c r="O51" s="47"/>
      <c r="P51" s="47"/>
      <c r="Q51" s="34"/>
      <c r="R51" s="34"/>
      <c r="S51" s="34"/>
      <c r="T51" s="46"/>
      <c r="U51" s="283"/>
      <c r="V51" s="283"/>
      <c r="W51" s="283"/>
      <c r="X51" s="283"/>
      <c r="Y51" s="283"/>
      <c r="Z51" s="283"/>
      <c r="AA51" s="283"/>
      <c r="AB51" s="303" t="str">
        <f t="shared" si="0"/>
        <v>//</v>
      </c>
      <c r="AC51" s="8" t="str">
        <f t="shared" si="4"/>
        <v/>
      </c>
      <c r="AD51" s="8" t="str">
        <f t="shared" si="1"/>
        <v xml:space="preserve"> site  //-</v>
      </c>
      <c r="AE51" s="8" t="str">
        <f t="shared" si="3"/>
        <v/>
      </c>
    </row>
    <row r="52" spans="1:31" x14ac:dyDescent="0.35">
      <c r="A52" s="41"/>
      <c r="B52" s="41"/>
      <c r="C52" s="49"/>
      <c r="D52" s="34"/>
      <c r="E52" s="34"/>
      <c r="F52" s="34"/>
      <c r="G52" s="43"/>
      <c r="H52" s="43"/>
      <c r="I52" s="34"/>
      <c r="J52" s="47"/>
      <c r="K52" s="34"/>
      <c r="L52" s="34"/>
      <c r="M52" s="34"/>
      <c r="N52" s="47"/>
      <c r="O52" s="47"/>
      <c r="P52" s="47"/>
      <c r="Q52" s="34"/>
      <c r="R52" s="34"/>
      <c r="S52" s="34"/>
      <c r="T52" s="46"/>
      <c r="U52" s="283"/>
      <c r="V52" s="283"/>
      <c r="W52" s="283"/>
      <c r="X52" s="283"/>
      <c r="Y52" s="283"/>
      <c r="Z52" s="283"/>
      <c r="AA52" s="283"/>
      <c r="AB52" s="303" t="str">
        <f t="shared" si="0"/>
        <v>//</v>
      </c>
      <c r="AC52" s="8" t="str">
        <f t="shared" si="4"/>
        <v/>
      </c>
      <c r="AD52" s="8" t="str">
        <f t="shared" si="1"/>
        <v xml:space="preserve"> site  //-</v>
      </c>
      <c r="AE52" s="8" t="str">
        <f t="shared" si="3"/>
        <v/>
      </c>
    </row>
    <row r="53" spans="1:31" x14ac:dyDescent="0.35">
      <c r="A53" s="41"/>
      <c r="B53" s="41"/>
      <c r="C53" s="49"/>
      <c r="D53" s="34"/>
      <c r="E53" s="34"/>
      <c r="F53" s="34"/>
      <c r="G53" s="43"/>
      <c r="H53" s="43"/>
      <c r="I53" s="34"/>
      <c r="J53" s="47"/>
      <c r="K53" s="34"/>
      <c r="L53" s="34"/>
      <c r="M53" s="34"/>
      <c r="N53" s="47"/>
      <c r="O53" s="47"/>
      <c r="P53" s="47"/>
      <c r="Q53" s="34"/>
      <c r="R53" s="34"/>
      <c r="S53" s="34"/>
      <c r="T53" s="46"/>
      <c r="U53" s="283"/>
      <c r="V53" s="283"/>
      <c r="W53" s="283"/>
      <c r="X53" s="283"/>
      <c r="Y53" s="283"/>
      <c r="Z53" s="283"/>
      <c r="AA53" s="283"/>
      <c r="AB53" s="303" t="str">
        <f t="shared" si="0"/>
        <v>//</v>
      </c>
      <c r="AC53" s="8" t="str">
        <f t="shared" si="4"/>
        <v/>
      </c>
      <c r="AD53" s="8" t="str">
        <f t="shared" si="1"/>
        <v xml:space="preserve"> site  //-</v>
      </c>
      <c r="AE53" s="8" t="str">
        <f t="shared" si="3"/>
        <v/>
      </c>
    </row>
    <row r="54" spans="1:31" x14ac:dyDescent="0.35">
      <c r="A54" s="41"/>
      <c r="B54" s="41"/>
      <c r="C54" s="49"/>
      <c r="D54" s="34"/>
      <c r="E54" s="34"/>
      <c r="F54" s="34"/>
      <c r="G54" s="43"/>
      <c r="H54" s="43"/>
      <c r="I54" s="34"/>
      <c r="J54" s="47"/>
      <c r="K54" s="34"/>
      <c r="L54" s="34"/>
      <c r="M54" s="34"/>
      <c r="N54" s="47"/>
      <c r="O54" s="47"/>
      <c r="P54" s="47"/>
      <c r="Q54" s="34"/>
      <c r="R54" s="34"/>
      <c r="S54" s="34"/>
      <c r="T54" s="46"/>
      <c r="U54" s="283"/>
      <c r="V54" s="283"/>
      <c r="W54" s="283"/>
      <c r="X54" s="283"/>
      <c r="Y54" s="283"/>
      <c r="Z54" s="283"/>
      <c r="AA54" s="283"/>
      <c r="AB54" s="303" t="str">
        <f t="shared" si="0"/>
        <v>//</v>
      </c>
      <c r="AC54" s="8" t="str">
        <f t="shared" si="4"/>
        <v/>
      </c>
      <c r="AD54" s="8" t="str">
        <f t="shared" si="1"/>
        <v xml:space="preserve"> site  //-</v>
      </c>
      <c r="AE54" s="8" t="str">
        <f t="shared" si="3"/>
        <v/>
      </c>
    </row>
    <row r="55" spans="1:31" x14ac:dyDescent="0.35">
      <c r="A55" s="41"/>
      <c r="B55" s="41"/>
      <c r="C55" s="49"/>
      <c r="D55" s="34"/>
      <c r="E55" s="34"/>
      <c r="F55" s="34"/>
      <c r="G55" s="43"/>
      <c r="H55" s="43"/>
      <c r="I55" s="34"/>
      <c r="J55" s="47"/>
      <c r="K55" s="34"/>
      <c r="L55" s="34"/>
      <c r="M55" s="34"/>
      <c r="N55" s="47"/>
      <c r="O55" s="47"/>
      <c r="P55" s="47"/>
      <c r="Q55" s="34"/>
      <c r="R55" s="34"/>
      <c r="S55" s="34"/>
      <c r="T55" s="46"/>
      <c r="U55" s="283"/>
      <c r="V55" s="283"/>
      <c r="W55" s="283"/>
      <c r="X55" s="283"/>
      <c r="Y55" s="283"/>
      <c r="Z55" s="283"/>
      <c r="AA55" s="283"/>
      <c r="AB55" s="303" t="str">
        <f t="shared" si="0"/>
        <v>//</v>
      </c>
      <c r="AC55" s="8" t="str">
        <f t="shared" si="4"/>
        <v/>
      </c>
      <c r="AD55" s="8" t="str">
        <f t="shared" si="1"/>
        <v xml:space="preserve"> site  //-</v>
      </c>
      <c r="AE55" s="8" t="str">
        <f t="shared" si="3"/>
        <v/>
      </c>
    </row>
    <row r="56" spans="1:31" x14ac:dyDescent="0.35">
      <c r="A56" s="41"/>
      <c r="B56" s="41"/>
      <c r="C56" s="49"/>
      <c r="D56" s="34"/>
      <c r="E56" s="34"/>
      <c r="F56" s="34"/>
      <c r="G56" s="43"/>
      <c r="H56" s="43"/>
      <c r="I56" s="34"/>
      <c r="J56" s="47"/>
      <c r="K56" s="34"/>
      <c r="L56" s="34"/>
      <c r="M56" s="34"/>
      <c r="N56" s="47"/>
      <c r="O56" s="47"/>
      <c r="P56" s="47"/>
      <c r="Q56" s="34"/>
      <c r="R56" s="34"/>
      <c r="S56" s="34"/>
      <c r="T56" s="46"/>
      <c r="U56" s="283"/>
      <c r="V56" s="283"/>
      <c r="W56" s="283"/>
      <c r="X56" s="283"/>
      <c r="Y56" s="283"/>
      <c r="Z56" s="283"/>
      <c r="AA56" s="283"/>
      <c r="AB56" s="303" t="str">
        <f t="shared" si="0"/>
        <v>//</v>
      </c>
      <c r="AC56" s="8" t="str">
        <f t="shared" si="4"/>
        <v/>
      </c>
      <c r="AD56" s="8" t="str">
        <f t="shared" si="1"/>
        <v xml:space="preserve"> site  //-</v>
      </c>
      <c r="AE56" s="8" t="str">
        <f t="shared" si="3"/>
        <v/>
      </c>
    </row>
    <row r="57" spans="1:31" x14ac:dyDescent="0.35">
      <c r="A57" s="41"/>
      <c r="B57" s="41"/>
      <c r="C57" s="49"/>
      <c r="D57" s="34"/>
      <c r="E57" s="34"/>
      <c r="F57" s="34"/>
      <c r="G57" s="43"/>
      <c r="H57" s="43"/>
      <c r="I57" s="34"/>
      <c r="J57" s="47"/>
      <c r="K57" s="34"/>
      <c r="L57" s="34"/>
      <c r="M57" s="34"/>
      <c r="N57" s="47"/>
      <c r="O57" s="47"/>
      <c r="P57" s="47"/>
      <c r="Q57" s="34"/>
      <c r="R57" s="34"/>
      <c r="S57" s="34"/>
      <c r="T57" s="46"/>
      <c r="U57" s="283"/>
      <c r="V57" s="283"/>
      <c r="W57" s="283"/>
      <c r="X57" s="283"/>
      <c r="Y57" s="283"/>
      <c r="Z57" s="283"/>
      <c r="AA57" s="283"/>
      <c r="AB57" s="303" t="str">
        <f t="shared" si="0"/>
        <v>//</v>
      </c>
      <c r="AC57" s="8" t="str">
        <f t="shared" si="4"/>
        <v/>
      </c>
      <c r="AD57" s="8" t="str">
        <f t="shared" si="1"/>
        <v xml:space="preserve"> site  //-</v>
      </c>
      <c r="AE57" s="8" t="str">
        <f t="shared" si="3"/>
        <v/>
      </c>
    </row>
    <row r="58" spans="1:31" x14ac:dyDescent="0.35">
      <c r="A58" s="41"/>
      <c r="B58" s="41"/>
      <c r="C58" s="49"/>
      <c r="D58" s="34"/>
      <c r="E58" s="34"/>
      <c r="F58" s="34"/>
      <c r="G58" s="43"/>
      <c r="H58" s="43"/>
      <c r="I58" s="34"/>
      <c r="J58" s="47"/>
      <c r="K58" s="34"/>
      <c r="L58" s="34"/>
      <c r="M58" s="34"/>
      <c r="N58" s="47"/>
      <c r="O58" s="47"/>
      <c r="P58" s="47"/>
      <c r="Q58" s="34"/>
      <c r="R58" s="34"/>
      <c r="S58" s="34"/>
      <c r="T58" s="46"/>
      <c r="U58" s="283"/>
      <c r="V58" s="283"/>
      <c r="W58" s="283"/>
      <c r="X58" s="283"/>
      <c r="Y58" s="283"/>
      <c r="Z58" s="283"/>
      <c r="AA58" s="283"/>
      <c r="AB58" s="303" t="str">
        <f t="shared" si="0"/>
        <v>//</v>
      </c>
      <c r="AC58" s="8" t="str">
        <f t="shared" si="4"/>
        <v/>
      </c>
      <c r="AD58" s="8" t="str">
        <f t="shared" si="1"/>
        <v xml:space="preserve"> site  //-</v>
      </c>
      <c r="AE58" s="8" t="str">
        <f t="shared" si="3"/>
        <v/>
      </c>
    </row>
    <row r="59" spans="1:31" x14ac:dyDescent="0.35">
      <c r="A59" s="41"/>
      <c r="B59" s="41"/>
      <c r="C59" s="49"/>
      <c r="D59" s="34"/>
      <c r="E59" s="34"/>
      <c r="F59" s="34"/>
      <c r="G59" s="43"/>
      <c r="H59" s="43"/>
      <c r="I59" s="34"/>
      <c r="J59" s="47"/>
      <c r="K59" s="34"/>
      <c r="L59" s="34"/>
      <c r="M59" s="34"/>
      <c r="N59" s="47"/>
      <c r="O59" s="47"/>
      <c r="P59" s="47"/>
      <c r="Q59" s="34"/>
      <c r="R59" s="34"/>
      <c r="S59" s="34"/>
      <c r="T59" s="46"/>
      <c r="U59" s="283"/>
      <c r="V59" s="283"/>
      <c r="W59" s="283"/>
      <c r="X59" s="283"/>
      <c r="Y59" s="283"/>
      <c r="Z59" s="283"/>
      <c r="AA59" s="283"/>
      <c r="AB59" s="303" t="str">
        <f t="shared" si="0"/>
        <v>//</v>
      </c>
      <c r="AC59" s="8" t="str">
        <f t="shared" si="4"/>
        <v/>
      </c>
      <c r="AD59" s="8" t="str">
        <f t="shared" si="1"/>
        <v xml:space="preserve"> site  //-</v>
      </c>
      <c r="AE59" s="8" t="str">
        <f t="shared" si="3"/>
        <v/>
      </c>
    </row>
    <row r="60" spans="1:31" x14ac:dyDescent="0.35">
      <c r="A60" s="41"/>
      <c r="B60" s="41"/>
      <c r="C60" s="49"/>
      <c r="D60" s="34"/>
      <c r="E60" s="34"/>
      <c r="F60" s="34"/>
      <c r="G60" s="43"/>
      <c r="H60" s="43"/>
      <c r="I60" s="34"/>
      <c r="J60" s="47"/>
      <c r="K60" s="34"/>
      <c r="L60" s="34"/>
      <c r="M60" s="34"/>
      <c r="N60" s="47"/>
      <c r="O60" s="47"/>
      <c r="P60" s="47"/>
      <c r="Q60" s="34"/>
      <c r="R60" s="34"/>
      <c r="S60" s="34"/>
      <c r="T60" s="46"/>
      <c r="U60" s="283"/>
      <c r="V60" s="283"/>
      <c r="W60" s="283"/>
      <c r="X60" s="283"/>
      <c r="Y60" s="283"/>
      <c r="Z60" s="283"/>
      <c r="AA60" s="283"/>
      <c r="AB60" s="303" t="str">
        <f t="shared" si="0"/>
        <v>//</v>
      </c>
      <c r="AC60" s="8" t="str">
        <f t="shared" si="4"/>
        <v/>
      </c>
      <c r="AD60" s="8" t="str">
        <f t="shared" si="1"/>
        <v xml:space="preserve"> site  //-</v>
      </c>
      <c r="AE60" s="8" t="str">
        <f t="shared" si="3"/>
        <v/>
      </c>
    </row>
    <row r="61" spans="1:31" x14ac:dyDescent="0.35">
      <c r="A61" s="41"/>
      <c r="B61" s="41"/>
      <c r="C61" s="49"/>
      <c r="D61" s="34"/>
      <c r="E61" s="34"/>
      <c r="F61" s="34"/>
      <c r="G61" s="43"/>
      <c r="H61" s="43"/>
      <c r="I61" s="34"/>
      <c r="J61" s="47"/>
      <c r="K61" s="34"/>
      <c r="L61" s="34"/>
      <c r="M61" s="34"/>
      <c r="N61" s="47"/>
      <c r="O61" s="47"/>
      <c r="P61" s="47"/>
      <c r="Q61" s="34"/>
      <c r="R61" s="34"/>
      <c r="S61" s="34"/>
      <c r="T61" s="46"/>
      <c r="U61" s="283"/>
      <c r="V61" s="283"/>
      <c r="W61" s="283"/>
      <c r="X61" s="283"/>
      <c r="Y61" s="283"/>
      <c r="Z61" s="283"/>
      <c r="AA61" s="283"/>
      <c r="AB61" s="303" t="str">
        <f t="shared" si="0"/>
        <v>//</v>
      </c>
      <c r="AC61" s="8" t="str">
        <f t="shared" si="4"/>
        <v/>
      </c>
      <c r="AD61" s="8" t="str">
        <f t="shared" si="1"/>
        <v xml:space="preserve"> site  //-</v>
      </c>
      <c r="AE61" s="8" t="str">
        <f t="shared" si="3"/>
        <v/>
      </c>
    </row>
    <row r="62" spans="1:31" x14ac:dyDescent="0.35">
      <c r="A62" s="41"/>
      <c r="B62" s="41"/>
      <c r="C62" s="49"/>
      <c r="D62" s="34"/>
      <c r="E62" s="34"/>
      <c r="F62" s="34"/>
      <c r="G62" s="43"/>
      <c r="H62" s="43"/>
      <c r="I62" s="34"/>
      <c r="J62" s="47"/>
      <c r="K62" s="34"/>
      <c r="L62" s="34"/>
      <c r="M62" s="34"/>
      <c r="N62" s="47"/>
      <c r="O62" s="47"/>
      <c r="P62" s="47"/>
      <c r="Q62" s="34"/>
      <c r="R62" s="34"/>
      <c r="S62" s="34"/>
      <c r="T62" s="46"/>
      <c r="U62" s="283"/>
      <c r="V62" s="283"/>
      <c r="W62" s="283"/>
      <c r="X62" s="283"/>
      <c r="Y62" s="283"/>
      <c r="Z62" s="283"/>
      <c r="AA62" s="283"/>
      <c r="AB62" s="303" t="str">
        <f t="shared" si="0"/>
        <v>//</v>
      </c>
      <c r="AC62" s="8" t="str">
        <f t="shared" si="4"/>
        <v/>
      </c>
      <c r="AD62" s="8" t="str">
        <f t="shared" si="1"/>
        <v xml:space="preserve"> site  //-</v>
      </c>
      <c r="AE62" s="8" t="str">
        <f t="shared" si="3"/>
        <v/>
      </c>
    </row>
    <row r="63" spans="1:31" x14ac:dyDescent="0.35">
      <c r="A63" s="41"/>
      <c r="B63" s="41"/>
      <c r="C63" s="49"/>
      <c r="D63" s="34"/>
      <c r="E63" s="34"/>
      <c r="F63" s="34"/>
      <c r="G63" s="43"/>
      <c r="H63" s="43"/>
      <c r="I63" s="34"/>
      <c r="J63" s="47"/>
      <c r="K63" s="34"/>
      <c r="L63" s="34"/>
      <c r="M63" s="34"/>
      <c r="N63" s="47"/>
      <c r="O63" s="47"/>
      <c r="P63" s="47"/>
      <c r="Q63" s="34"/>
      <c r="R63" s="34"/>
      <c r="S63" s="34"/>
      <c r="T63" s="46"/>
      <c r="U63" s="283"/>
      <c r="V63" s="283"/>
      <c r="W63" s="283"/>
      <c r="X63" s="283"/>
      <c r="Y63" s="283"/>
      <c r="Z63" s="283"/>
      <c r="AA63" s="283"/>
      <c r="AB63" s="303" t="str">
        <f t="shared" si="0"/>
        <v>//</v>
      </c>
      <c r="AC63" s="8" t="str">
        <f t="shared" si="4"/>
        <v/>
      </c>
      <c r="AD63" s="8" t="str">
        <f t="shared" si="1"/>
        <v xml:space="preserve"> site  //-</v>
      </c>
      <c r="AE63" s="8" t="str">
        <f t="shared" si="3"/>
        <v/>
      </c>
    </row>
    <row r="64" spans="1:31" x14ac:dyDescent="0.35">
      <c r="A64" s="41"/>
      <c r="B64" s="41"/>
      <c r="C64" s="49"/>
      <c r="D64" s="34"/>
      <c r="E64" s="34"/>
      <c r="F64" s="34"/>
      <c r="G64" s="43"/>
      <c r="H64" s="43"/>
      <c r="I64" s="34"/>
      <c r="J64" s="47"/>
      <c r="K64" s="34"/>
      <c r="L64" s="34"/>
      <c r="M64" s="34"/>
      <c r="N64" s="47"/>
      <c r="O64" s="47"/>
      <c r="P64" s="47"/>
      <c r="Q64" s="34"/>
      <c r="R64" s="34"/>
      <c r="S64" s="34"/>
      <c r="T64" s="46"/>
      <c r="U64" s="283"/>
      <c r="V64" s="283"/>
      <c r="W64" s="283"/>
      <c r="X64" s="283"/>
      <c r="Y64" s="283"/>
      <c r="Z64" s="283"/>
      <c r="AA64" s="283"/>
      <c r="AB64" s="303" t="str">
        <f t="shared" si="0"/>
        <v>//</v>
      </c>
      <c r="AC64" s="8" t="str">
        <f t="shared" si="4"/>
        <v/>
      </c>
      <c r="AD64" s="8" t="str">
        <f t="shared" si="1"/>
        <v xml:space="preserve"> site  //-</v>
      </c>
      <c r="AE64" s="8" t="str">
        <f t="shared" si="3"/>
        <v/>
      </c>
    </row>
    <row r="65" spans="1:31" x14ac:dyDescent="0.35">
      <c r="A65" s="41"/>
      <c r="B65" s="41"/>
      <c r="C65" s="49"/>
      <c r="D65" s="34"/>
      <c r="E65" s="34"/>
      <c r="F65" s="34"/>
      <c r="G65" s="43"/>
      <c r="H65" s="43"/>
      <c r="I65" s="34"/>
      <c r="J65" s="47"/>
      <c r="K65" s="34"/>
      <c r="L65" s="34"/>
      <c r="M65" s="34"/>
      <c r="N65" s="47"/>
      <c r="O65" s="47"/>
      <c r="P65" s="47"/>
      <c r="Q65" s="34"/>
      <c r="R65" s="34"/>
      <c r="S65" s="34"/>
      <c r="T65" s="46"/>
      <c r="U65" s="283"/>
      <c r="V65" s="283"/>
      <c r="W65" s="283"/>
      <c r="X65" s="283"/>
      <c r="Y65" s="283"/>
      <c r="Z65" s="283"/>
      <c r="AA65" s="283"/>
      <c r="AB65" s="303" t="str">
        <f t="shared" si="0"/>
        <v>//</v>
      </c>
      <c r="AC65" s="8" t="str">
        <f t="shared" si="4"/>
        <v/>
      </c>
      <c r="AD65" s="8" t="str">
        <f t="shared" si="1"/>
        <v xml:space="preserve"> site  //-</v>
      </c>
      <c r="AE65" s="8" t="str">
        <f t="shared" si="3"/>
        <v/>
      </c>
    </row>
    <row r="66" spans="1:31" x14ac:dyDescent="0.35">
      <c r="A66" s="41"/>
      <c r="B66" s="41"/>
      <c r="C66" s="49"/>
      <c r="D66" s="34"/>
      <c r="E66" s="34"/>
      <c r="F66" s="34"/>
      <c r="G66" s="43"/>
      <c r="H66" s="43"/>
      <c r="I66" s="34"/>
      <c r="J66" s="47"/>
      <c r="K66" s="34"/>
      <c r="L66" s="34"/>
      <c r="M66" s="34"/>
      <c r="N66" s="47"/>
      <c r="O66" s="47"/>
      <c r="P66" s="47"/>
      <c r="Q66" s="34"/>
      <c r="R66" s="34"/>
      <c r="S66" s="34"/>
      <c r="T66" s="46"/>
      <c r="U66" s="283"/>
      <c r="V66" s="283"/>
      <c r="W66" s="283"/>
      <c r="X66" s="283"/>
      <c r="Y66" s="283"/>
      <c r="Z66" s="283"/>
      <c r="AA66" s="283"/>
      <c r="AB66" s="303" t="str">
        <f t="shared" si="0"/>
        <v>//</v>
      </c>
      <c r="AC66" s="8" t="str">
        <f t="shared" si="4"/>
        <v/>
      </c>
      <c r="AD66" s="8" t="str">
        <f t="shared" si="1"/>
        <v xml:space="preserve"> site  //-</v>
      </c>
      <c r="AE66" s="8" t="str">
        <f t="shared" si="3"/>
        <v/>
      </c>
    </row>
    <row r="67" spans="1:31" x14ac:dyDescent="0.35">
      <c r="A67" s="41"/>
      <c r="B67" s="41"/>
      <c r="C67" s="49"/>
      <c r="D67" s="34"/>
      <c r="E67" s="34"/>
      <c r="F67" s="34"/>
      <c r="G67" s="43"/>
      <c r="H67" s="43"/>
      <c r="I67" s="34"/>
      <c r="J67" s="47"/>
      <c r="K67" s="34"/>
      <c r="L67" s="34"/>
      <c r="M67" s="34"/>
      <c r="N67" s="47"/>
      <c r="O67" s="47"/>
      <c r="P67" s="47"/>
      <c r="Q67" s="34"/>
      <c r="R67" s="34"/>
      <c r="S67" s="34"/>
      <c r="T67" s="46"/>
      <c r="U67" s="283"/>
      <c r="V67" s="283"/>
      <c r="W67" s="283"/>
      <c r="X67" s="283"/>
      <c r="Y67" s="283"/>
      <c r="Z67" s="283"/>
      <c r="AA67" s="283"/>
      <c r="AB67" s="303" t="str">
        <f t="shared" ref="AB67:AB130" si="5">CONCATENATE(D67,"/",E67,"/",F67)</f>
        <v>//</v>
      </c>
      <c r="AC67" s="8" t="str">
        <f t="shared" si="4"/>
        <v/>
      </c>
      <c r="AD67" s="8" t="str">
        <f t="shared" ref="AD67:AD130" si="6">CONCATENATE(I67," ", "site", " ",J67," ",D67,"/",E67,"/",F67,"-",M67)</f>
        <v xml:space="preserve"> site  //-</v>
      </c>
      <c r="AE67" s="8" t="str">
        <f t="shared" si="3"/>
        <v/>
      </c>
    </row>
    <row r="68" spans="1:31" x14ac:dyDescent="0.35">
      <c r="A68" s="41"/>
      <c r="B68" s="41"/>
      <c r="C68" s="49"/>
      <c r="D68" s="34"/>
      <c r="E68" s="34"/>
      <c r="F68" s="34"/>
      <c r="G68" s="43"/>
      <c r="H68" s="43"/>
      <c r="I68" s="34"/>
      <c r="J68" s="47"/>
      <c r="K68" s="34"/>
      <c r="L68" s="34"/>
      <c r="M68" s="34"/>
      <c r="N68" s="47"/>
      <c r="O68" s="47"/>
      <c r="P68" s="47"/>
      <c r="Q68" s="34"/>
      <c r="R68" s="34"/>
      <c r="S68" s="34"/>
      <c r="T68" s="46"/>
      <c r="U68" s="283"/>
      <c r="V68" s="283"/>
      <c r="W68" s="283"/>
      <c r="X68" s="283"/>
      <c r="Y68" s="283"/>
      <c r="Z68" s="283"/>
      <c r="AA68" s="283"/>
      <c r="AB68" s="303" t="str">
        <f t="shared" si="5"/>
        <v>//</v>
      </c>
      <c r="AC68" s="8" t="str">
        <f t="shared" ref="AC68:AC131" si="7">IF(AD68= " site  //-","",AD68)</f>
        <v/>
      </c>
      <c r="AD68" s="8" t="str">
        <f t="shared" si="6"/>
        <v xml:space="preserve"> site  //-</v>
      </c>
      <c r="AE68" s="8" t="str">
        <f t="shared" ref="AE68:AE131" si="8">IF(I68="","",I68)</f>
        <v/>
      </c>
    </row>
    <row r="69" spans="1:31" x14ac:dyDescent="0.35">
      <c r="A69" s="41"/>
      <c r="B69" s="41"/>
      <c r="C69" s="49"/>
      <c r="D69" s="34"/>
      <c r="E69" s="34"/>
      <c r="F69" s="34"/>
      <c r="G69" s="43"/>
      <c r="H69" s="43"/>
      <c r="I69" s="34"/>
      <c r="J69" s="47"/>
      <c r="K69" s="34"/>
      <c r="L69" s="34"/>
      <c r="M69" s="34"/>
      <c r="N69" s="47"/>
      <c r="O69" s="47"/>
      <c r="P69" s="47"/>
      <c r="Q69" s="34"/>
      <c r="R69" s="34"/>
      <c r="S69" s="34"/>
      <c r="T69" s="46"/>
      <c r="U69" s="283"/>
      <c r="V69" s="283"/>
      <c r="W69" s="283"/>
      <c r="X69" s="283"/>
      <c r="Y69" s="283"/>
      <c r="Z69" s="283"/>
      <c r="AA69" s="283"/>
      <c r="AB69" s="303" t="str">
        <f t="shared" si="5"/>
        <v>//</v>
      </c>
      <c r="AC69" s="8" t="str">
        <f t="shared" si="7"/>
        <v/>
      </c>
      <c r="AD69" s="8" t="str">
        <f t="shared" si="6"/>
        <v xml:space="preserve"> site  //-</v>
      </c>
      <c r="AE69" s="8" t="str">
        <f t="shared" si="8"/>
        <v/>
      </c>
    </row>
    <row r="70" spans="1:31" x14ac:dyDescent="0.35">
      <c r="A70" s="41"/>
      <c r="B70" s="41"/>
      <c r="C70" s="49"/>
      <c r="D70" s="34"/>
      <c r="E70" s="34"/>
      <c r="F70" s="34"/>
      <c r="G70" s="43"/>
      <c r="H70" s="43"/>
      <c r="I70" s="34"/>
      <c r="J70" s="47"/>
      <c r="K70" s="34"/>
      <c r="L70" s="34"/>
      <c r="M70" s="34"/>
      <c r="N70" s="47"/>
      <c r="O70" s="47"/>
      <c r="P70" s="47"/>
      <c r="Q70" s="34"/>
      <c r="R70" s="34"/>
      <c r="S70" s="34"/>
      <c r="T70" s="46"/>
      <c r="U70" s="283"/>
      <c r="V70" s="283"/>
      <c r="W70" s="283"/>
      <c r="X70" s="283"/>
      <c r="Y70" s="283"/>
      <c r="Z70" s="283"/>
      <c r="AA70" s="283"/>
      <c r="AB70" s="303" t="str">
        <f t="shared" si="5"/>
        <v>//</v>
      </c>
      <c r="AC70" s="8" t="str">
        <f t="shared" si="7"/>
        <v/>
      </c>
      <c r="AD70" s="8" t="str">
        <f t="shared" si="6"/>
        <v xml:space="preserve"> site  //-</v>
      </c>
      <c r="AE70" s="8" t="str">
        <f t="shared" si="8"/>
        <v/>
      </c>
    </row>
    <row r="71" spans="1:31" x14ac:dyDescent="0.35">
      <c r="A71" s="41"/>
      <c r="B71" s="41"/>
      <c r="C71" s="49"/>
      <c r="D71" s="34"/>
      <c r="E71" s="34"/>
      <c r="F71" s="34"/>
      <c r="G71" s="43"/>
      <c r="H71" s="43"/>
      <c r="I71" s="34"/>
      <c r="J71" s="47"/>
      <c r="K71" s="34"/>
      <c r="L71" s="34"/>
      <c r="M71" s="34"/>
      <c r="N71" s="47"/>
      <c r="O71" s="47"/>
      <c r="P71" s="47"/>
      <c r="Q71" s="34"/>
      <c r="R71" s="34"/>
      <c r="S71" s="34"/>
      <c r="T71" s="46"/>
      <c r="U71" s="283"/>
      <c r="V71" s="283"/>
      <c r="W71" s="283"/>
      <c r="X71" s="283"/>
      <c r="Y71" s="283"/>
      <c r="Z71" s="283"/>
      <c r="AA71" s="283"/>
      <c r="AB71" s="303" t="str">
        <f t="shared" si="5"/>
        <v>//</v>
      </c>
      <c r="AC71" s="8" t="str">
        <f t="shared" si="7"/>
        <v/>
      </c>
      <c r="AD71" s="8" t="str">
        <f t="shared" si="6"/>
        <v xml:space="preserve"> site  //-</v>
      </c>
      <c r="AE71" s="8" t="str">
        <f t="shared" si="8"/>
        <v/>
      </c>
    </row>
    <row r="72" spans="1:31" x14ac:dyDescent="0.35">
      <c r="A72" s="41"/>
      <c r="B72" s="41"/>
      <c r="C72" s="49"/>
      <c r="D72" s="34"/>
      <c r="E72" s="34"/>
      <c r="F72" s="34"/>
      <c r="G72" s="43"/>
      <c r="H72" s="43"/>
      <c r="I72" s="34"/>
      <c r="J72" s="47"/>
      <c r="K72" s="34"/>
      <c r="L72" s="34"/>
      <c r="M72" s="34"/>
      <c r="N72" s="47"/>
      <c r="O72" s="47"/>
      <c r="P72" s="47"/>
      <c r="Q72" s="34"/>
      <c r="R72" s="34"/>
      <c r="S72" s="34"/>
      <c r="T72" s="46"/>
      <c r="U72" s="283"/>
      <c r="V72" s="283"/>
      <c r="W72" s="283"/>
      <c r="X72" s="283"/>
      <c r="Y72" s="283"/>
      <c r="Z72" s="283"/>
      <c r="AA72" s="283"/>
      <c r="AB72" s="303" t="str">
        <f t="shared" si="5"/>
        <v>//</v>
      </c>
      <c r="AC72" s="8" t="str">
        <f t="shared" si="7"/>
        <v/>
      </c>
      <c r="AD72" s="8" t="str">
        <f t="shared" si="6"/>
        <v xml:space="preserve"> site  //-</v>
      </c>
      <c r="AE72" s="8" t="str">
        <f t="shared" si="8"/>
        <v/>
      </c>
    </row>
    <row r="73" spans="1:31" x14ac:dyDescent="0.35">
      <c r="A73" s="41"/>
      <c r="B73" s="41"/>
      <c r="C73" s="49"/>
      <c r="D73" s="34"/>
      <c r="E73" s="34"/>
      <c r="F73" s="34"/>
      <c r="G73" s="43"/>
      <c r="H73" s="43"/>
      <c r="I73" s="34"/>
      <c r="J73" s="47"/>
      <c r="K73" s="34"/>
      <c r="L73" s="34"/>
      <c r="M73" s="34"/>
      <c r="N73" s="47"/>
      <c r="O73" s="47"/>
      <c r="P73" s="47"/>
      <c r="Q73" s="34"/>
      <c r="R73" s="34"/>
      <c r="S73" s="34"/>
      <c r="T73" s="46"/>
      <c r="U73" s="283"/>
      <c r="V73" s="283"/>
      <c r="W73" s="283"/>
      <c r="X73" s="283"/>
      <c r="Y73" s="283"/>
      <c r="Z73" s="283"/>
      <c r="AA73" s="283"/>
      <c r="AB73" s="303" t="str">
        <f t="shared" si="5"/>
        <v>//</v>
      </c>
      <c r="AC73" s="8" t="str">
        <f t="shared" si="7"/>
        <v/>
      </c>
      <c r="AD73" s="8" t="str">
        <f t="shared" si="6"/>
        <v xml:space="preserve"> site  //-</v>
      </c>
      <c r="AE73" s="8" t="str">
        <f t="shared" si="8"/>
        <v/>
      </c>
    </row>
    <row r="74" spans="1:31" x14ac:dyDescent="0.35">
      <c r="A74" s="41"/>
      <c r="B74" s="41"/>
      <c r="C74" s="49"/>
      <c r="D74" s="34"/>
      <c r="E74" s="34"/>
      <c r="F74" s="34"/>
      <c r="G74" s="43"/>
      <c r="H74" s="43"/>
      <c r="I74" s="34"/>
      <c r="J74" s="47"/>
      <c r="K74" s="34"/>
      <c r="L74" s="34"/>
      <c r="M74" s="34"/>
      <c r="N74" s="47"/>
      <c r="O74" s="47"/>
      <c r="P74" s="47"/>
      <c r="Q74" s="34"/>
      <c r="R74" s="34"/>
      <c r="S74" s="34"/>
      <c r="T74" s="46"/>
      <c r="U74" s="283"/>
      <c r="V74" s="283"/>
      <c r="W74" s="283"/>
      <c r="X74" s="283"/>
      <c r="Y74" s="283"/>
      <c r="Z74" s="283"/>
      <c r="AA74" s="283"/>
      <c r="AB74" s="303" t="str">
        <f t="shared" si="5"/>
        <v>//</v>
      </c>
      <c r="AC74" s="8" t="str">
        <f t="shared" si="7"/>
        <v/>
      </c>
      <c r="AD74" s="8" t="str">
        <f t="shared" si="6"/>
        <v xml:space="preserve"> site  //-</v>
      </c>
      <c r="AE74" s="8" t="str">
        <f t="shared" si="8"/>
        <v/>
      </c>
    </row>
    <row r="75" spans="1:31" x14ac:dyDescent="0.35">
      <c r="A75" s="41"/>
      <c r="B75" s="41"/>
      <c r="C75" s="49"/>
      <c r="D75" s="34"/>
      <c r="E75" s="34"/>
      <c r="F75" s="34"/>
      <c r="G75" s="43"/>
      <c r="H75" s="43"/>
      <c r="I75" s="34"/>
      <c r="J75" s="47"/>
      <c r="K75" s="34"/>
      <c r="L75" s="34"/>
      <c r="M75" s="34"/>
      <c r="N75" s="47"/>
      <c r="O75" s="47"/>
      <c r="P75" s="47"/>
      <c r="Q75" s="34"/>
      <c r="R75" s="34"/>
      <c r="S75" s="34"/>
      <c r="T75" s="46"/>
      <c r="U75" s="283"/>
      <c r="V75" s="283"/>
      <c r="W75" s="283"/>
      <c r="X75" s="283"/>
      <c r="Y75" s="283"/>
      <c r="Z75" s="283"/>
      <c r="AA75" s="283"/>
      <c r="AB75" s="303" t="str">
        <f t="shared" si="5"/>
        <v>//</v>
      </c>
      <c r="AC75" s="8" t="str">
        <f t="shared" si="7"/>
        <v/>
      </c>
      <c r="AD75" s="8" t="str">
        <f t="shared" si="6"/>
        <v xml:space="preserve"> site  //-</v>
      </c>
      <c r="AE75" s="8" t="str">
        <f t="shared" si="8"/>
        <v/>
      </c>
    </row>
    <row r="76" spans="1:31" x14ac:dyDescent="0.35">
      <c r="A76" s="41"/>
      <c r="B76" s="41"/>
      <c r="C76" s="49"/>
      <c r="D76" s="34"/>
      <c r="E76" s="34"/>
      <c r="F76" s="34"/>
      <c r="G76" s="43"/>
      <c r="H76" s="43"/>
      <c r="I76" s="34"/>
      <c r="J76" s="47"/>
      <c r="K76" s="34"/>
      <c r="L76" s="34"/>
      <c r="M76" s="34"/>
      <c r="N76" s="47"/>
      <c r="O76" s="47"/>
      <c r="P76" s="47"/>
      <c r="Q76" s="34"/>
      <c r="R76" s="34"/>
      <c r="S76" s="34"/>
      <c r="T76" s="46"/>
      <c r="U76" s="283"/>
      <c r="V76" s="283"/>
      <c r="W76" s="283"/>
      <c r="X76" s="283"/>
      <c r="Y76" s="283"/>
      <c r="Z76" s="283"/>
      <c r="AA76" s="283"/>
      <c r="AB76" s="303" t="str">
        <f t="shared" si="5"/>
        <v>//</v>
      </c>
      <c r="AC76" s="8" t="str">
        <f t="shared" si="7"/>
        <v/>
      </c>
      <c r="AD76" s="8" t="str">
        <f t="shared" si="6"/>
        <v xml:space="preserve"> site  //-</v>
      </c>
      <c r="AE76" s="8" t="str">
        <f t="shared" si="8"/>
        <v/>
      </c>
    </row>
    <row r="77" spans="1:31" x14ac:dyDescent="0.35">
      <c r="A77" s="41"/>
      <c r="B77" s="41"/>
      <c r="C77" s="49"/>
      <c r="D77" s="34"/>
      <c r="E77" s="34"/>
      <c r="F77" s="34"/>
      <c r="G77" s="43"/>
      <c r="H77" s="43"/>
      <c r="I77" s="34"/>
      <c r="J77" s="47"/>
      <c r="K77" s="34"/>
      <c r="L77" s="34"/>
      <c r="M77" s="34"/>
      <c r="N77" s="47"/>
      <c r="O77" s="47"/>
      <c r="P77" s="47"/>
      <c r="Q77" s="34"/>
      <c r="R77" s="34"/>
      <c r="S77" s="34"/>
      <c r="T77" s="46"/>
      <c r="U77" s="283"/>
      <c r="V77" s="283"/>
      <c r="W77" s="283"/>
      <c r="X77" s="283"/>
      <c r="Y77" s="283"/>
      <c r="Z77" s="283"/>
      <c r="AA77" s="283"/>
      <c r="AB77" s="303" t="str">
        <f t="shared" si="5"/>
        <v>//</v>
      </c>
      <c r="AC77" s="8" t="str">
        <f t="shared" si="7"/>
        <v/>
      </c>
      <c r="AD77" s="8" t="str">
        <f t="shared" si="6"/>
        <v xml:space="preserve"> site  //-</v>
      </c>
      <c r="AE77" s="8" t="str">
        <f t="shared" si="8"/>
        <v/>
      </c>
    </row>
    <row r="78" spans="1:31" x14ac:dyDescent="0.35">
      <c r="A78" s="41"/>
      <c r="B78" s="41"/>
      <c r="C78" s="49"/>
      <c r="D78" s="34"/>
      <c r="E78" s="34"/>
      <c r="F78" s="34"/>
      <c r="G78" s="43"/>
      <c r="H78" s="43"/>
      <c r="I78" s="34"/>
      <c r="J78" s="47"/>
      <c r="K78" s="34"/>
      <c r="L78" s="34"/>
      <c r="M78" s="34"/>
      <c r="N78" s="47"/>
      <c r="O78" s="47"/>
      <c r="P78" s="47"/>
      <c r="Q78" s="34"/>
      <c r="R78" s="34"/>
      <c r="S78" s="34"/>
      <c r="T78" s="46"/>
      <c r="U78" s="283"/>
      <c r="V78" s="283"/>
      <c r="W78" s="283"/>
      <c r="X78" s="283"/>
      <c r="Y78" s="283"/>
      <c r="Z78" s="283"/>
      <c r="AA78" s="283"/>
      <c r="AB78" s="303" t="str">
        <f t="shared" si="5"/>
        <v>//</v>
      </c>
      <c r="AC78" s="8" t="str">
        <f t="shared" si="7"/>
        <v/>
      </c>
      <c r="AD78" s="8" t="str">
        <f t="shared" si="6"/>
        <v xml:space="preserve"> site  //-</v>
      </c>
      <c r="AE78" s="8" t="str">
        <f t="shared" si="8"/>
        <v/>
      </c>
    </row>
    <row r="79" spans="1:31" x14ac:dyDescent="0.35">
      <c r="A79" s="41"/>
      <c r="B79" s="41"/>
      <c r="C79" s="49"/>
      <c r="D79" s="34"/>
      <c r="E79" s="34"/>
      <c r="F79" s="34"/>
      <c r="G79" s="43"/>
      <c r="H79" s="43"/>
      <c r="I79" s="34"/>
      <c r="J79" s="47"/>
      <c r="K79" s="34"/>
      <c r="L79" s="34"/>
      <c r="M79" s="34"/>
      <c r="N79" s="47"/>
      <c r="O79" s="47"/>
      <c r="P79" s="47"/>
      <c r="Q79" s="34"/>
      <c r="R79" s="34"/>
      <c r="S79" s="34"/>
      <c r="T79" s="46"/>
      <c r="U79" s="283"/>
      <c r="V79" s="283"/>
      <c r="W79" s="283"/>
      <c r="X79" s="283"/>
      <c r="Y79" s="283"/>
      <c r="Z79" s="283"/>
      <c r="AA79" s="283"/>
      <c r="AB79" s="303" t="str">
        <f t="shared" si="5"/>
        <v>//</v>
      </c>
      <c r="AC79" s="8" t="str">
        <f t="shared" si="7"/>
        <v/>
      </c>
      <c r="AD79" s="8" t="str">
        <f t="shared" si="6"/>
        <v xml:space="preserve"> site  //-</v>
      </c>
      <c r="AE79" s="8" t="str">
        <f t="shared" si="8"/>
        <v/>
      </c>
    </row>
    <row r="80" spans="1:31" x14ac:dyDescent="0.35">
      <c r="A80" s="41"/>
      <c r="B80" s="41"/>
      <c r="C80" s="49"/>
      <c r="D80" s="34"/>
      <c r="E80" s="34"/>
      <c r="F80" s="34"/>
      <c r="G80" s="43"/>
      <c r="H80" s="43"/>
      <c r="I80" s="34"/>
      <c r="J80" s="47"/>
      <c r="K80" s="34"/>
      <c r="L80" s="34"/>
      <c r="M80" s="34"/>
      <c r="N80" s="47"/>
      <c r="O80" s="47"/>
      <c r="P80" s="47"/>
      <c r="Q80" s="34"/>
      <c r="R80" s="34"/>
      <c r="S80" s="34"/>
      <c r="T80" s="46"/>
      <c r="U80" s="283"/>
      <c r="V80" s="283"/>
      <c r="W80" s="283"/>
      <c r="X80" s="283"/>
      <c r="Y80" s="283"/>
      <c r="Z80" s="283"/>
      <c r="AA80" s="283"/>
      <c r="AB80" s="303" t="str">
        <f t="shared" si="5"/>
        <v>//</v>
      </c>
      <c r="AC80" s="8" t="str">
        <f t="shared" si="7"/>
        <v/>
      </c>
      <c r="AD80" s="8" t="str">
        <f t="shared" si="6"/>
        <v xml:space="preserve"> site  //-</v>
      </c>
      <c r="AE80" s="8" t="str">
        <f t="shared" si="8"/>
        <v/>
      </c>
    </row>
    <row r="81" spans="1:31" x14ac:dyDescent="0.35">
      <c r="A81" s="41"/>
      <c r="B81" s="41"/>
      <c r="C81" s="49"/>
      <c r="D81" s="34"/>
      <c r="E81" s="34"/>
      <c r="F81" s="34"/>
      <c r="G81" s="43"/>
      <c r="H81" s="43"/>
      <c r="I81" s="34"/>
      <c r="J81" s="47"/>
      <c r="K81" s="34"/>
      <c r="L81" s="34"/>
      <c r="M81" s="34"/>
      <c r="N81" s="47"/>
      <c r="O81" s="47"/>
      <c r="P81" s="47"/>
      <c r="Q81" s="34"/>
      <c r="R81" s="34"/>
      <c r="S81" s="34"/>
      <c r="T81" s="46"/>
      <c r="U81" s="283"/>
      <c r="V81" s="283"/>
      <c r="W81" s="283"/>
      <c r="X81" s="283"/>
      <c r="Y81" s="283"/>
      <c r="Z81" s="283"/>
      <c r="AA81" s="283"/>
      <c r="AB81" s="303" t="str">
        <f t="shared" si="5"/>
        <v>//</v>
      </c>
      <c r="AC81" s="8" t="str">
        <f t="shared" si="7"/>
        <v/>
      </c>
      <c r="AD81" s="8" t="str">
        <f t="shared" si="6"/>
        <v xml:space="preserve"> site  //-</v>
      </c>
      <c r="AE81" s="8" t="str">
        <f t="shared" si="8"/>
        <v/>
      </c>
    </row>
    <row r="82" spans="1:31" x14ac:dyDescent="0.35">
      <c r="A82" s="41"/>
      <c r="B82" s="41"/>
      <c r="C82" s="49"/>
      <c r="D82" s="34"/>
      <c r="E82" s="34"/>
      <c r="F82" s="34"/>
      <c r="G82" s="43"/>
      <c r="H82" s="43"/>
      <c r="I82" s="34"/>
      <c r="J82" s="47"/>
      <c r="K82" s="34"/>
      <c r="L82" s="34"/>
      <c r="M82" s="34"/>
      <c r="N82" s="47"/>
      <c r="O82" s="47"/>
      <c r="P82" s="47"/>
      <c r="Q82" s="34"/>
      <c r="R82" s="34"/>
      <c r="S82" s="34"/>
      <c r="T82" s="46"/>
      <c r="U82" s="283"/>
      <c r="V82" s="283"/>
      <c r="W82" s="283"/>
      <c r="X82" s="283"/>
      <c r="Y82" s="283"/>
      <c r="Z82" s="283"/>
      <c r="AA82" s="283"/>
      <c r="AB82" s="303" t="str">
        <f t="shared" si="5"/>
        <v>//</v>
      </c>
      <c r="AC82" s="8" t="str">
        <f t="shared" si="7"/>
        <v/>
      </c>
      <c r="AD82" s="8" t="str">
        <f t="shared" si="6"/>
        <v xml:space="preserve"> site  //-</v>
      </c>
      <c r="AE82" s="8" t="str">
        <f t="shared" si="8"/>
        <v/>
      </c>
    </row>
    <row r="83" spans="1:31" x14ac:dyDescent="0.35">
      <c r="A83" s="41"/>
      <c r="B83" s="41"/>
      <c r="C83" s="49"/>
      <c r="D83" s="34"/>
      <c r="E83" s="34"/>
      <c r="F83" s="34"/>
      <c r="G83" s="43"/>
      <c r="H83" s="43"/>
      <c r="I83" s="34"/>
      <c r="J83" s="47"/>
      <c r="K83" s="34"/>
      <c r="L83" s="34"/>
      <c r="M83" s="34"/>
      <c r="N83" s="47"/>
      <c r="O83" s="47"/>
      <c r="P83" s="47"/>
      <c r="Q83" s="34"/>
      <c r="R83" s="34"/>
      <c r="S83" s="34"/>
      <c r="T83" s="46"/>
      <c r="U83" s="283"/>
      <c r="V83" s="283"/>
      <c r="W83" s="283"/>
      <c r="X83" s="283"/>
      <c r="Y83" s="283"/>
      <c r="Z83" s="283"/>
      <c r="AA83" s="283"/>
      <c r="AB83" s="303" t="str">
        <f t="shared" si="5"/>
        <v>//</v>
      </c>
      <c r="AC83" s="8" t="str">
        <f t="shared" si="7"/>
        <v/>
      </c>
      <c r="AD83" s="8" t="str">
        <f t="shared" si="6"/>
        <v xml:space="preserve"> site  //-</v>
      </c>
      <c r="AE83" s="8" t="str">
        <f t="shared" si="8"/>
        <v/>
      </c>
    </row>
    <row r="84" spans="1:31" x14ac:dyDescent="0.35">
      <c r="A84" s="41"/>
      <c r="B84" s="41"/>
      <c r="C84" s="49"/>
      <c r="D84" s="34"/>
      <c r="E84" s="34"/>
      <c r="F84" s="34"/>
      <c r="G84" s="43"/>
      <c r="H84" s="43"/>
      <c r="I84" s="34"/>
      <c r="J84" s="47"/>
      <c r="K84" s="34"/>
      <c r="L84" s="34"/>
      <c r="M84" s="34"/>
      <c r="N84" s="47"/>
      <c r="O84" s="47"/>
      <c r="P84" s="47"/>
      <c r="Q84" s="34"/>
      <c r="R84" s="34"/>
      <c r="S84" s="34"/>
      <c r="T84" s="46"/>
      <c r="U84" s="283"/>
      <c r="V84" s="283"/>
      <c r="W84" s="283"/>
      <c r="X84" s="283"/>
      <c r="Y84" s="283"/>
      <c r="Z84" s="283"/>
      <c r="AA84" s="283"/>
      <c r="AB84" s="303" t="str">
        <f t="shared" si="5"/>
        <v>//</v>
      </c>
      <c r="AC84" s="8" t="str">
        <f t="shared" si="7"/>
        <v/>
      </c>
      <c r="AD84" s="8" t="str">
        <f t="shared" si="6"/>
        <v xml:space="preserve"> site  //-</v>
      </c>
      <c r="AE84" s="8" t="str">
        <f t="shared" si="8"/>
        <v/>
      </c>
    </row>
    <row r="85" spans="1:31" x14ac:dyDescent="0.35">
      <c r="A85" s="41"/>
      <c r="B85" s="41"/>
      <c r="C85" s="49"/>
      <c r="D85" s="34"/>
      <c r="E85" s="34"/>
      <c r="F85" s="34"/>
      <c r="G85" s="43"/>
      <c r="H85" s="43"/>
      <c r="I85" s="34"/>
      <c r="J85" s="47"/>
      <c r="K85" s="34"/>
      <c r="L85" s="34"/>
      <c r="M85" s="34"/>
      <c r="N85" s="47"/>
      <c r="O85" s="47"/>
      <c r="P85" s="47"/>
      <c r="Q85" s="34"/>
      <c r="R85" s="34"/>
      <c r="S85" s="34"/>
      <c r="T85" s="46"/>
      <c r="U85" s="283"/>
      <c r="V85" s="283"/>
      <c r="W85" s="283"/>
      <c r="X85" s="283"/>
      <c r="Y85" s="283"/>
      <c r="Z85" s="283"/>
      <c r="AA85" s="283"/>
      <c r="AB85" s="303" t="str">
        <f t="shared" si="5"/>
        <v>//</v>
      </c>
      <c r="AC85" s="8" t="str">
        <f t="shared" si="7"/>
        <v/>
      </c>
      <c r="AD85" s="8" t="str">
        <f t="shared" si="6"/>
        <v xml:space="preserve"> site  //-</v>
      </c>
      <c r="AE85" s="8" t="str">
        <f t="shared" si="8"/>
        <v/>
      </c>
    </row>
    <row r="86" spans="1:31" x14ac:dyDescent="0.35">
      <c r="A86" s="41"/>
      <c r="B86" s="41"/>
      <c r="C86" s="49"/>
      <c r="D86" s="34"/>
      <c r="E86" s="34"/>
      <c r="F86" s="34"/>
      <c r="G86" s="43"/>
      <c r="H86" s="43"/>
      <c r="I86" s="34"/>
      <c r="J86" s="47"/>
      <c r="K86" s="34"/>
      <c r="L86" s="34"/>
      <c r="M86" s="34"/>
      <c r="N86" s="47"/>
      <c r="O86" s="47"/>
      <c r="P86" s="47"/>
      <c r="Q86" s="34"/>
      <c r="R86" s="34"/>
      <c r="S86" s="34"/>
      <c r="T86" s="46"/>
      <c r="U86" s="283"/>
      <c r="V86" s="283"/>
      <c r="W86" s="283"/>
      <c r="X86" s="283"/>
      <c r="Y86" s="283"/>
      <c r="Z86" s="283"/>
      <c r="AA86" s="283"/>
      <c r="AB86" s="303" t="str">
        <f t="shared" si="5"/>
        <v>//</v>
      </c>
      <c r="AC86" s="8" t="str">
        <f t="shared" si="7"/>
        <v/>
      </c>
      <c r="AD86" s="8" t="str">
        <f t="shared" si="6"/>
        <v xml:space="preserve"> site  //-</v>
      </c>
      <c r="AE86" s="8" t="str">
        <f t="shared" si="8"/>
        <v/>
      </c>
    </row>
    <row r="87" spans="1:31" x14ac:dyDescent="0.35">
      <c r="A87" s="41"/>
      <c r="B87" s="41"/>
      <c r="C87" s="49"/>
      <c r="D87" s="34"/>
      <c r="E87" s="34"/>
      <c r="F87" s="34"/>
      <c r="G87" s="43"/>
      <c r="H87" s="43"/>
      <c r="I87" s="34"/>
      <c r="J87" s="47"/>
      <c r="K87" s="34"/>
      <c r="L87" s="34"/>
      <c r="M87" s="34"/>
      <c r="N87" s="47"/>
      <c r="O87" s="47"/>
      <c r="P87" s="47"/>
      <c r="Q87" s="34"/>
      <c r="R87" s="34"/>
      <c r="S87" s="34"/>
      <c r="T87" s="46"/>
      <c r="U87" s="283"/>
      <c r="V87" s="283"/>
      <c r="W87" s="283"/>
      <c r="X87" s="283"/>
      <c r="Y87" s="283"/>
      <c r="Z87" s="283"/>
      <c r="AA87" s="283"/>
      <c r="AB87" s="303" t="str">
        <f t="shared" si="5"/>
        <v>//</v>
      </c>
      <c r="AC87" s="8" t="str">
        <f t="shared" si="7"/>
        <v/>
      </c>
      <c r="AD87" s="8" t="str">
        <f t="shared" si="6"/>
        <v xml:space="preserve"> site  //-</v>
      </c>
      <c r="AE87" s="8" t="str">
        <f t="shared" si="8"/>
        <v/>
      </c>
    </row>
    <row r="88" spans="1:31" x14ac:dyDescent="0.35">
      <c r="A88" s="41"/>
      <c r="B88" s="41"/>
      <c r="C88" s="49"/>
      <c r="D88" s="34"/>
      <c r="E88" s="34"/>
      <c r="F88" s="34"/>
      <c r="G88" s="43"/>
      <c r="H88" s="43"/>
      <c r="I88" s="34"/>
      <c r="J88" s="47"/>
      <c r="K88" s="34"/>
      <c r="L88" s="34"/>
      <c r="M88" s="34"/>
      <c r="N88" s="47"/>
      <c r="O88" s="47"/>
      <c r="P88" s="47"/>
      <c r="Q88" s="34"/>
      <c r="R88" s="34"/>
      <c r="S88" s="34"/>
      <c r="T88" s="46"/>
      <c r="U88" s="283"/>
      <c r="V88" s="283"/>
      <c r="W88" s="283"/>
      <c r="X88" s="283"/>
      <c r="Y88" s="283"/>
      <c r="Z88" s="283"/>
      <c r="AA88" s="283"/>
      <c r="AB88" s="303" t="str">
        <f t="shared" si="5"/>
        <v>//</v>
      </c>
      <c r="AC88" s="8" t="str">
        <f t="shared" si="7"/>
        <v/>
      </c>
      <c r="AD88" s="8" t="str">
        <f t="shared" si="6"/>
        <v xml:space="preserve"> site  //-</v>
      </c>
      <c r="AE88" s="8" t="str">
        <f t="shared" si="8"/>
        <v/>
      </c>
    </row>
    <row r="89" spans="1:31" x14ac:dyDescent="0.35">
      <c r="A89" s="41"/>
      <c r="B89" s="41"/>
      <c r="C89" s="49"/>
      <c r="D89" s="34"/>
      <c r="E89" s="34"/>
      <c r="F89" s="34"/>
      <c r="G89" s="43"/>
      <c r="H89" s="43"/>
      <c r="I89" s="34"/>
      <c r="J89" s="47"/>
      <c r="K89" s="34"/>
      <c r="L89" s="34"/>
      <c r="M89" s="34"/>
      <c r="N89" s="47"/>
      <c r="O89" s="47"/>
      <c r="P89" s="47"/>
      <c r="Q89" s="34"/>
      <c r="R89" s="34"/>
      <c r="S89" s="34"/>
      <c r="T89" s="46"/>
      <c r="U89" s="283"/>
      <c r="V89" s="283"/>
      <c r="W89" s="283"/>
      <c r="X89" s="283"/>
      <c r="Y89" s="283"/>
      <c r="Z89" s="283"/>
      <c r="AA89" s="283"/>
      <c r="AB89" s="303" t="str">
        <f t="shared" si="5"/>
        <v>//</v>
      </c>
      <c r="AC89" s="8" t="str">
        <f t="shared" si="7"/>
        <v/>
      </c>
      <c r="AD89" s="8" t="str">
        <f t="shared" si="6"/>
        <v xml:space="preserve"> site  //-</v>
      </c>
      <c r="AE89" s="8" t="str">
        <f t="shared" si="8"/>
        <v/>
      </c>
    </row>
    <row r="90" spans="1:31" x14ac:dyDescent="0.35">
      <c r="A90" s="41"/>
      <c r="B90" s="41"/>
      <c r="C90" s="49"/>
      <c r="D90" s="34"/>
      <c r="E90" s="34"/>
      <c r="F90" s="34"/>
      <c r="G90" s="43"/>
      <c r="H90" s="43"/>
      <c r="I90" s="34"/>
      <c r="J90" s="47"/>
      <c r="K90" s="34"/>
      <c r="L90" s="34"/>
      <c r="M90" s="34"/>
      <c r="N90" s="47"/>
      <c r="O90" s="47"/>
      <c r="P90" s="47"/>
      <c r="Q90" s="34"/>
      <c r="R90" s="34"/>
      <c r="S90" s="34"/>
      <c r="T90" s="46"/>
      <c r="U90" s="283"/>
      <c r="V90" s="283"/>
      <c r="W90" s="283"/>
      <c r="X90" s="283"/>
      <c r="Y90" s="283"/>
      <c r="Z90" s="283"/>
      <c r="AA90" s="283"/>
      <c r="AB90" s="303" t="str">
        <f t="shared" si="5"/>
        <v>//</v>
      </c>
      <c r="AC90" s="8" t="str">
        <f t="shared" si="7"/>
        <v/>
      </c>
      <c r="AD90" s="8" t="str">
        <f t="shared" si="6"/>
        <v xml:space="preserve"> site  //-</v>
      </c>
      <c r="AE90" s="8" t="str">
        <f t="shared" si="8"/>
        <v/>
      </c>
    </row>
    <row r="91" spans="1:31" x14ac:dyDescent="0.35">
      <c r="A91" s="41"/>
      <c r="B91" s="41"/>
      <c r="C91" s="49"/>
      <c r="D91" s="34"/>
      <c r="E91" s="34"/>
      <c r="F91" s="34"/>
      <c r="G91" s="43"/>
      <c r="H91" s="43"/>
      <c r="I91" s="34"/>
      <c r="J91" s="47"/>
      <c r="K91" s="34"/>
      <c r="L91" s="34"/>
      <c r="M91" s="34"/>
      <c r="N91" s="47"/>
      <c r="O91" s="47"/>
      <c r="P91" s="47"/>
      <c r="Q91" s="34"/>
      <c r="R91" s="34"/>
      <c r="S91" s="34"/>
      <c r="T91" s="46"/>
      <c r="U91" s="283"/>
      <c r="V91" s="283"/>
      <c r="W91" s="283"/>
      <c r="X91" s="283"/>
      <c r="Y91" s="283"/>
      <c r="Z91" s="283"/>
      <c r="AA91" s="283"/>
      <c r="AB91" s="303" t="str">
        <f t="shared" si="5"/>
        <v>//</v>
      </c>
      <c r="AC91" s="8" t="str">
        <f t="shared" si="7"/>
        <v/>
      </c>
      <c r="AD91" s="8" t="str">
        <f t="shared" si="6"/>
        <v xml:space="preserve"> site  //-</v>
      </c>
      <c r="AE91" s="8" t="str">
        <f t="shared" si="8"/>
        <v/>
      </c>
    </row>
    <row r="92" spans="1:31" x14ac:dyDescent="0.35">
      <c r="A92" s="41"/>
      <c r="B92" s="41"/>
      <c r="C92" s="49"/>
      <c r="D92" s="34"/>
      <c r="E92" s="34"/>
      <c r="F92" s="34"/>
      <c r="G92" s="43"/>
      <c r="H92" s="43"/>
      <c r="I92" s="34"/>
      <c r="J92" s="47"/>
      <c r="K92" s="34"/>
      <c r="L92" s="34"/>
      <c r="M92" s="34"/>
      <c r="N92" s="47"/>
      <c r="O92" s="47"/>
      <c r="P92" s="47"/>
      <c r="Q92" s="34"/>
      <c r="R92" s="34"/>
      <c r="S92" s="34"/>
      <c r="T92" s="46"/>
      <c r="U92" s="283"/>
      <c r="V92" s="283"/>
      <c r="W92" s="283"/>
      <c r="X92" s="283"/>
      <c r="Y92" s="283"/>
      <c r="Z92" s="283"/>
      <c r="AA92" s="283"/>
      <c r="AB92" s="303" t="str">
        <f t="shared" si="5"/>
        <v>//</v>
      </c>
      <c r="AC92" s="8" t="str">
        <f t="shared" si="7"/>
        <v/>
      </c>
      <c r="AD92" s="8" t="str">
        <f t="shared" si="6"/>
        <v xml:space="preserve"> site  //-</v>
      </c>
      <c r="AE92" s="8" t="str">
        <f t="shared" si="8"/>
        <v/>
      </c>
    </row>
    <row r="93" spans="1:31" x14ac:dyDescent="0.35">
      <c r="A93" s="41"/>
      <c r="B93" s="41"/>
      <c r="C93" s="49"/>
      <c r="D93" s="34"/>
      <c r="E93" s="34"/>
      <c r="F93" s="34"/>
      <c r="G93" s="43"/>
      <c r="H93" s="43"/>
      <c r="I93" s="34"/>
      <c r="J93" s="47"/>
      <c r="K93" s="34"/>
      <c r="L93" s="34"/>
      <c r="M93" s="34"/>
      <c r="N93" s="47"/>
      <c r="O93" s="47"/>
      <c r="P93" s="47"/>
      <c r="Q93" s="34"/>
      <c r="R93" s="34"/>
      <c r="S93" s="34"/>
      <c r="T93" s="46"/>
      <c r="U93" s="283"/>
      <c r="V93" s="283"/>
      <c r="W93" s="283"/>
      <c r="X93" s="283"/>
      <c r="Y93" s="283"/>
      <c r="Z93" s="283"/>
      <c r="AA93" s="283"/>
      <c r="AB93" s="303" t="str">
        <f t="shared" si="5"/>
        <v>//</v>
      </c>
      <c r="AC93" s="8" t="str">
        <f t="shared" si="7"/>
        <v/>
      </c>
      <c r="AD93" s="8" t="str">
        <f t="shared" si="6"/>
        <v xml:space="preserve"> site  //-</v>
      </c>
      <c r="AE93" s="8" t="str">
        <f t="shared" si="8"/>
        <v/>
      </c>
    </row>
    <row r="94" spans="1:31" x14ac:dyDescent="0.35">
      <c r="A94" s="41"/>
      <c r="B94" s="41"/>
      <c r="C94" s="49"/>
      <c r="D94" s="34"/>
      <c r="E94" s="34"/>
      <c r="F94" s="34"/>
      <c r="G94" s="43"/>
      <c r="H94" s="43"/>
      <c r="I94" s="34"/>
      <c r="J94" s="47"/>
      <c r="K94" s="34"/>
      <c r="L94" s="34"/>
      <c r="M94" s="34"/>
      <c r="N94" s="47"/>
      <c r="O94" s="47"/>
      <c r="P94" s="47"/>
      <c r="Q94" s="34"/>
      <c r="R94" s="34"/>
      <c r="S94" s="34"/>
      <c r="T94" s="46"/>
      <c r="U94" s="283"/>
      <c r="V94" s="283"/>
      <c r="W94" s="283"/>
      <c r="X94" s="283"/>
      <c r="Y94" s="283"/>
      <c r="Z94" s="283"/>
      <c r="AA94" s="283"/>
      <c r="AB94" s="303" t="str">
        <f t="shared" si="5"/>
        <v>//</v>
      </c>
      <c r="AC94" s="8" t="str">
        <f t="shared" si="7"/>
        <v/>
      </c>
      <c r="AD94" s="8" t="str">
        <f t="shared" si="6"/>
        <v xml:space="preserve"> site  //-</v>
      </c>
      <c r="AE94" s="8" t="str">
        <f t="shared" si="8"/>
        <v/>
      </c>
    </row>
    <row r="95" spans="1:31" x14ac:dyDescent="0.35">
      <c r="A95" s="41"/>
      <c r="B95" s="41"/>
      <c r="C95" s="49"/>
      <c r="D95" s="34"/>
      <c r="E95" s="34"/>
      <c r="F95" s="34"/>
      <c r="G95" s="43"/>
      <c r="H95" s="43"/>
      <c r="I95" s="34"/>
      <c r="J95" s="47"/>
      <c r="K95" s="34"/>
      <c r="L95" s="34"/>
      <c r="M95" s="34"/>
      <c r="N95" s="47"/>
      <c r="O95" s="47"/>
      <c r="P95" s="47"/>
      <c r="Q95" s="34"/>
      <c r="R95" s="34"/>
      <c r="S95" s="34"/>
      <c r="T95" s="46"/>
      <c r="U95" s="283"/>
      <c r="V95" s="283"/>
      <c r="W95" s="283"/>
      <c r="X95" s="283"/>
      <c r="Y95" s="283"/>
      <c r="Z95" s="283"/>
      <c r="AA95" s="283"/>
      <c r="AB95" s="303" t="str">
        <f t="shared" si="5"/>
        <v>//</v>
      </c>
      <c r="AC95" s="8" t="str">
        <f t="shared" si="7"/>
        <v/>
      </c>
      <c r="AD95" s="8" t="str">
        <f t="shared" si="6"/>
        <v xml:space="preserve"> site  //-</v>
      </c>
      <c r="AE95" s="8" t="str">
        <f t="shared" si="8"/>
        <v/>
      </c>
    </row>
    <row r="96" spans="1:31" x14ac:dyDescent="0.35">
      <c r="A96" s="41"/>
      <c r="B96" s="41"/>
      <c r="C96" s="49"/>
      <c r="D96" s="34"/>
      <c r="E96" s="34"/>
      <c r="F96" s="34"/>
      <c r="G96" s="43"/>
      <c r="H96" s="43"/>
      <c r="I96" s="34"/>
      <c r="J96" s="47"/>
      <c r="K96" s="34"/>
      <c r="L96" s="34"/>
      <c r="M96" s="34"/>
      <c r="N96" s="47"/>
      <c r="O96" s="47"/>
      <c r="P96" s="47"/>
      <c r="Q96" s="34"/>
      <c r="R96" s="34"/>
      <c r="S96" s="34"/>
      <c r="T96" s="46"/>
      <c r="U96" s="283"/>
      <c r="V96" s="283"/>
      <c r="W96" s="283"/>
      <c r="X96" s="283"/>
      <c r="Y96" s="283"/>
      <c r="Z96" s="283"/>
      <c r="AA96" s="283"/>
      <c r="AB96" s="303" t="str">
        <f t="shared" si="5"/>
        <v>//</v>
      </c>
      <c r="AC96" s="8" t="str">
        <f t="shared" si="7"/>
        <v/>
      </c>
      <c r="AD96" s="8" t="str">
        <f t="shared" si="6"/>
        <v xml:space="preserve"> site  //-</v>
      </c>
      <c r="AE96" s="8" t="str">
        <f t="shared" si="8"/>
        <v/>
      </c>
    </row>
    <row r="97" spans="1:31" x14ac:dyDescent="0.35">
      <c r="A97" s="41"/>
      <c r="B97" s="41"/>
      <c r="C97" s="49"/>
      <c r="D97" s="34"/>
      <c r="E97" s="34"/>
      <c r="F97" s="34"/>
      <c r="G97" s="43"/>
      <c r="H97" s="43"/>
      <c r="I97" s="34"/>
      <c r="J97" s="47"/>
      <c r="K97" s="34"/>
      <c r="L97" s="34"/>
      <c r="M97" s="34"/>
      <c r="N97" s="47"/>
      <c r="O97" s="47"/>
      <c r="P97" s="47"/>
      <c r="Q97" s="34"/>
      <c r="R97" s="34"/>
      <c r="S97" s="34"/>
      <c r="T97" s="46"/>
      <c r="U97" s="283"/>
      <c r="V97" s="283"/>
      <c r="W97" s="283"/>
      <c r="X97" s="283"/>
      <c r="Y97" s="283"/>
      <c r="Z97" s="283"/>
      <c r="AA97" s="283"/>
      <c r="AB97" s="303" t="str">
        <f t="shared" si="5"/>
        <v>//</v>
      </c>
      <c r="AC97" s="8" t="str">
        <f t="shared" si="7"/>
        <v/>
      </c>
      <c r="AD97" s="8" t="str">
        <f t="shared" si="6"/>
        <v xml:space="preserve"> site  //-</v>
      </c>
      <c r="AE97" s="8" t="str">
        <f t="shared" si="8"/>
        <v/>
      </c>
    </row>
    <row r="98" spans="1:31" x14ac:dyDescent="0.35">
      <c r="A98" s="41"/>
      <c r="B98" s="41"/>
      <c r="C98" s="49"/>
      <c r="D98" s="34"/>
      <c r="E98" s="34"/>
      <c r="F98" s="34"/>
      <c r="G98" s="43"/>
      <c r="H98" s="43"/>
      <c r="I98" s="34"/>
      <c r="J98" s="47"/>
      <c r="K98" s="34"/>
      <c r="L98" s="34"/>
      <c r="M98" s="34"/>
      <c r="N98" s="47"/>
      <c r="O98" s="47"/>
      <c r="P98" s="47"/>
      <c r="Q98" s="34"/>
      <c r="R98" s="34"/>
      <c r="S98" s="34"/>
      <c r="T98" s="46"/>
      <c r="U98" s="283"/>
      <c r="V98" s="283"/>
      <c r="W98" s="283"/>
      <c r="X98" s="283"/>
      <c r="Y98" s="283"/>
      <c r="Z98" s="283"/>
      <c r="AA98" s="283"/>
      <c r="AB98" s="303" t="str">
        <f t="shared" si="5"/>
        <v>//</v>
      </c>
      <c r="AC98" s="8" t="str">
        <f t="shared" si="7"/>
        <v/>
      </c>
      <c r="AD98" s="8" t="str">
        <f t="shared" si="6"/>
        <v xml:space="preserve"> site  //-</v>
      </c>
      <c r="AE98" s="8" t="str">
        <f t="shared" si="8"/>
        <v/>
      </c>
    </row>
    <row r="99" spans="1:31" x14ac:dyDescent="0.35">
      <c r="A99" s="41"/>
      <c r="B99" s="41"/>
      <c r="C99" s="49"/>
      <c r="D99" s="34"/>
      <c r="E99" s="34"/>
      <c r="F99" s="34"/>
      <c r="G99" s="43"/>
      <c r="H99" s="43"/>
      <c r="I99" s="34"/>
      <c r="J99" s="47"/>
      <c r="K99" s="34"/>
      <c r="L99" s="34"/>
      <c r="M99" s="34"/>
      <c r="N99" s="47"/>
      <c r="O99" s="47"/>
      <c r="P99" s="47"/>
      <c r="Q99" s="34"/>
      <c r="R99" s="34"/>
      <c r="S99" s="34"/>
      <c r="T99" s="46"/>
      <c r="U99" s="283"/>
      <c r="V99" s="283"/>
      <c r="W99" s="283"/>
      <c r="X99" s="283"/>
      <c r="Y99" s="283"/>
      <c r="Z99" s="283"/>
      <c r="AA99" s="283"/>
      <c r="AB99" s="303" t="str">
        <f t="shared" si="5"/>
        <v>//</v>
      </c>
      <c r="AC99" s="8" t="str">
        <f t="shared" si="7"/>
        <v/>
      </c>
      <c r="AD99" s="8" t="str">
        <f t="shared" si="6"/>
        <v xml:space="preserve"> site  //-</v>
      </c>
      <c r="AE99" s="8" t="str">
        <f t="shared" si="8"/>
        <v/>
      </c>
    </row>
    <row r="100" spans="1:31" x14ac:dyDescent="0.35">
      <c r="A100" s="41"/>
      <c r="B100" s="41"/>
      <c r="C100" s="49"/>
      <c r="D100" s="34"/>
      <c r="E100" s="34"/>
      <c r="F100" s="34"/>
      <c r="G100" s="43"/>
      <c r="H100" s="43"/>
      <c r="I100" s="34"/>
      <c r="J100" s="47"/>
      <c r="K100" s="34"/>
      <c r="L100" s="34"/>
      <c r="M100" s="34"/>
      <c r="N100" s="47"/>
      <c r="O100" s="47"/>
      <c r="P100" s="47"/>
      <c r="Q100" s="34"/>
      <c r="R100" s="34"/>
      <c r="S100" s="34"/>
      <c r="T100" s="46"/>
      <c r="U100" s="283"/>
      <c r="V100" s="283"/>
      <c r="W100" s="283"/>
      <c r="X100" s="283"/>
      <c r="Y100" s="283"/>
      <c r="Z100" s="283"/>
      <c r="AA100" s="283"/>
      <c r="AB100" s="303" t="str">
        <f t="shared" si="5"/>
        <v>//</v>
      </c>
      <c r="AC100" s="8" t="str">
        <f t="shared" si="7"/>
        <v/>
      </c>
      <c r="AD100" s="8" t="str">
        <f t="shared" si="6"/>
        <v xml:space="preserve"> site  //-</v>
      </c>
      <c r="AE100" s="8" t="str">
        <f t="shared" si="8"/>
        <v/>
      </c>
    </row>
    <row r="101" spans="1:31" x14ac:dyDescent="0.35">
      <c r="A101" s="41"/>
      <c r="B101" s="41"/>
      <c r="C101" s="49"/>
      <c r="D101" s="34"/>
      <c r="E101" s="34"/>
      <c r="F101" s="34"/>
      <c r="G101" s="43"/>
      <c r="H101" s="43"/>
      <c r="I101" s="34"/>
      <c r="J101" s="47"/>
      <c r="K101" s="34"/>
      <c r="L101" s="34"/>
      <c r="M101" s="34"/>
      <c r="N101" s="47"/>
      <c r="O101" s="47"/>
      <c r="P101" s="47"/>
      <c r="Q101" s="34"/>
      <c r="R101" s="34"/>
      <c r="S101" s="34"/>
      <c r="T101" s="46"/>
      <c r="U101" s="283"/>
      <c r="V101" s="283"/>
      <c r="W101" s="283"/>
      <c r="X101" s="283"/>
      <c r="Y101" s="283"/>
      <c r="Z101" s="283"/>
      <c r="AA101" s="283"/>
      <c r="AB101" s="303" t="str">
        <f t="shared" si="5"/>
        <v>//</v>
      </c>
      <c r="AC101" s="8" t="str">
        <f t="shared" si="7"/>
        <v/>
      </c>
      <c r="AD101" s="8" t="str">
        <f t="shared" si="6"/>
        <v xml:space="preserve"> site  //-</v>
      </c>
      <c r="AE101" s="8" t="str">
        <f t="shared" si="8"/>
        <v/>
      </c>
    </row>
    <row r="102" spans="1:31" x14ac:dyDescent="0.35">
      <c r="A102" s="41"/>
      <c r="B102" s="41"/>
      <c r="C102" s="49"/>
      <c r="D102" s="34"/>
      <c r="E102" s="34"/>
      <c r="F102" s="34"/>
      <c r="G102" s="43"/>
      <c r="H102" s="43"/>
      <c r="I102" s="34"/>
      <c r="J102" s="47"/>
      <c r="K102" s="34"/>
      <c r="L102" s="34"/>
      <c r="M102" s="34"/>
      <c r="N102" s="47"/>
      <c r="O102" s="47"/>
      <c r="P102" s="47"/>
      <c r="Q102" s="34"/>
      <c r="R102" s="34"/>
      <c r="S102" s="34"/>
      <c r="T102" s="46"/>
      <c r="U102" s="283"/>
      <c r="V102" s="283"/>
      <c r="W102" s="283"/>
      <c r="X102" s="283"/>
      <c r="Y102" s="283"/>
      <c r="Z102" s="283"/>
      <c r="AA102" s="283"/>
      <c r="AB102" s="303" t="str">
        <f t="shared" si="5"/>
        <v>//</v>
      </c>
      <c r="AC102" s="8" t="str">
        <f t="shared" si="7"/>
        <v/>
      </c>
      <c r="AD102" s="8" t="str">
        <f t="shared" si="6"/>
        <v xml:space="preserve"> site  //-</v>
      </c>
      <c r="AE102" s="8" t="str">
        <f t="shared" si="8"/>
        <v/>
      </c>
    </row>
    <row r="103" spans="1:31" x14ac:dyDescent="0.35">
      <c r="A103" s="41"/>
      <c r="B103" s="41"/>
      <c r="C103" s="49"/>
      <c r="D103" s="34"/>
      <c r="E103" s="34"/>
      <c r="F103" s="34"/>
      <c r="G103" s="43"/>
      <c r="H103" s="43"/>
      <c r="I103" s="34"/>
      <c r="J103" s="47"/>
      <c r="K103" s="34"/>
      <c r="L103" s="34"/>
      <c r="M103" s="34"/>
      <c r="N103" s="47"/>
      <c r="O103" s="47"/>
      <c r="P103" s="47"/>
      <c r="Q103" s="34"/>
      <c r="R103" s="34"/>
      <c r="S103" s="34"/>
      <c r="T103" s="46"/>
      <c r="U103" s="283"/>
      <c r="V103" s="283"/>
      <c r="W103" s="283"/>
      <c r="X103" s="283"/>
      <c r="Y103" s="283"/>
      <c r="Z103" s="283"/>
      <c r="AA103" s="283"/>
      <c r="AB103" s="303" t="str">
        <f t="shared" si="5"/>
        <v>//</v>
      </c>
      <c r="AC103" s="8" t="str">
        <f t="shared" si="7"/>
        <v/>
      </c>
      <c r="AD103" s="8" t="str">
        <f t="shared" si="6"/>
        <v xml:space="preserve"> site  //-</v>
      </c>
      <c r="AE103" s="8" t="str">
        <f t="shared" si="8"/>
        <v/>
      </c>
    </row>
    <row r="104" spans="1:31" x14ac:dyDescent="0.35">
      <c r="A104" s="41"/>
      <c r="B104" s="41"/>
      <c r="C104" s="49"/>
      <c r="D104" s="34"/>
      <c r="E104" s="34"/>
      <c r="F104" s="34"/>
      <c r="G104" s="43"/>
      <c r="H104" s="43"/>
      <c r="I104" s="34"/>
      <c r="J104" s="47"/>
      <c r="K104" s="34"/>
      <c r="L104" s="34"/>
      <c r="M104" s="34"/>
      <c r="N104" s="47"/>
      <c r="O104" s="47"/>
      <c r="P104" s="47"/>
      <c r="Q104" s="34"/>
      <c r="R104" s="34"/>
      <c r="S104" s="34"/>
      <c r="T104" s="46"/>
      <c r="U104" s="283"/>
      <c r="V104" s="283"/>
      <c r="W104" s="283"/>
      <c r="X104" s="283"/>
      <c r="Y104" s="283"/>
      <c r="Z104" s="283"/>
      <c r="AA104" s="283"/>
      <c r="AB104" s="303" t="str">
        <f t="shared" si="5"/>
        <v>//</v>
      </c>
      <c r="AC104" s="8" t="str">
        <f t="shared" si="7"/>
        <v/>
      </c>
      <c r="AD104" s="8" t="str">
        <f t="shared" si="6"/>
        <v xml:space="preserve"> site  //-</v>
      </c>
      <c r="AE104" s="8" t="str">
        <f t="shared" si="8"/>
        <v/>
      </c>
    </row>
    <row r="105" spans="1:31" x14ac:dyDescent="0.35">
      <c r="A105" s="41"/>
      <c r="B105" s="41"/>
      <c r="C105" s="49"/>
      <c r="D105" s="34"/>
      <c r="E105" s="34"/>
      <c r="F105" s="34"/>
      <c r="G105" s="43"/>
      <c r="H105" s="43"/>
      <c r="I105" s="34"/>
      <c r="J105" s="47"/>
      <c r="K105" s="34"/>
      <c r="L105" s="34"/>
      <c r="M105" s="34"/>
      <c r="N105" s="47"/>
      <c r="O105" s="47"/>
      <c r="P105" s="47"/>
      <c r="Q105" s="34"/>
      <c r="R105" s="34"/>
      <c r="S105" s="34"/>
      <c r="T105" s="46"/>
      <c r="U105" s="283"/>
      <c r="V105" s="283"/>
      <c r="W105" s="283"/>
      <c r="X105" s="283"/>
      <c r="Y105" s="283"/>
      <c r="Z105" s="283"/>
      <c r="AA105" s="283"/>
      <c r="AB105" s="303" t="str">
        <f t="shared" si="5"/>
        <v>//</v>
      </c>
      <c r="AC105" s="8" t="str">
        <f t="shared" si="7"/>
        <v/>
      </c>
      <c r="AD105" s="8" t="str">
        <f t="shared" si="6"/>
        <v xml:space="preserve"> site  //-</v>
      </c>
      <c r="AE105" s="8" t="str">
        <f t="shared" si="8"/>
        <v/>
      </c>
    </row>
    <row r="106" spans="1:31" x14ac:dyDescent="0.35">
      <c r="A106" s="41"/>
      <c r="B106" s="41"/>
      <c r="C106" s="49"/>
      <c r="D106" s="34"/>
      <c r="E106" s="34"/>
      <c r="F106" s="34"/>
      <c r="G106" s="43"/>
      <c r="H106" s="43"/>
      <c r="I106" s="34"/>
      <c r="J106" s="47"/>
      <c r="K106" s="34"/>
      <c r="L106" s="34"/>
      <c r="M106" s="34"/>
      <c r="N106" s="47"/>
      <c r="O106" s="47"/>
      <c r="P106" s="47"/>
      <c r="Q106" s="34"/>
      <c r="R106" s="34"/>
      <c r="S106" s="34"/>
      <c r="T106" s="46"/>
      <c r="U106" s="283"/>
      <c r="V106" s="283"/>
      <c r="W106" s="283"/>
      <c r="X106" s="283"/>
      <c r="Y106" s="283"/>
      <c r="Z106" s="283"/>
      <c r="AA106" s="283"/>
      <c r="AB106" s="303" t="str">
        <f t="shared" si="5"/>
        <v>//</v>
      </c>
      <c r="AC106" s="8" t="str">
        <f t="shared" si="7"/>
        <v/>
      </c>
      <c r="AD106" s="8" t="str">
        <f t="shared" si="6"/>
        <v xml:space="preserve"> site  //-</v>
      </c>
      <c r="AE106" s="8" t="str">
        <f t="shared" si="8"/>
        <v/>
      </c>
    </row>
    <row r="107" spans="1:31" x14ac:dyDescent="0.35">
      <c r="A107" s="41"/>
      <c r="B107" s="41"/>
      <c r="C107" s="49"/>
      <c r="D107" s="34"/>
      <c r="E107" s="34"/>
      <c r="F107" s="34"/>
      <c r="G107" s="43"/>
      <c r="H107" s="43"/>
      <c r="I107" s="34"/>
      <c r="J107" s="47"/>
      <c r="K107" s="34"/>
      <c r="L107" s="34"/>
      <c r="M107" s="34"/>
      <c r="N107" s="47"/>
      <c r="O107" s="47"/>
      <c r="P107" s="47"/>
      <c r="Q107" s="34"/>
      <c r="R107" s="34"/>
      <c r="S107" s="34"/>
      <c r="T107" s="46"/>
      <c r="U107" s="283"/>
      <c r="V107" s="283"/>
      <c r="W107" s="283"/>
      <c r="X107" s="283"/>
      <c r="Y107" s="283"/>
      <c r="Z107" s="283"/>
      <c r="AA107" s="283"/>
      <c r="AB107" s="303" t="str">
        <f t="shared" si="5"/>
        <v>//</v>
      </c>
      <c r="AC107" s="8" t="str">
        <f t="shared" si="7"/>
        <v/>
      </c>
      <c r="AD107" s="8" t="str">
        <f t="shared" si="6"/>
        <v xml:space="preserve"> site  //-</v>
      </c>
      <c r="AE107" s="8" t="str">
        <f t="shared" si="8"/>
        <v/>
      </c>
    </row>
    <row r="108" spans="1:31" x14ac:dyDescent="0.35">
      <c r="A108" s="41"/>
      <c r="B108" s="41"/>
      <c r="C108" s="49"/>
      <c r="D108" s="34"/>
      <c r="E108" s="34"/>
      <c r="F108" s="34"/>
      <c r="G108" s="43"/>
      <c r="H108" s="43"/>
      <c r="I108" s="34"/>
      <c r="J108" s="47"/>
      <c r="K108" s="34"/>
      <c r="L108" s="34"/>
      <c r="M108" s="34"/>
      <c r="N108" s="47"/>
      <c r="O108" s="47"/>
      <c r="P108" s="47"/>
      <c r="Q108" s="34"/>
      <c r="R108" s="34"/>
      <c r="S108" s="34"/>
      <c r="T108" s="46"/>
      <c r="U108" s="283"/>
      <c r="V108" s="283"/>
      <c r="W108" s="283"/>
      <c r="X108" s="283"/>
      <c r="Y108" s="283"/>
      <c r="Z108" s="283"/>
      <c r="AA108" s="283"/>
      <c r="AB108" s="303" t="str">
        <f t="shared" si="5"/>
        <v>//</v>
      </c>
      <c r="AC108" s="8" t="str">
        <f t="shared" si="7"/>
        <v/>
      </c>
      <c r="AD108" s="8" t="str">
        <f t="shared" si="6"/>
        <v xml:space="preserve"> site  //-</v>
      </c>
      <c r="AE108" s="8" t="str">
        <f t="shared" si="8"/>
        <v/>
      </c>
    </row>
    <row r="109" spans="1:31" x14ac:dyDescent="0.35">
      <c r="A109" s="41"/>
      <c r="B109" s="41"/>
      <c r="C109" s="49"/>
      <c r="D109" s="34"/>
      <c r="E109" s="34"/>
      <c r="F109" s="34"/>
      <c r="G109" s="43"/>
      <c r="H109" s="43"/>
      <c r="I109" s="34"/>
      <c r="J109" s="47"/>
      <c r="K109" s="34"/>
      <c r="L109" s="34"/>
      <c r="M109" s="34"/>
      <c r="N109" s="47"/>
      <c r="O109" s="47"/>
      <c r="P109" s="47"/>
      <c r="Q109" s="34"/>
      <c r="R109" s="34"/>
      <c r="S109" s="34"/>
      <c r="T109" s="46"/>
      <c r="U109" s="283"/>
      <c r="V109" s="283"/>
      <c r="W109" s="283"/>
      <c r="X109" s="283"/>
      <c r="Y109" s="283"/>
      <c r="Z109" s="283"/>
      <c r="AA109" s="283"/>
      <c r="AB109" s="303" t="str">
        <f t="shared" si="5"/>
        <v>//</v>
      </c>
      <c r="AC109" s="8" t="str">
        <f t="shared" si="7"/>
        <v/>
      </c>
      <c r="AD109" s="8" t="str">
        <f t="shared" si="6"/>
        <v xml:space="preserve"> site  //-</v>
      </c>
      <c r="AE109" s="8" t="str">
        <f t="shared" si="8"/>
        <v/>
      </c>
    </row>
    <row r="110" spans="1:31" x14ac:dyDescent="0.35">
      <c r="A110" s="41"/>
      <c r="B110" s="41"/>
      <c r="C110" s="49"/>
      <c r="D110" s="34"/>
      <c r="E110" s="34"/>
      <c r="F110" s="34"/>
      <c r="G110" s="43"/>
      <c r="H110" s="43"/>
      <c r="I110" s="34"/>
      <c r="J110" s="47"/>
      <c r="K110" s="34"/>
      <c r="L110" s="34"/>
      <c r="M110" s="34"/>
      <c r="N110" s="47"/>
      <c r="O110" s="47"/>
      <c r="P110" s="47"/>
      <c r="Q110" s="34"/>
      <c r="R110" s="34"/>
      <c r="S110" s="34"/>
      <c r="T110" s="46"/>
      <c r="U110" s="283"/>
      <c r="V110" s="283"/>
      <c r="W110" s="283"/>
      <c r="X110" s="283"/>
      <c r="Y110" s="283"/>
      <c r="Z110" s="283"/>
      <c r="AA110" s="283"/>
      <c r="AB110" s="303" t="str">
        <f t="shared" si="5"/>
        <v>//</v>
      </c>
      <c r="AC110" s="8" t="str">
        <f t="shared" si="7"/>
        <v/>
      </c>
      <c r="AD110" s="8" t="str">
        <f t="shared" si="6"/>
        <v xml:space="preserve"> site  //-</v>
      </c>
      <c r="AE110" s="8" t="str">
        <f t="shared" si="8"/>
        <v/>
      </c>
    </row>
    <row r="111" spans="1:31" x14ac:dyDescent="0.35">
      <c r="A111" s="41"/>
      <c r="B111" s="41"/>
      <c r="C111" s="49"/>
      <c r="D111" s="34"/>
      <c r="E111" s="34"/>
      <c r="F111" s="34"/>
      <c r="G111" s="43"/>
      <c r="H111" s="43"/>
      <c r="I111" s="34"/>
      <c r="J111" s="47"/>
      <c r="K111" s="34"/>
      <c r="L111" s="34"/>
      <c r="M111" s="34"/>
      <c r="N111" s="47"/>
      <c r="O111" s="47"/>
      <c r="P111" s="47"/>
      <c r="Q111" s="34"/>
      <c r="R111" s="34"/>
      <c r="S111" s="34"/>
      <c r="T111" s="46"/>
      <c r="U111" s="283"/>
      <c r="V111" s="283"/>
      <c r="W111" s="283"/>
      <c r="X111" s="283"/>
      <c r="Y111" s="283"/>
      <c r="Z111" s="283"/>
      <c r="AA111" s="283"/>
      <c r="AB111" s="303" t="str">
        <f t="shared" si="5"/>
        <v>//</v>
      </c>
      <c r="AC111" s="8" t="str">
        <f t="shared" si="7"/>
        <v/>
      </c>
      <c r="AD111" s="8" t="str">
        <f t="shared" si="6"/>
        <v xml:space="preserve"> site  //-</v>
      </c>
      <c r="AE111" s="8" t="str">
        <f t="shared" si="8"/>
        <v/>
      </c>
    </row>
    <row r="112" spans="1:31" x14ac:dyDescent="0.35">
      <c r="A112" s="41"/>
      <c r="B112" s="41"/>
      <c r="C112" s="49"/>
      <c r="D112" s="34"/>
      <c r="E112" s="34"/>
      <c r="F112" s="34"/>
      <c r="G112" s="43"/>
      <c r="H112" s="43"/>
      <c r="I112" s="34"/>
      <c r="J112" s="47"/>
      <c r="K112" s="34"/>
      <c r="L112" s="34"/>
      <c r="M112" s="34"/>
      <c r="N112" s="47"/>
      <c r="O112" s="47"/>
      <c r="P112" s="47"/>
      <c r="Q112" s="34"/>
      <c r="R112" s="34"/>
      <c r="S112" s="34"/>
      <c r="T112" s="46"/>
      <c r="U112" s="283"/>
      <c r="V112" s="283"/>
      <c r="W112" s="283"/>
      <c r="X112" s="283"/>
      <c r="Y112" s="283"/>
      <c r="Z112" s="283"/>
      <c r="AA112" s="283"/>
      <c r="AB112" s="303" t="str">
        <f t="shared" si="5"/>
        <v>//</v>
      </c>
      <c r="AC112" s="8" t="str">
        <f t="shared" si="7"/>
        <v/>
      </c>
      <c r="AD112" s="8" t="str">
        <f t="shared" si="6"/>
        <v xml:space="preserve"> site  //-</v>
      </c>
      <c r="AE112" s="8" t="str">
        <f t="shared" si="8"/>
        <v/>
      </c>
    </row>
    <row r="113" spans="1:31" x14ac:dyDescent="0.35">
      <c r="A113" s="41"/>
      <c r="B113" s="41"/>
      <c r="C113" s="49"/>
      <c r="D113" s="34"/>
      <c r="E113" s="34"/>
      <c r="F113" s="34"/>
      <c r="G113" s="43"/>
      <c r="H113" s="43"/>
      <c r="I113" s="34"/>
      <c r="J113" s="47"/>
      <c r="K113" s="34"/>
      <c r="L113" s="34"/>
      <c r="M113" s="34"/>
      <c r="N113" s="47"/>
      <c r="O113" s="47"/>
      <c r="P113" s="47"/>
      <c r="Q113" s="34"/>
      <c r="R113" s="34"/>
      <c r="S113" s="34"/>
      <c r="T113" s="46"/>
      <c r="U113" s="283"/>
      <c r="V113" s="283"/>
      <c r="W113" s="283"/>
      <c r="X113" s="283"/>
      <c r="Y113" s="283"/>
      <c r="Z113" s="283"/>
      <c r="AA113" s="283"/>
      <c r="AB113" s="303" t="str">
        <f t="shared" si="5"/>
        <v>//</v>
      </c>
      <c r="AC113" s="8" t="str">
        <f t="shared" si="7"/>
        <v/>
      </c>
      <c r="AD113" s="8" t="str">
        <f t="shared" si="6"/>
        <v xml:space="preserve"> site  //-</v>
      </c>
      <c r="AE113" s="8" t="str">
        <f t="shared" si="8"/>
        <v/>
      </c>
    </row>
    <row r="114" spans="1:31" x14ac:dyDescent="0.35">
      <c r="A114" s="41"/>
      <c r="B114" s="41"/>
      <c r="C114" s="49"/>
      <c r="D114" s="34"/>
      <c r="E114" s="34"/>
      <c r="F114" s="34"/>
      <c r="G114" s="43"/>
      <c r="H114" s="43"/>
      <c r="I114" s="34"/>
      <c r="J114" s="47"/>
      <c r="K114" s="34"/>
      <c r="L114" s="34"/>
      <c r="M114" s="34"/>
      <c r="N114" s="47"/>
      <c r="O114" s="47"/>
      <c r="P114" s="47"/>
      <c r="Q114" s="34"/>
      <c r="R114" s="34"/>
      <c r="S114" s="34"/>
      <c r="T114" s="46"/>
      <c r="U114" s="283"/>
      <c r="V114" s="283"/>
      <c r="W114" s="283"/>
      <c r="X114" s="283"/>
      <c r="Y114" s="283"/>
      <c r="Z114" s="283"/>
      <c r="AA114" s="283"/>
      <c r="AB114" s="303" t="str">
        <f t="shared" si="5"/>
        <v>//</v>
      </c>
      <c r="AC114" s="8" t="str">
        <f t="shared" si="7"/>
        <v/>
      </c>
      <c r="AD114" s="8" t="str">
        <f t="shared" si="6"/>
        <v xml:space="preserve"> site  //-</v>
      </c>
      <c r="AE114" s="8" t="str">
        <f t="shared" si="8"/>
        <v/>
      </c>
    </row>
    <row r="115" spans="1:31" x14ac:dyDescent="0.35">
      <c r="A115" s="41"/>
      <c r="B115" s="41"/>
      <c r="C115" s="49"/>
      <c r="D115" s="34"/>
      <c r="E115" s="34"/>
      <c r="F115" s="34"/>
      <c r="G115" s="43"/>
      <c r="H115" s="43"/>
      <c r="I115" s="34"/>
      <c r="J115" s="47"/>
      <c r="K115" s="34"/>
      <c r="L115" s="34"/>
      <c r="M115" s="34"/>
      <c r="N115" s="47"/>
      <c r="O115" s="47"/>
      <c r="P115" s="47"/>
      <c r="Q115" s="34"/>
      <c r="R115" s="34"/>
      <c r="S115" s="34"/>
      <c r="T115" s="46"/>
      <c r="U115" s="283"/>
      <c r="V115" s="283"/>
      <c r="W115" s="283"/>
      <c r="X115" s="283"/>
      <c r="Y115" s="283"/>
      <c r="Z115" s="283"/>
      <c r="AA115" s="283"/>
      <c r="AB115" s="303" t="str">
        <f t="shared" si="5"/>
        <v>//</v>
      </c>
      <c r="AC115" s="8" t="str">
        <f t="shared" si="7"/>
        <v/>
      </c>
      <c r="AD115" s="8" t="str">
        <f t="shared" si="6"/>
        <v xml:space="preserve"> site  //-</v>
      </c>
      <c r="AE115" s="8" t="str">
        <f t="shared" si="8"/>
        <v/>
      </c>
    </row>
    <row r="116" spans="1:31" x14ac:dyDescent="0.35">
      <c r="A116" s="41"/>
      <c r="B116" s="41"/>
      <c r="C116" s="49"/>
      <c r="D116" s="34"/>
      <c r="E116" s="34"/>
      <c r="F116" s="34"/>
      <c r="G116" s="43"/>
      <c r="H116" s="43"/>
      <c r="I116" s="34"/>
      <c r="J116" s="47"/>
      <c r="K116" s="34"/>
      <c r="L116" s="34"/>
      <c r="M116" s="34"/>
      <c r="N116" s="47"/>
      <c r="O116" s="47"/>
      <c r="P116" s="47"/>
      <c r="Q116" s="34"/>
      <c r="R116" s="34"/>
      <c r="S116" s="34"/>
      <c r="T116" s="46"/>
      <c r="U116" s="283"/>
      <c r="V116" s="283"/>
      <c r="W116" s="283"/>
      <c r="X116" s="283"/>
      <c r="Y116" s="283"/>
      <c r="Z116" s="283"/>
      <c r="AA116" s="283"/>
      <c r="AB116" s="303" t="str">
        <f t="shared" si="5"/>
        <v>//</v>
      </c>
      <c r="AC116" s="8" t="str">
        <f t="shared" si="7"/>
        <v/>
      </c>
      <c r="AD116" s="8" t="str">
        <f t="shared" si="6"/>
        <v xml:space="preserve"> site  //-</v>
      </c>
      <c r="AE116" s="8" t="str">
        <f t="shared" si="8"/>
        <v/>
      </c>
    </row>
    <row r="117" spans="1:31" x14ac:dyDescent="0.35">
      <c r="A117" s="41"/>
      <c r="B117" s="41"/>
      <c r="C117" s="49"/>
      <c r="D117" s="34"/>
      <c r="E117" s="34"/>
      <c r="F117" s="34"/>
      <c r="G117" s="43"/>
      <c r="H117" s="43"/>
      <c r="I117" s="34"/>
      <c r="J117" s="47"/>
      <c r="K117" s="34"/>
      <c r="L117" s="34"/>
      <c r="M117" s="34"/>
      <c r="N117" s="47"/>
      <c r="O117" s="47"/>
      <c r="P117" s="47"/>
      <c r="Q117" s="34"/>
      <c r="R117" s="34"/>
      <c r="S117" s="34"/>
      <c r="T117" s="46"/>
      <c r="U117" s="283"/>
      <c r="V117" s="283"/>
      <c r="W117" s="283"/>
      <c r="X117" s="283"/>
      <c r="Y117" s="283"/>
      <c r="Z117" s="283"/>
      <c r="AA117" s="283"/>
      <c r="AB117" s="303" t="str">
        <f t="shared" si="5"/>
        <v>//</v>
      </c>
      <c r="AC117" s="8" t="str">
        <f t="shared" si="7"/>
        <v/>
      </c>
      <c r="AD117" s="8" t="str">
        <f t="shared" si="6"/>
        <v xml:space="preserve"> site  //-</v>
      </c>
      <c r="AE117" s="8" t="str">
        <f t="shared" si="8"/>
        <v/>
      </c>
    </row>
    <row r="118" spans="1:31" x14ac:dyDescent="0.35">
      <c r="A118" s="41"/>
      <c r="B118" s="41"/>
      <c r="C118" s="49"/>
      <c r="D118" s="34"/>
      <c r="E118" s="34"/>
      <c r="F118" s="34"/>
      <c r="G118" s="43"/>
      <c r="H118" s="43"/>
      <c r="I118" s="34"/>
      <c r="J118" s="47"/>
      <c r="K118" s="34"/>
      <c r="L118" s="34"/>
      <c r="M118" s="34"/>
      <c r="N118" s="47"/>
      <c r="O118" s="47"/>
      <c r="P118" s="47"/>
      <c r="Q118" s="34"/>
      <c r="R118" s="34"/>
      <c r="S118" s="34"/>
      <c r="T118" s="46"/>
      <c r="U118" s="283"/>
      <c r="V118" s="283"/>
      <c r="W118" s="283"/>
      <c r="X118" s="283"/>
      <c r="Y118" s="283"/>
      <c r="Z118" s="283"/>
      <c r="AA118" s="283"/>
      <c r="AB118" s="303" t="str">
        <f t="shared" si="5"/>
        <v>//</v>
      </c>
      <c r="AC118" s="8" t="str">
        <f t="shared" si="7"/>
        <v/>
      </c>
      <c r="AD118" s="8" t="str">
        <f t="shared" si="6"/>
        <v xml:space="preserve"> site  //-</v>
      </c>
      <c r="AE118" s="8" t="str">
        <f t="shared" si="8"/>
        <v/>
      </c>
    </row>
    <row r="119" spans="1:31" x14ac:dyDescent="0.35">
      <c r="A119" s="41"/>
      <c r="B119" s="41"/>
      <c r="C119" s="49"/>
      <c r="D119" s="34"/>
      <c r="E119" s="34"/>
      <c r="F119" s="34"/>
      <c r="G119" s="43"/>
      <c r="H119" s="43"/>
      <c r="I119" s="34"/>
      <c r="J119" s="47"/>
      <c r="K119" s="34"/>
      <c r="L119" s="34"/>
      <c r="M119" s="34"/>
      <c r="N119" s="47"/>
      <c r="O119" s="47"/>
      <c r="P119" s="47"/>
      <c r="Q119" s="34"/>
      <c r="R119" s="34"/>
      <c r="S119" s="34"/>
      <c r="T119" s="46"/>
      <c r="U119" s="283"/>
      <c r="V119" s="283"/>
      <c r="W119" s="283"/>
      <c r="X119" s="283"/>
      <c r="Y119" s="283"/>
      <c r="Z119" s="283"/>
      <c r="AA119" s="283"/>
      <c r="AB119" s="303" t="str">
        <f t="shared" si="5"/>
        <v>//</v>
      </c>
      <c r="AC119" s="8" t="str">
        <f t="shared" si="7"/>
        <v/>
      </c>
      <c r="AD119" s="8" t="str">
        <f t="shared" si="6"/>
        <v xml:space="preserve"> site  //-</v>
      </c>
      <c r="AE119" s="8" t="str">
        <f t="shared" si="8"/>
        <v/>
      </c>
    </row>
    <row r="120" spans="1:31" x14ac:dyDescent="0.35">
      <c r="A120" s="41"/>
      <c r="B120" s="41"/>
      <c r="C120" s="49"/>
      <c r="D120" s="34"/>
      <c r="E120" s="34"/>
      <c r="F120" s="34"/>
      <c r="G120" s="43"/>
      <c r="H120" s="43"/>
      <c r="I120" s="34"/>
      <c r="J120" s="47"/>
      <c r="K120" s="34"/>
      <c r="L120" s="34"/>
      <c r="M120" s="34"/>
      <c r="N120" s="47"/>
      <c r="O120" s="47"/>
      <c r="P120" s="47"/>
      <c r="Q120" s="34"/>
      <c r="R120" s="34"/>
      <c r="S120" s="34"/>
      <c r="T120" s="46"/>
      <c r="U120" s="283"/>
      <c r="V120" s="283"/>
      <c r="W120" s="283"/>
      <c r="X120" s="283"/>
      <c r="Y120" s="283"/>
      <c r="Z120" s="283"/>
      <c r="AA120" s="283"/>
      <c r="AB120" s="303" t="str">
        <f t="shared" si="5"/>
        <v>//</v>
      </c>
      <c r="AC120" s="8" t="str">
        <f t="shared" si="7"/>
        <v/>
      </c>
      <c r="AD120" s="8" t="str">
        <f t="shared" si="6"/>
        <v xml:space="preserve"> site  //-</v>
      </c>
      <c r="AE120" s="8" t="str">
        <f t="shared" si="8"/>
        <v/>
      </c>
    </row>
    <row r="121" spans="1:31" x14ac:dyDescent="0.35">
      <c r="A121" s="41"/>
      <c r="B121" s="41"/>
      <c r="C121" s="49"/>
      <c r="D121" s="34"/>
      <c r="E121" s="34"/>
      <c r="F121" s="34"/>
      <c r="G121" s="43"/>
      <c r="H121" s="43"/>
      <c r="I121" s="34"/>
      <c r="J121" s="47"/>
      <c r="K121" s="34"/>
      <c r="L121" s="34"/>
      <c r="M121" s="34"/>
      <c r="N121" s="47"/>
      <c r="O121" s="47"/>
      <c r="P121" s="47"/>
      <c r="Q121" s="34"/>
      <c r="R121" s="34"/>
      <c r="S121" s="34"/>
      <c r="T121" s="46"/>
      <c r="U121" s="283"/>
      <c r="V121" s="283"/>
      <c r="W121" s="283"/>
      <c r="X121" s="283"/>
      <c r="Y121" s="283"/>
      <c r="Z121" s="283"/>
      <c r="AA121" s="283"/>
      <c r="AB121" s="303" t="str">
        <f t="shared" si="5"/>
        <v>//</v>
      </c>
      <c r="AC121" s="8" t="str">
        <f t="shared" si="7"/>
        <v/>
      </c>
      <c r="AD121" s="8" t="str">
        <f t="shared" si="6"/>
        <v xml:space="preserve"> site  //-</v>
      </c>
      <c r="AE121" s="8" t="str">
        <f t="shared" si="8"/>
        <v/>
      </c>
    </row>
    <row r="122" spans="1:31" x14ac:dyDescent="0.35">
      <c r="A122" s="41"/>
      <c r="B122" s="41"/>
      <c r="C122" s="49"/>
      <c r="D122" s="34"/>
      <c r="E122" s="34"/>
      <c r="F122" s="34"/>
      <c r="G122" s="43"/>
      <c r="H122" s="43"/>
      <c r="I122" s="34"/>
      <c r="J122" s="47"/>
      <c r="K122" s="34"/>
      <c r="L122" s="34"/>
      <c r="M122" s="34"/>
      <c r="N122" s="47"/>
      <c r="O122" s="47"/>
      <c r="P122" s="47"/>
      <c r="Q122" s="34"/>
      <c r="R122" s="34"/>
      <c r="S122" s="34"/>
      <c r="T122" s="46"/>
      <c r="U122" s="283"/>
      <c r="V122" s="283"/>
      <c r="W122" s="283"/>
      <c r="X122" s="283"/>
      <c r="Y122" s="283"/>
      <c r="Z122" s="283"/>
      <c r="AA122" s="283"/>
      <c r="AB122" s="303" t="str">
        <f t="shared" si="5"/>
        <v>//</v>
      </c>
      <c r="AC122" s="8" t="str">
        <f t="shared" si="7"/>
        <v/>
      </c>
      <c r="AD122" s="8" t="str">
        <f t="shared" si="6"/>
        <v xml:space="preserve"> site  //-</v>
      </c>
      <c r="AE122" s="8" t="str">
        <f t="shared" si="8"/>
        <v/>
      </c>
    </row>
    <row r="123" spans="1:31" x14ac:dyDescent="0.35">
      <c r="A123" s="41"/>
      <c r="B123" s="41"/>
      <c r="C123" s="49"/>
      <c r="D123" s="34"/>
      <c r="E123" s="34"/>
      <c r="F123" s="34"/>
      <c r="G123" s="43"/>
      <c r="H123" s="43"/>
      <c r="I123" s="34"/>
      <c r="J123" s="47"/>
      <c r="K123" s="34"/>
      <c r="L123" s="34"/>
      <c r="M123" s="34"/>
      <c r="N123" s="47"/>
      <c r="O123" s="47"/>
      <c r="P123" s="47"/>
      <c r="Q123" s="34"/>
      <c r="R123" s="34"/>
      <c r="S123" s="34"/>
      <c r="T123" s="46"/>
      <c r="U123" s="283"/>
      <c r="V123" s="283"/>
      <c r="W123" s="283"/>
      <c r="X123" s="283"/>
      <c r="Y123" s="283"/>
      <c r="Z123" s="283"/>
      <c r="AA123" s="283"/>
      <c r="AB123" s="303" t="str">
        <f t="shared" si="5"/>
        <v>//</v>
      </c>
      <c r="AC123" s="8" t="str">
        <f t="shared" si="7"/>
        <v/>
      </c>
      <c r="AD123" s="8" t="str">
        <f t="shared" si="6"/>
        <v xml:space="preserve"> site  //-</v>
      </c>
      <c r="AE123" s="8" t="str">
        <f t="shared" si="8"/>
        <v/>
      </c>
    </row>
    <row r="124" spans="1:31" x14ac:dyDescent="0.35">
      <c r="A124" s="41"/>
      <c r="B124" s="41"/>
      <c r="C124" s="49"/>
      <c r="D124" s="34"/>
      <c r="E124" s="34"/>
      <c r="F124" s="34"/>
      <c r="G124" s="43"/>
      <c r="H124" s="43"/>
      <c r="I124" s="34"/>
      <c r="J124" s="47"/>
      <c r="K124" s="34"/>
      <c r="L124" s="34"/>
      <c r="M124" s="34"/>
      <c r="N124" s="47"/>
      <c r="O124" s="47"/>
      <c r="P124" s="47"/>
      <c r="Q124" s="34"/>
      <c r="R124" s="34"/>
      <c r="S124" s="34"/>
      <c r="T124" s="46"/>
      <c r="U124" s="283"/>
      <c r="V124" s="283"/>
      <c r="W124" s="283"/>
      <c r="X124" s="283"/>
      <c r="Y124" s="283"/>
      <c r="Z124" s="283"/>
      <c r="AA124" s="283"/>
      <c r="AB124" s="303" t="str">
        <f t="shared" si="5"/>
        <v>//</v>
      </c>
      <c r="AC124" s="8" t="str">
        <f t="shared" si="7"/>
        <v/>
      </c>
      <c r="AD124" s="8" t="str">
        <f t="shared" si="6"/>
        <v xml:space="preserve"> site  //-</v>
      </c>
      <c r="AE124" s="8" t="str">
        <f t="shared" si="8"/>
        <v/>
      </c>
    </row>
    <row r="125" spans="1:31" x14ac:dyDescent="0.35">
      <c r="A125" s="41"/>
      <c r="B125" s="41"/>
      <c r="C125" s="49"/>
      <c r="D125" s="34"/>
      <c r="E125" s="34"/>
      <c r="F125" s="34"/>
      <c r="G125" s="43"/>
      <c r="H125" s="43"/>
      <c r="I125" s="34"/>
      <c r="J125" s="47"/>
      <c r="K125" s="34"/>
      <c r="L125" s="34"/>
      <c r="M125" s="34"/>
      <c r="N125" s="47"/>
      <c r="O125" s="47"/>
      <c r="P125" s="47"/>
      <c r="Q125" s="34"/>
      <c r="R125" s="34"/>
      <c r="S125" s="34"/>
      <c r="T125" s="46"/>
      <c r="U125" s="283"/>
      <c r="V125" s="283"/>
      <c r="W125" s="283"/>
      <c r="X125" s="283"/>
      <c r="Y125" s="283"/>
      <c r="Z125" s="283"/>
      <c r="AA125" s="283"/>
      <c r="AB125" s="303" t="str">
        <f t="shared" si="5"/>
        <v>//</v>
      </c>
      <c r="AC125" s="8" t="str">
        <f t="shared" si="7"/>
        <v/>
      </c>
      <c r="AD125" s="8" t="str">
        <f t="shared" si="6"/>
        <v xml:space="preserve"> site  //-</v>
      </c>
      <c r="AE125" s="8" t="str">
        <f t="shared" si="8"/>
        <v/>
      </c>
    </row>
    <row r="126" spans="1:31" x14ac:dyDescent="0.35">
      <c r="A126" s="41"/>
      <c r="B126" s="41"/>
      <c r="C126" s="49"/>
      <c r="D126" s="34"/>
      <c r="E126" s="34"/>
      <c r="F126" s="34"/>
      <c r="G126" s="43"/>
      <c r="H126" s="43"/>
      <c r="I126" s="34"/>
      <c r="J126" s="47"/>
      <c r="K126" s="34"/>
      <c r="L126" s="34"/>
      <c r="M126" s="34"/>
      <c r="N126" s="47"/>
      <c r="O126" s="47"/>
      <c r="P126" s="47"/>
      <c r="Q126" s="34"/>
      <c r="R126" s="34"/>
      <c r="S126" s="34"/>
      <c r="T126" s="46"/>
      <c r="U126" s="283"/>
      <c r="V126" s="283"/>
      <c r="W126" s="283"/>
      <c r="X126" s="283"/>
      <c r="Y126" s="283"/>
      <c r="Z126" s="283"/>
      <c r="AA126" s="283"/>
      <c r="AB126" s="303" t="str">
        <f t="shared" si="5"/>
        <v>//</v>
      </c>
      <c r="AC126" s="8" t="str">
        <f t="shared" si="7"/>
        <v/>
      </c>
      <c r="AD126" s="8" t="str">
        <f t="shared" si="6"/>
        <v xml:space="preserve"> site  //-</v>
      </c>
      <c r="AE126" s="8" t="str">
        <f t="shared" si="8"/>
        <v/>
      </c>
    </row>
    <row r="127" spans="1:31" x14ac:dyDescent="0.35">
      <c r="A127" s="41"/>
      <c r="B127" s="41"/>
      <c r="C127" s="49"/>
      <c r="D127" s="34"/>
      <c r="E127" s="34"/>
      <c r="F127" s="34"/>
      <c r="G127" s="43"/>
      <c r="H127" s="43"/>
      <c r="I127" s="34"/>
      <c r="J127" s="47"/>
      <c r="K127" s="34"/>
      <c r="L127" s="34"/>
      <c r="M127" s="34"/>
      <c r="N127" s="47"/>
      <c r="O127" s="47"/>
      <c r="P127" s="47"/>
      <c r="Q127" s="34"/>
      <c r="R127" s="34"/>
      <c r="S127" s="34"/>
      <c r="T127" s="46"/>
      <c r="U127" s="283"/>
      <c r="V127" s="283"/>
      <c r="W127" s="283"/>
      <c r="X127" s="283"/>
      <c r="Y127" s="283"/>
      <c r="Z127" s="283"/>
      <c r="AA127" s="283"/>
      <c r="AB127" s="303" t="str">
        <f t="shared" si="5"/>
        <v>//</v>
      </c>
      <c r="AC127" s="8" t="str">
        <f t="shared" si="7"/>
        <v/>
      </c>
      <c r="AD127" s="8" t="str">
        <f t="shared" si="6"/>
        <v xml:space="preserve"> site  //-</v>
      </c>
      <c r="AE127" s="8" t="str">
        <f t="shared" si="8"/>
        <v/>
      </c>
    </row>
    <row r="128" spans="1:31" x14ac:dyDescent="0.35">
      <c r="A128" s="41"/>
      <c r="B128" s="41"/>
      <c r="C128" s="49"/>
      <c r="D128" s="34"/>
      <c r="E128" s="34"/>
      <c r="F128" s="34"/>
      <c r="G128" s="43"/>
      <c r="H128" s="43"/>
      <c r="I128" s="34"/>
      <c r="J128" s="47"/>
      <c r="K128" s="34"/>
      <c r="L128" s="34"/>
      <c r="M128" s="34"/>
      <c r="N128" s="47"/>
      <c r="O128" s="47"/>
      <c r="P128" s="47"/>
      <c r="Q128" s="34"/>
      <c r="R128" s="34"/>
      <c r="S128" s="34"/>
      <c r="T128" s="46"/>
      <c r="U128" s="283"/>
      <c r="V128" s="283"/>
      <c r="W128" s="283"/>
      <c r="X128" s="283"/>
      <c r="Y128" s="283"/>
      <c r="Z128" s="283"/>
      <c r="AA128" s="283"/>
      <c r="AB128" s="303" t="str">
        <f t="shared" si="5"/>
        <v>//</v>
      </c>
      <c r="AC128" s="8" t="str">
        <f t="shared" si="7"/>
        <v/>
      </c>
      <c r="AD128" s="8" t="str">
        <f t="shared" si="6"/>
        <v xml:space="preserve"> site  //-</v>
      </c>
      <c r="AE128" s="8" t="str">
        <f t="shared" si="8"/>
        <v/>
      </c>
    </row>
    <row r="129" spans="1:31" x14ac:dyDescent="0.35">
      <c r="A129" s="41"/>
      <c r="B129" s="41"/>
      <c r="C129" s="49"/>
      <c r="D129" s="34"/>
      <c r="E129" s="34"/>
      <c r="F129" s="34"/>
      <c r="G129" s="43"/>
      <c r="H129" s="43"/>
      <c r="I129" s="34"/>
      <c r="J129" s="47"/>
      <c r="K129" s="34"/>
      <c r="L129" s="34"/>
      <c r="M129" s="34"/>
      <c r="N129" s="47"/>
      <c r="O129" s="47"/>
      <c r="P129" s="47"/>
      <c r="Q129" s="34"/>
      <c r="R129" s="34"/>
      <c r="S129" s="34"/>
      <c r="T129" s="46"/>
      <c r="U129" s="283"/>
      <c r="V129" s="283"/>
      <c r="W129" s="283"/>
      <c r="X129" s="283"/>
      <c r="Y129" s="283"/>
      <c r="Z129" s="283"/>
      <c r="AA129" s="283"/>
      <c r="AB129" s="303" t="str">
        <f t="shared" si="5"/>
        <v>//</v>
      </c>
      <c r="AC129" s="8" t="str">
        <f t="shared" si="7"/>
        <v/>
      </c>
      <c r="AD129" s="8" t="str">
        <f t="shared" si="6"/>
        <v xml:space="preserve"> site  //-</v>
      </c>
      <c r="AE129" s="8" t="str">
        <f t="shared" si="8"/>
        <v/>
      </c>
    </row>
    <row r="130" spans="1:31" x14ac:dyDescent="0.35">
      <c r="A130" s="41"/>
      <c r="B130" s="41"/>
      <c r="C130" s="49"/>
      <c r="D130" s="34"/>
      <c r="E130" s="34"/>
      <c r="F130" s="34"/>
      <c r="G130" s="43"/>
      <c r="H130" s="43"/>
      <c r="I130" s="34"/>
      <c r="J130" s="47"/>
      <c r="K130" s="34"/>
      <c r="L130" s="34"/>
      <c r="M130" s="34"/>
      <c r="N130" s="47"/>
      <c r="O130" s="47"/>
      <c r="P130" s="47"/>
      <c r="Q130" s="34"/>
      <c r="R130" s="34"/>
      <c r="S130" s="34"/>
      <c r="T130" s="46"/>
      <c r="U130" s="283"/>
      <c r="V130" s="283"/>
      <c r="W130" s="283"/>
      <c r="X130" s="283"/>
      <c r="Y130" s="283"/>
      <c r="Z130" s="283"/>
      <c r="AA130" s="283"/>
      <c r="AB130" s="303" t="str">
        <f t="shared" si="5"/>
        <v>//</v>
      </c>
      <c r="AC130" s="8" t="str">
        <f t="shared" si="7"/>
        <v/>
      </c>
      <c r="AD130" s="8" t="str">
        <f t="shared" si="6"/>
        <v xml:space="preserve"> site  //-</v>
      </c>
      <c r="AE130" s="8" t="str">
        <f t="shared" si="8"/>
        <v/>
      </c>
    </row>
    <row r="131" spans="1:31" x14ac:dyDescent="0.35">
      <c r="A131" s="41"/>
      <c r="B131" s="41"/>
      <c r="C131" s="49"/>
      <c r="D131" s="34"/>
      <c r="E131" s="34"/>
      <c r="F131" s="34"/>
      <c r="G131" s="43"/>
      <c r="H131" s="43"/>
      <c r="I131" s="34"/>
      <c r="J131" s="47"/>
      <c r="K131" s="34"/>
      <c r="L131" s="34"/>
      <c r="M131" s="34"/>
      <c r="N131" s="47"/>
      <c r="O131" s="47"/>
      <c r="P131" s="47"/>
      <c r="Q131" s="34"/>
      <c r="R131" s="34"/>
      <c r="S131" s="34"/>
      <c r="T131" s="46"/>
      <c r="U131" s="283"/>
      <c r="V131" s="283"/>
      <c r="W131" s="283"/>
      <c r="X131" s="283"/>
      <c r="Y131" s="283"/>
      <c r="Z131" s="283"/>
      <c r="AA131" s="283"/>
      <c r="AB131" s="303"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35">
      <c r="A132" s="41"/>
      <c r="B132" s="41"/>
      <c r="C132" s="49"/>
      <c r="D132" s="34"/>
      <c r="E132" s="34"/>
      <c r="F132" s="34"/>
      <c r="G132" s="43"/>
      <c r="H132" s="43"/>
      <c r="I132" s="34"/>
      <c r="J132" s="47"/>
      <c r="K132" s="34"/>
      <c r="L132" s="34"/>
      <c r="M132" s="34"/>
      <c r="N132" s="47"/>
      <c r="O132" s="47"/>
      <c r="P132" s="47"/>
      <c r="Q132" s="34"/>
      <c r="R132" s="34"/>
      <c r="S132" s="34"/>
      <c r="T132" s="46"/>
      <c r="U132" s="283"/>
      <c r="V132" s="283"/>
      <c r="W132" s="283"/>
      <c r="X132" s="283"/>
      <c r="Y132" s="283"/>
      <c r="Z132" s="283"/>
      <c r="AA132" s="283"/>
      <c r="AB132" s="303" t="str">
        <f t="shared" si="9"/>
        <v>//</v>
      </c>
      <c r="AC132" s="8" t="str">
        <f t="shared" ref="AC132:AC195" si="11">IF(AD132= " site  //-","",AD132)</f>
        <v/>
      </c>
      <c r="AD132" s="8" t="str">
        <f t="shared" si="10"/>
        <v xml:space="preserve"> site  //-</v>
      </c>
      <c r="AE132" s="8" t="str">
        <f t="shared" ref="AE132:AE195" si="12">IF(I132="","",I132)</f>
        <v/>
      </c>
    </row>
    <row r="133" spans="1:31" x14ac:dyDescent="0.35">
      <c r="A133" s="41"/>
      <c r="B133" s="41"/>
      <c r="C133" s="49"/>
      <c r="D133" s="34"/>
      <c r="E133" s="34"/>
      <c r="F133" s="34"/>
      <c r="G133" s="43"/>
      <c r="H133" s="43"/>
      <c r="I133" s="34"/>
      <c r="J133" s="47"/>
      <c r="K133" s="34"/>
      <c r="L133" s="34"/>
      <c r="M133" s="34"/>
      <c r="N133" s="47"/>
      <c r="O133" s="47"/>
      <c r="P133" s="47"/>
      <c r="Q133" s="34"/>
      <c r="R133" s="34"/>
      <c r="S133" s="34"/>
      <c r="T133" s="46"/>
      <c r="U133" s="283"/>
      <c r="V133" s="283"/>
      <c r="W133" s="283"/>
      <c r="X133" s="283"/>
      <c r="Y133" s="283"/>
      <c r="Z133" s="283"/>
      <c r="AA133" s="283"/>
      <c r="AB133" s="303" t="str">
        <f t="shared" si="9"/>
        <v>//</v>
      </c>
      <c r="AC133" s="8" t="str">
        <f t="shared" si="11"/>
        <v/>
      </c>
      <c r="AD133" s="8" t="str">
        <f t="shared" si="10"/>
        <v xml:space="preserve"> site  //-</v>
      </c>
      <c r="AE133" s="8" t="str">
        <f t="shared" si="12"/>
        <v/>
      </c>
    </row>
    <row r="134" spans="1:31" x14ac:dyDescent="0.35">
      <c r="A134" s="41"/>
      <c r="B134" s="41"/>
      <c r="C134" s="49"/>
      <c r="D134" s="34"/>
      <c r="E134" s="34"/>
      <c r="F134" s="34"/>
      <c r="G134" s="43"/>
      <c r="H134" s="43"/>
      <c r="I134" s="34"/>
      <c r="J134" s="47"/>
      <c r="K134" s="34"/>
      <c r="L134" s="34"/>
      <c r="M134" s="34"/>
      <c r="N134" s="47"/>
      <c r="O134" s="47"/>
      <c r="P134" s="47"/>
      <c r="Q134" s="34"/>
      <c r="R134" s="34"/>
      <c r="S134" s="34"/>
      <c r="T134" s="46"/>
      <c r="U134" s="283"/>
      <c r="V134" s="283"/>
      <c r="W134" s="283"/>
      <c r="X134" s="283"/>
      <c r="Y134" s="283"/>
      <c r="Z134" s="283"/>
      <c r="AA134" s="283"/>
      <c r="AB134" s="303" t="str">
        <f t="shared" si="9"/>
        <v>//</v>
      </c>
      <c r="AC134" s="8" t="str">
        <f t="shared" si="11"/>
        <v/>
      </c>
      <c r="AD134" s="8" t="str">
        <f t="shared" si="10"/>
        <v xml:space="preserve"> site  //-</v>
      </c>
      <c r="AE134" s="8" t="str">
        <f t="shared" si="12"/>
        <v/>
      </c>
    </row>
    <row r="135" spans="1:31" x14ac:dyDescent="0.35">
      <c r="A135" s="41"/>
      <c r="B135" s="41"/>
      <c r="C135" s="49"/>
      <c r="D135" s="34"/>
      <c r="E135" s="34"/>
      <c r="F135" s="34"/>
      <c r="G135" s="43"/>
      <c r="H135" s="43"/>
      <c r="I135" s="34"/>
      <c r="J135" s="47"/>
      <c r="K135" s="34"/>
      <c r="L135" s="34"/>
      <c r="M135" s="34"/>
      <c r="N135" s="47"/>
      <c r="O135" s="47"/>
      <c r="P135" s="47"/>
      <c r="Q135" s="34"/>
      <c r="R135" s="34"/>
      <c r="S135" s="34"/>
      <c r="T135" s="46"/>
      <c r="U135" s="283"/>
      <c r="V135" s="283"/>
      <c r="W135" s="283"/>
      <c r="X135" s="283"/>
      <c r="Y135" s="283"/>
      <c r="Z135" s="283"/>
      <c r="AA135" s="283"/>
      <c r="AB135" s="303" t="str">
        <f t="shared" si="9"/>
        <v>//</v>
      </c>
      <c r="AC135" s="8" t="str">
        <f t="shared" si="11"/>
        <v/>
      </c>
      <c r="AD135" s="8" t="str">
        <f t="shared" si="10"/>
        <v xml:space="preserve"> site  //-</v>
      </c>
      <c r="AE135" s="8" t="str">
        <f t="shared" si="12"/>
        <v/>
      </c>
    </row>
    <row r="136" spans="1:31" x14ac:dyDescent="0.35">
      <c r="A136" s="41"/>
      <c r="B136" s="41"/>
      <c r="C136" s="49"/>
      <c r="D136" s="34"/>
      <c r="E136" s="34"/>
      <c r="F136" s="34"/>
      <c r="G136" s="43"/>
      <c r="H136" s="43"/>
      <c r="I136" s="34"/>
      <c r="J136" s="47"/>
      <c r="K136" s="34"/>
      <c r="L136" s="34"/>
      <c r="M136" s="34"/>
      <c r="N136" s="47"/>
      <c r="O136" s="47"/>
      <c r="P136" s="47"/>
      <c r="Q136" s="34"/>
      <c r="R136" s="34"/>
      <c r="S136" s="34"/>
      <c r="T136" s="46"/>
      <c r="U136" s="283"/>
      <c r="V136" s="283"/>
      <c r="W136" s="283"/>
      <c r="X136" s="283"/>
      <c r="Y136" s="283"/>
      <c r="Z136" s="283"/>
      <c r="AA136" s="283"/>
      <c r="AB136" s="303" t="str">
        <f t="shared" si="9"/>
        <v>//</v>
      </c>
      <c r="AC136" s="8" t="str">
        <f t="shared" si="11"/>
        <v/>
      </c>
      <c r="AD136" s="8" t="str">
        <f t="shared" si="10"/>
        <v xml:space="preserve"> site  //-</v>
      </c>
      <c r="AE136" s="8" t="str">
        <f t="shared" si="12"/>
        <v/>
      </c>
    </row>
    <row r="137" spans="1:31" x14ac:dyDescent="0.35">
      <c r="A137" s="41"/>
      <c r="B137" s="41"/>
      <c r="C137" s="49"/>
      <c r="D137" s="34"/>
      <c r="E137" s="34"/>
      <c r="F137" s="34"/>
      <c r="G137" s="43"/>
      <c r="H137" s="43"/>
      <c r="I137" s="34"/>
      <c r="J137" s="47"/>
      <c r="K137" s="34"/>
      <c r="L137" s="34"/>
      <c r="M137" s="34"/>
      <c r="N137" s="47"/>
      <c r="O137" s="47"/>
      <c r="P137" s="47"/>
      <c r="Q137" s="34"/>
      <c r="R137" s="34"/>
      <c r="S137" s="34"/>
      <c r="T137" s="46"/>
      <c r="U137" s="283"/>
      <c r="V137" s="283"/>
      <c r="W137" s="283"/>
      <c r="X137" s="283"/>
      <c r="Y137" s="283"/>
      <c r="Z137" s="283"/>
      <c r="AA137" s="283"/>
      <c r="AB137" s="303" t="str">
        <f t="shared" si="9"/>
        <v>//</v>
      </c>
      <c r="AC137" s="8" t="str">
        <f t="shared" si="11"/>
        <v/>
      </c>
      <c r="AD137" s="8" t="str">
        <f t="shared" si="10"/>
        <v xml:space="preserve"> site  //-</v>
      </c>
      <c r="AE137" s="8" t="str">
        <f t="shared" si="12"/>
        <v/>
      </c>
    </row>
    <row r="138" spans="1:31" x14ac:dyDescent="0.35">
      <c r="A138" s="41"/>
      <c r="B138" s="41"/>
      <c r="C138" s="49"/>
      <c r="D138" s="34"/>
      <c r="E138" s="34"/>
      <c r="F138" s="34"/>
      <c r="G138" s="43"/>
      <c r="H138" s="43"/>
      <c r="I138" s="34"/>
      <c r="J138" s="47"/>
      <c r="K138" s="34"/>
      <c r="L138" s="34"/>
      <c r="M138" s="34"/>
      <c r="N138" s="47"/>
      <c r="O138" s="47"/>
      <c r="P138" s="47"/>
      <c r="Q138" s="34"/>
      <c r="R138" s="34"/>
      <c r="S138" s="34"/>
      <c r="T138" s="46"/>
      <c r="U138" s="283"/>
      <c r="V138" s="283"/>
      <c r="W138" s="283"/>
      <c r="X138" s="283"/>
      <c r="Y138" s="283"/>
      <c r="Z138" s="283"/>
      <c r="AA138" s="283"/>
      <c r="AB138" s="303" t="str">
        <f t="shared" si="9"/>
        <v>//</v>
      </c>
      <c r="AC138" s="8" t="str">
        <f t="shared" si="11"/>
        <v/>
      </c>
      <c r="AD138" s="8" t="str">
        <f t="shared" si="10"/>
        <v xml:space="preserve"> site  //-</v>
      </c>
      <c r="AE138" s="8" t="str">
        <f t="shared" si="12"/>
        <v/>
      </c>
    </row>
    <row r="139" spans="1:31" x14ac:dyDescent="0.35">
      <c r="A139" s="41"/>
      <c r="B139" s="41"/>
      <c r="C139" s="49"/>
      <c r="D139" s="34"/>
      <c r="E139" s="34"/>
      <c r="F139" s="34"/>
      <c r="G139" s="43"/>
      <c r="H139" s="43"/>
      <c r="I139" s="34"/>
      <c r="J139" s="47"/>
      <c r="K139" s="34"/>
      <c r="L139" s="34"/>
      <c r="M139" s="34"/>
      <c r="N139" s="47"/>
      <c r="O139" s="47"/>
      <c r="P139" s="47"/>
      <c r="Q139" s="34"/>
      <c r="R139" s="34"/>
      <c r="S139" s="34"/>
      <c r="T139" s="46"/>
      <c r="U139" s="283"/>
      <c r="V139" s="283"/>
      <c r="W139" s="283"/>
      <c r="X139" s="283"/>
      <c r="Y139" s="283"/>
      <c r="Z139" s="283"/>
      <c r="AA139" s="283"/>
      <c r="AB139" s="303" t="str">
        <f t="shared" si="9"/>
        <v>//</v>
      </c>
      <c r="AC139" s="8" t="str">
        <f t="shared" si="11"/>
        <v/>
      </c>
      <c r="AD139" s="8" t="str">
        <f t="shared" si="10"/>
        <v xml:space="preserve"> site  //-</v>
      </c>
      <c r="AE139" s="8" t="str">
        <f t="shared" si="12"/>
        <v/>
      </c>
    </row>
    <row r="140" spans="1:31" x14ac:dyDescent="0.35">
      <c r="A140" s="41"/>
      <c r="B140" s="41"/>
      <c r="C140" s="49"/>
      <c r="D140" s="34"/>
      <c r="E140" s="34"/>
      <c r="F140" s="34"/>
      <c r="G140" s="43"/>
      <c r="H140" s="43"/>
      <c r="I140" s="34"/>
      <c r="J140" s="47"/>
      <c r="K140" s="34"/>
      <c r="L140" s="34"/>
      <c r="M140" s="34"/>
      <c r="N140" s="47"/>
      <c r="O140" s="47"/>
      <c r="P140" s="47"/>
      <c r="Q140" s="34"/>
      <c r="R140" s="34"/>
      <c r="S140" s="34"/>
      <c r="T140" s="46"/>
      <c r="U140" s="283"/>
      <c r="V140" s="283"/>
      <c r="W140" s="283"/>
      <c r="X140" s="283"/>
      <c r="Y140" s="283"/>
      <c r="Z140" s="283"/>
      <c r="AA140" s="283"/>
      <c r="AB140" s="303" t="str">
        <f t="shared" si="9"/>
        <v>//</v>
      </c>
      <c r="AC140" s="8" t="str">
        <f t="shared" si="11"/>
        <v/>
      </c>
      <c r="AD140" s="8" t="str">
        <f t="shared" si="10"/>
        <v xml:space="preserve"> site  //-</v>
      </c>
      <c r="AE140" s="8" t="str">
        <f t="shared" si="12"/>
        <v/>
      </c>
    </row>
    <row r="141" spans="1:31" x14ac:dyDescent="0.35">
      <c r="A141" s="41"/>
      <c r="B141" s="41"/>
      <c r="C141" s="49"/>
      <c r="D141" s="34"/>
      <c r="E141" s="34"/>
      <c r="F141" s="34"/>
      <c r="G141" s="43"/>
      <c r="H141" s="43"/>
      <c r="I141" s="34"/>
      <c r="J141" s="47"/>
      <c r="K141" s="34"/>
      <c r="L141" s="34"/>
      <c r="M141" s="34"/>
      <c r="N141" s="47"/>
      <c r="O141" s="47"/>
      <c r="P141" s="47"/>
      <c r="Q141" s="34"/>
      <c r="R141" s="34"/>
      <c r="S141" s="34"/>
      <c r="T141" s="46"/>
      <c r="U141" s="283"/>
      <c r="V141" s="283"/>
      <c r="W141" s="283"/>
      <c r="X141" s="283"/>
      <c r="Y141" s="283"/>
      <c r="Z141" s="283"/>
      <c r="AA141" s="283"/>
      <c r="AB141" s="303" t="str">
        <f t="shared" si="9"/>
        <v>//</v>
      </c>
      <c r="AC141" s="8" t="str">
        <f t="shared" si="11"/>
        <v/>
      </c>
      <c r="AD141" s="8" t="str">
        <f t="shared" si="10"/>
        <v xml:space="preserve"> site  //-</v>
      </c>
      <c r="AE141" s="8" t="str">
        <f t="shared" si="12"/>
        <v/>
      </c>
    </row>
    <row r="142" spans="1:31" x14ac:dyDescent="0.35">
      <c r="A142" s="41"/>
      <c r="B142" s="41"/>
      <c r="C142" s="49"/>
      <c r="D142" s="34"/>
      <c r="E142" s="34"/>
      <c r="F142" s="34"/>
      <c r="G142" s="43"/>
      <c r="H142" s="43"/>
      <c r="I142" s="34"/>
      <c r="J142" s="47"/>
      <c r="K142" s="34"/>
      <c r="L142" s="34"/>
      <c r="M142" s="34"/>
      <c r="N142" s="47"/>
      <c r="O142" s="47"/>
      <c r="P142" s="47"/>
      <c r="Q142" s="34"/>
      <c r="R142" s="34"/>
      <c r="S142" s="34"/>
      <c r="T142" s="46"/>
      <c r="U142" s="283"/>
      <c r="V142" s="283"/>
      <c r="W142" s="283"/>
      <c r="X142" s="283"/>
      <c r="Y142" s="283"/>
      <c r="Z142" s="283"/>
      <c r="AA142" s="283"/>
      <c r="AB142" s="303" t="str">
        <f t="shared" si="9"/>
        <v>//</v>
      </c>
      <c r="AC142" s="8" t="str">
        <f t="shared" si="11"/>
        <v/>
      </c>
      <c r="AD142" s="8" t="str">
        <f t="shared" si="10"/>
        <v xml:space="preserve"> site  //-</v>
      </c>
      <c r="AE142" s="8" t="str">
        <f t="shared" si="12"/>
        <v/>
      </c>
    </row>
    <row r="143" spans="1:31" x14ac:dyDescent="0.35">
      <c r="A143" s="41"/>
      <c r="B143" s="41"/>
      <c r="C143" s="49"/>
      <c r="D143" s="34"/>
      <c r="E143" s="34"/>
      <c r="F143" s="34"/>
      <c r="G143" s="43"/>
      <c r="H143" s="43"/>
      <c r="I143" s="34"/>
      <c r="J143" s="47"/>
      <c r="K143" s="34"/>
      <c r="L143" s="34"/>
      <c r="M143" s="34"/>
      <c r="N143" s="47"/>
      <c r="O143" s="47"/>
      <c r="P143" s="47"/>
      <c r="Q143" s="34"/>
      <c r="R143" s="34"/>
      <c r="S143" s="34"/>
      <c r="T143" s="46"/>
      <c r="U143" s="283"/>
      <c r="V143" s="283"/>
      <c r="W143" s="283"/>
      <c r="X143" s="283"/>
      <c r="Y143" s="283"/>
      <c r="Z143" s="283"/>
      <c r="AA143" s="283"/>
      <c r="AB143" s="303" t="str">
        <f t="shared" si="9"/>
        <v>//</v>
      </c>
      <c r="AC143" s="8" t="str">
        <f t="shared" si="11"/>
        <v/>
      </c>
      <c r="AD143" s="8" t="str">
        <f t="shared" si="10"/>
        <v xml:space="preserve"> site  //-</v>
      </c>
      <c r="AE143" s="8" t="str">
        <f t="shared" si="12"/>
        <v/>
      </c>
    </row>
    <row r="144" spans="1:31" x14ac:dyDescent="0.35">
      <c r="A144" s="41"/>
      <c r="B144" s="41"/>
      <c r="C144" s="49"/>
      <c r="D144" s="34"/>
      <c r="E144" s="34"/>
      <c r="F144" s="34"/>
      <c r="G144" s="43"/>
      <c r="H144" s="43"/>
      <c r="I144" s="34"/>
      <c r="J144" s="47"/>
      <c r="K144" s="34"/>
      <c r="L144" s="34"/>
      <c r="M144" s="34"/>
      <c r="N144" s="47"/>
      <c r="O144" s="47"/>
      <c r="P144" s="47"/>
      <c r="Q144" s="34"/>
      <c r="R144" s="34"/>
      <c r="S144" s="34"/>
      <c r="T144" s="46"/>
      <c r="U144" s="283"/>
      <c r="V144" s="283"/>
      <c r="W144" s="283"/>
      <c r="X144" s="283"/>
      <c r="Y144" s="283"/>
      <c r="Z144" s="283"/>
      <c r="AA144" s="283"/>
      <c r="AB144" s="303" t="str">
        <f t="shared" si="9"/>
        <v>//</v>
      </c>
      <c r="AC144" s="8" t="str">
        <f t="shared" si="11"/>
        <v/>
      </c>
      <c r="AD144" s="8" t="str">
        <f t="shared" si="10"/>
        <v xml:space="preserve"> site  //-</v>
      </c>
      <c r="AE144" s="8" t="str">
        <f t="shared" si="12"/>
        <v/>
      </c>
    </row>
    <row r="145" spans="1:31" x14ac:dyDescent="0.35">
      <c r="A145" s="41"/>
      <c r="B145" s="41"/>
      <c r="C145" s="49"/>
      <c r="D145" s="34"/>
      <c r="E145" s="34"/>
      <c r="F145" s="34"/>
      <c r="G145" s="43"/>
      <c r="H145" s="43"/>
      <c r="I145" s="34"/>
      <c r="J145" s="47"/>
      <c r="K145" s="34"/>
      <c r="L145" s="34"/>
      <c r="M145" s="34"/>
      <c r="N145" s="47"/>
      <c r="O145" s="47"/>
      <c r="P145" s="47"/>
      <c r="Q145" s="34"/>
      <c r="R145" s="34"/>
      <c r="S145" s="34"/>
      <c r="T145" s="46"/>
      <c r="U145" s="283"/>
      <c r="V145" s="283"/>
      <c r="W145" s="283"/>
      <c r="X145" s="283"/>
      <c r="Y145" s="283"/>
      <c r="Z145" s="283"/>
      <c r="AA145" s="283"/>
      <c r="AB145" s="303" t="str">
        <f t="shared" si="9"/>
        <v>//</v>
      </c>
      <c r="AC145" s="8" t="str">
        <f t="shared" si="11"/>
        <v/>
      </c>
      <c r="AD145" s="8" t="str">
        <f t="shared" si="10"/>
        <v xml:space="preserve"> site  //-</v>
      </c>
      <c r="AE145" s="8" t="str">
        <f t="shared" si="12"/>
        <v/>
      </c>
    </row>
    <row r="146" spans="1:31" x14ac:dyDescent="0.35">
      <c r="A146" s="41"/>
      <c r="B146" s="41"/>
      <c r="C146" s="49"/>
      <c r="D146" s="34"/>
      <c r="E146" s="34"/>
      <c r="F146" s="34"/>
      <c r="G146" s="43"/>
      <c r="H146" s="43"/>
      <c r="I146" s="34"/>
      <c r="J146" s="47"/>
      <c r="K146" s="34"/>
      <c r="L146" s="34"/>
      <c r="M146" s="34"/>
      <c r="N146" s="47"/>
      <c r="O146" s="47"/>
      <c r="P146" s="47"/>
      <c r="Q146" s="34"/>
      <c r="R146" s="34"/>
      <c r="S146" s="34"/>
      <c r="T146" s="46"/>
      <c r="U146" s="283"/>
      <c r="V146" s="283"/>
      <c r="W146" s="283"/>
      <c r="X146" s="283"/>
      <c r="Y146" s="283"/>
      <c r="Z146" s="283"/>
      <c r="AA146" s="283"/>
      <c r="AB146" s="303" t="str">
        <f t="shared" si="9"/>
        <v>//</v>
      </c>
      <c r="AC146" s="8" t="str">
        <f t="shared" si="11"/>
        <v/>
      </c>
      <c r="AD146" s="8" t="str">
        <f t="shared" si="10"/>
        <v xml:space="preserve"> site  //-</v>
      </c>
      <c r="AE146" s="8" t="str">
        <f t="shared" si="12"/>
        <v/>
      </c>
    </row>
    <row r="147" spans="1:31" x14ac:dyDescent="0.35">
      <c r="A147" s="41"/>
      <c r="B147" s="41"/>
      <c r="C147" s="49"/>
      <c r="D147" s="34"/>
      <c r="E147" s="34"/>
      <c r="F147" s="34"/>
      <c r="G147" s="43"/>
      <c r="H147" s="43"/>
      <c r="I147" s="34"/>
      <c r="J147" s="47"/>
      <c r="K147" s="34"/>
      <c r="L147" s="34"/>
      <c r="M147" s="34"/>
      <c r="N147" s="47"/>
      <c r="O147" s="47"/>
      <c r="P147" s="47"/>
      <c r="Q147" s="34"/>
      <c r="R147" s="34"/>
      <c r="S147" s="34"/>
      <c r="T147" s="46"/>
      <c r="U147" s="283"/>
      <c r="V147" s="283"/>
      <c r="W147" s="283"/>
      <c r="X147" s="283"/>
      <c r="Y147" s="283"/>
      <c r="Z147" s="283"/>
      <c r="AA147" s="283"/>
      <c r="AB147" s="303" t="str">
        <f t="shared" si="9"/>
        <v>//</v>
      </c>
      <c r="AC147" s="8" t="str">
        <f t="shared" si="11"/>
        <v/>
      </c>
      <c r="AD147" s="8" t="str">
        <f t="shared" si="10"/>
        <v xml:space="preserve"> site  //-</v>
      </c>
      <c r="AE147" s="8" t="str">
        <f t="shared" si="12"/>
        <v/>
      </c>
    </row>
    <row r="148" spans="1:31" x14ac:dyDescent="0.35">
      <c r="A148" s="41"/>
      <c r="B148" s="41"/>
      <c r="C148" s="49"/>
      <c r="D148" s="34"/>
      <c r="E148" s="34"/>
      <c r="F148" s="34"/>
      <c r="G148" s="43"/>
      <c r="H148" s="43"/>
      <c r="I148" s="34"/>
      <c r="J148" s="47"/>
      <c r="K148" s="34"/>
      <c r="L148" s="34"/>
      <c r="M148" s="34"/>
      <c r="N148" s="47"/>
      <c r="O148" s="47"/>
      <c r="P148" s="47"/>
      <c r="Q148" s="34"/>
      <c r="R148" s="34"/>
      <c r="S148" s="34"/>
      <c r="T148" s="46"/>
      <c r="U148" s="283"/>
      <c r="V148" s="283"/>
      <c r="W148" s="283"/>
      <c r="X148" s="283"/>
      <c r="Y148" s="283"/>
      <c r="Z148" s="283"/>
      <c r="AA148" s="283"/>
      <c r="AB148" s="303" t="str">
        <f t="shared" si="9"/>
        <v>//</v>
      </c>
      <c r="AC148" s="8" t="str">
        <f t="shared" si="11"/>
        <v/>
      </c>
      <c r="AD148" s="8" t="str">
        <f t="shared" si="10"/>
        <v xml:space="preserve"> site  //-</v>
      </c>
      <c r="AE148" s="8" t="str">
        <f t="shared" si="12"/>
        <v/>
      </c>
    </row>
    <row r="149" spans="1:31" x14ac:dyDescent="0.35">
      <c r="A149" s="41"/>
      <c r="B149" s="41"/>
      <c r="C149" s="49"/>
      <c r="D149" s="34"/>
      <c r="E149" s="34"/>
      <c r="F149" s="34"/>
      <c r="G149" s="43"/>
      <c r="H149" s="43"/>
      <c r="I149" s="34"/>
      <c r="J149" s="47"/>
      <c r="K149" s="34"/>
      <c r="L149" s="34"/>
      <c r="M149" s="34"/>
      <c r="N149" s="47"/>
      <c r="O149" s="47"/>
      <c r="P149" s="47"/>
      <c r="Q149" s="34"/>
      <c r="R149" s="34"/>
      <c r="S149" s="34"/>
      <c r="T149" s="46"/>
      <c r="U149" s="283"/>
      <c r="V149" s="283"/>
      <c r="W149" s="283"/>
      <c r="X149" s="283"/>
      <c r="Y149" s="283"/>
      <c r="Z149" s="283"/>
      <c r="AA149" s="283"/>
      <c r="AB149" s="303" t="str">
        <f t="shared" si="9"/>
        <v>//</v>
      </c>
      <c r="AC149" s="8" t="str">
        <f t="shared" si="11"/>
        <v/>
      </c>
      <c r="AD149" s="8" t="str">
        <f t="shared" si="10"/>
        <v xml:space="preserve"> site  //-</v>
      </c>
      <c r="AE149" s="8" t="str">
        <f t="shared" si="12"/>
        <v/>
      </c>
    </row>
    <row r="150" spans="1:31" x14ac:dyDescent="0.35">
      <c r="A150" s="41"/>
      <c r="B150" s="41"/>
      <c r="C150" s="49"/>
      <c r="D150" s="34"/>
      <c r="E150" s="34"/>
      <c r="F150" s="34"/>
      <c r="G150" s="43"/>
      <c r="H150" s="43"/>
      <c r="I150" s="34"/>
      <c r="J150" s="47"/>
      <c r="K150" s="34"/>
      <c r="L150" s="34"/>
      <c r="M150" s="34"/>
      <c r="N150" s="47"/>
      <c r="O150" s="47"/>
      <c r="P150" s="47"/>
      <c r="Q150" s="34"/>
      <c r="R150" s="34"/>
      <c r="S150" s="34"/>
      <c r="T150" s="46"/>
      <c r="U150" s="283"/>
      <c r="V150" s="283"/>
      <c r="W150" s="283"/>
      <c r="X150" s="283"/>
      <c r="Y150" s="283"/>
      <c r="Z150" s="283"/>
      <c r="AA150" s="283"/>
      <c r="AB150" s="303" t="str">
        <f t="shared" si="9"/>
        <v>//</v>
      </c>
      <c r="AC150" s="8" t="str">
        <f t="shared" si="11"/>
        <v/>
      </c>
      <c r="AD150" s="8" t="str">
        <f t="shared" si="10"/>
        <v xml:space="preserve"> site  //-</v>
      </c>
      <c r="AE150" s="8" t="str">
        <f t="shared" si="12"/>
        <v/>
      </c>
    </row>
    <row r="151" spans="1:31" x14ac:dyDescent="0.35">
      <c r="A151" s="41"/>
      <c r="B151" s="41"/>
      <c r="C151" s="49"/>
      <c r="D151" s="34"/>
      <c r="E151" s="34"/>
      <c r="F151" s="34"/>
      <c r="G151" s="43"/>
      <c r="H151" s="43"/>
      <c r="I151" s="34"/>
      <c r="J151" s="47"/>
      <c r="K151" s="34"/>
      <c r="L151" s="34"/>
      <c r="M151" s="34"/>
      <c r="N151" s="47"/>
      <c r="O151" s="47"/>
      <c r="P151" s="47"/>
      <c r="Q151" s="34"/>
      <c r="R151" s="34"/>
      <c r="S151" s="34"/>
      <c r="T151" s="46"/>
      <c r="U151" s="283"/>
      <c r="V151" s="283"/>
      <c r="W151" s="283"/>
      <c r="X151" s="283"/>
      <c r="Y151" s="283"/>
      <c r="Z151" s="283"/>
      <c r="AA151" s="283"/>
      <c r="AB151" s="303" t="str">
        <f t="shared" si="9"/>
        <v>//</v>
      </c>
      <c r="AC151" s="8" t="str">
        <f t="shared" si="11"/>
        <v/>
      </c>
      <c r="AD151" s="8" t="str">
        <f t="shared" si="10"/>
        <v xml:space="preserve"> site  //-</v>
      </c>
      <c r="AE151" s="8" t="str">
        <f t="shared" si="12"/>
        <v/>
      </c>
    </row>
    <row r="152" spans="1:31" x14ac:dyDescent="0.35">
      <c r="A152" s="41"/>
      <c r="B152" s="41"/>
      <c r="C152" s="49"/>
      <c r="D152" s="34"/>
      <c r="E152" s="34"/>
      <c r="F152" s="34"/>
      <c r="G152" s="43"/>
      <c r="H152" s="43"/>
      <c r="I152" s="34"/>
      <c r="J152" s="47"/>
      <c r="K152" s="34"/>
      <c r="L152" s="34"/>
      <c r="M152" s="34"/>
      <c r="N152" s="47"/>
      <c r="O152" s="47"/>
      <c r="P152" s="47"/>
      <c r="Q152" s="34"/>
      <c r="R152" s="34"/>
      <c r="S152" s="34"/>
      <c r="T152" s="46"/>
      <c r="U152" s="283"/>
      <c r="V152" s="283"/>
      <c r="W152" s="283"/>
      <c r="X152" s="283"/>
      <c r="Y152" s="283"/>
      <c r="Z152" s="283"/>
      <c r="AA152" s="283"/>
      <c r="AB152" s="303" t="str">
        <f t="shared" si="9"/>
        <v>//</v>
      </c>
      <c r="AC152" s="8" t="str">
        <f t="shared" si="11"/>
        <v/>
      </c>
      <c r="AD152" s="8" t="str">
        <f t="shared" si="10"/>
        <v xml:space="preserve"> site  //-</v>
      </c>
      <c r="AE152" s="8" t="str">
        <f t="shared" si="12"/>
        <v/>
      </c>
    </row>
    <row r="153" spans="1:31" x14ac:dyDescent="0.35">
      <c r="A153" s="41"/>
      <c r="B153" s="41"/>
      <c r="C153" s="49"/>
      <c r="D153" s="34"/>
      <c r="E153" s="34"/>
      <c r="F153" s="34"/>
      <c r="G153" s="43"/>
      <c r="H153" s="43"/>
      <c r="I153" s="34"/>
      <c r="J153" s="47"/>
      <c r="K153" s="34"/>
      <c r="L153" s="34"/>
      <c r="M153" s="34"/>
      <c r="N153" s="47"/>
      <c r="O153" s="47"/>
      <c r="P153" s="47"/>
      <c r="Q153" s="34"/>
      <c r="R153" s="34"/>
      <c r="S153" s="34"/>
      <c r="T153" s="46"/>
      <c r="U153" s="283"/>
      <c r="V153" s="283"/>
      <c r="W153" s="283"/>
      <c r="X153" s="283"/>
      <c r="Y153" s="283"/>
      <c r="Z153" s="283"/>
      <c r="AA153" s="283"/>
      <c r="AB153" s="303" t="str">
        <f t="shared" si="9"/>
        <v>//</v>
      </c>
      <c r="AC153" s="8" t="str">
        <f t="shared" si="11"/>
        <v/>
      </c>
      <c r="AD153" s="8" t="str">
        <f t="shared" si="10"/>
        <v xml:space="preserve"> site  //-</v>
      </c>
      <c r="AE153" s="8" t="str">
        <f t="shared" si="12"/>
        <v/>
      </c>
    </row>
    <row r="154" spans="1:31" x14ac:dyDescent="0.35">
      <c r="A154" s="41"/>
      <c r="B154" s="41"/>
      <c r="C154" s="49"/>
      <c r="D154" s="34"/>
      <c r="E154" s="34"/>
      <c r="F154" s="34"/>
      <c r="G154" s="43"/>
      <c r="H154" s="43"/>
      <c r="I154" s="34"/>
      <c r="J154" s="47"/>
      <c r="K154" s="34"/>
      <c r="L154" s="34"/>
      <c r="M154" s="34"/>
      <c r="N154" s="47"/>
      <c r="O154" s="47"/>
      <c r="P154" s="47"/>
      <c r="Q154" s="34"/>
      <c r="R154" s="34"/>
      <c r="S154" s="34"/>
      <c r="T154" s="46"/>
      <c r="U154" s="283"/>
      <c r="V154" s="283"/>
      <c r="W154" s="283"/>
      <c r="X154" s="283"/>
      <c r="Y154" s="283"/>
      <c r="Z154" s="283"/>
      <c r="AA154" s="283"/>
      <c r="AB154" s="303" t="str">
        <f t="shared" si="9"/>
        <v>//</v>
      </c>
      <c r="AC154" s="8" t="str">
        <f t="shared" si="11"/>
        <v/>
      </c>
      <c r="AD154" s="8" t="str">
        <f t="shared" si="10"/>
        <v xml:space="preserve"> site  //-</v>
      </c>
      <c r="AE154" s="8" t="str">
        <f t="shared" si="12"/>
        <v/>
      </c>
    </row>
    <row r="155" spans="1:31" x14ac:dyDescent="0.35">
      <c r="A155" s="41"/>
      <c r="B155" s="41"/>
      <c r="C155" s="49"/>
      <c r="D155" s="34"/>
      <c r="E155" s="34"/>
      <c r="F155" s="34"/>
      <c r="G155" s="43"/>
      <c r="H155" s="43"/>
      <c r="I155" s="34"/>
      <c r="J155" s="47"/>
      <c r="K155" s="34"/>
      <c r="L155" s="34"/>
      <c r="M155" s="34"/>
      <c r="N155" s="47"/>
      <c r="O155" s="47"/>
      <c r="P155" s="47"/>
      <c r="Q155" s="34"/>
      <c r="R155" s="34"/>
      <c r="S155" s="34"/>
      <c r="T155" s="46"/>
      <c r="U155" s="283"/>
      <c r="V155" s="283"/>
      <c r="W155" s="283"/>
      <c r="X155" s="283"/>
      <c r="Y155" s="283"/>
      <c r="Z155" s="283"/>
      <c r="AA155" s="283"/>
      <c r="AB155" s="303" t="str">
        <f t="shared" si="9"/>
        <v>//</v>
      </c>
      <c r="AC155" s="8" t="str">
        <f t="shared" si="11"/>
        <v/>
      </c>
      <c r="AD155" s="8" t="str">
        <f t="shared" si="10"/>
        <v xml:space="preserve"> site  //-</v>
      </c>
      <c r="AE155" s="8" t="str">
        <f t="shared" si="12"/>
        <v/>
      </c>
    </row>
    <row r="156" spans="1:31" x14ac:dyDescent="0.35">
      <c r="A156" s="41"/>
      <c r="B156" s="41"/>
      <c r="C156" s="49"/>
      <c r="D156" s="34"/>
      <c r="E156" s="34"/>
      <c r="F156" s="34"/>
      <c r="G156" s="43"/>
      <c r="H156" s="43"/>
      <c r="I156" s="34"/>
      <c r="J156" s="47"/>
      <c r="K156" s="34"/>
      <c r="L156" s="34"/>
      <c r="M156" s="34"/>
      <c r="N156" s="47"/>
      <c r="O156" s="47"/>
      <c r="P156" s="47"/>
      <c r="Q156" s="34"/>
      <c r="R156" s="34"/>
      <c r="S156" s="34"/>
      <c r="T156" s="46"/>
      <c r="U156" s="283"/>
      <c r="V156" s="283"/>
      <c r="W156" s="283"/>
      <c r="X156" s="283"/>
      <c r="Y156" s="283"/>
      <c r="Z156" s="283"/>
      <c r="AA156" s="283"/>
      <c r="AB156" s="303" t="str">
        <f t="shared" si="9"/>
        <v>//</v>
      </c>
      <c r="AC156" s="8" t="str">
        <f t="shared" si="11"/>
        <v/>
      </c>
      <c r="AD156" s="8" t="str">
        <f t="shared" si="10"/>
        <v xml:space="preserve"> site  //-</v>
      </c>
      <c r="AE156" s="8" t="str">
        <f t="shared" si="12"/>
        <v/>
      </c>
    </row>
    <row r="157" spans="1:31" x14ac:dyDescent="0.35">
      <c r="A157" s="41"/>
      <c r="B157" s="41"/>
      <c r="C157" s="49"/>
      <c r="D157" s="34"/>
      <c r="E157" s="34"/>
      <c r="F157" s="34"/>
      <c r="G157" s="43"/>
      <c r="H157" s="43"/>
      <c r="I157" s="34"/>
      <c r="J157" s="47"/>
      <c r="K157" s="34"/>
      <c r="L157" s="34"/>
      <c r="M157" s="34"/>
      <c r="N157" s="47"/>
      <c r="O157" s="47"/>
      <c r="P157" s="47"/>
      <c r="Q157" s="34"/>
      <c r="R157" s="34"/>
      <c r="S157" s="34"/>
      <c r="T157" s="46"/>
      <c r="U157" s="283"/>
      <c r="V157" s="283"/>
      <c r="W157" s="283"/>
      <c r="X157" s="283"/>
      <c r="Y157" s="283"/>
      <c r="Z157" s="283"/>
      <c r="AA157" s="283"/>
      <c r="AB157" s="303" t="str">
        <f t="shared" si="9"/>
        <v>//</v>
      </c>
      <c r="AC157" s="8" t="str">
        <f t="shared" si="11"/>
        <v/>
      </c>
      <c r="AD157" s="8" t="str">
        <f t="shared" si="10"/>
        <v xml:space="preserve"> site  //-</v>
      </c>
      <c r="AE157" s="8" t="str">
        <f t="shared" si="12"/>
        <v/>
      </c>
    </row>
    <row r="158" spans="1:31" x14ac:dyDescent="0.35">
      <c r="A158" s="41"/>
      <c r="B158" s="41"/>
      <c r="C158" s="49"/>
      <c r="D158" s="34"/>
      <c r="E158" s="34"/>
      <c r="F158" s="34"/>
      <c r="G158" s="43"/>
      <c r="H158" s="43"/>
      <c r="I158" s="34"/>
      <c r="J158" s="47"/>
      <c r="K158" s="34"/>
      <c r="L158" s="34"/>
      <c r="M158" s="34"/>
      <c r="N158" s="47"/>
      <c r="O158" s="47"/>
      <c r="P158" s="47"/>
      <c r="Q158" s="34"/>
      <c r="R158" s="34"/>
      <c r="S158" s="34"/>
      <c r="T158" s="46"/>
      <c r="U158" s="283"/>
      <c r="V158" s="283"/>
      <c r="W158" s="283"/>
      <c r="X158" s="283"/>
      <c r="Y158" s="283"/>
      <c r="Z158" s="283"/>
      <c r="AA158" s="283"/>
      <c r="AB158" s="303" t="str">
        <f t="shared" si="9"/>
        <v>//</v>
      </c>
      <c r="AC158" s="8" t="str">
        <f t="shared" si="11"/>
        <v/>
      </c>
      <c r="AD158" s="8" t="str">
        <f t="shared" si="10"/>
        <v xml:space="preserve"> site  //-</v>
      </c>
      <c r="AE158" s="8" t="str">
        <f t="shared" si="12"/>
        <v/>
      </c>
    </row>
    <row r="159" spans="1:31" x14ac:dyDescent="0.35">
      <c r="A159" s="41"/>
      <c r="B159" s="41"/>
      <c r="C159" s="49"/>
      <c r="D159" s="34"/>
      <c r="E159" s="34"/>
      <c r="F159" s="34"/>
      <c r="G159" s="43"/>
      <c r="H159" s="43"/>
      <c r="I159" s="34"/>
      <c r="J159" s="47"/>
      <c r="K159" s="34"/>
      <c r="L159" s="34"/>
      <c r="M159" s="34"/>
      <c r="N159" s="47"/>
      <c r="O159" s="47"/>
      <c r="P159" s="47"/>
      <c r="Q159" s="34"/>
      <c r="R159" s="34"/>
      <c r="S159" s="34"/>
      <c r="T159" s="46"/>
      <c r="U159" s="283"/>
      <c r="V159" s="283"/>
      <c r="W159" s="283"/>
      <c r="X159" s="283"/>
      <c r="Y159" s="283"/>
      <c r="Z159" s="283"/>
      <c r="AA159" s="283"/>
      <c r="AB159" s="303" t="str">
        <f t="shared" si="9"/>
        <v>//</v>
      </c>
      <c r="AC159" s="8" t="str">
        <f t="shared" si="11"/>
        <v/>
      </c>
      <c r="AD159" s="8" t="str">
        <f t="shared" si="10"/>
        <v xml:space="preserve"> site  //-</v>
      </c>
      <c r="AE159" s="8" t="str">
        <f t="shared" si="12"/>
        <v/>
      </c>
    </row>
    <row r="160" spans="1:31" x14ac:dyDescent="0.35">
      <c r="A160" s="41"/>
      <c r="B160" s="41"/>
      <c r="C160" s="49"/>
      <c r="D160" s="34"/>
      <c r="E160" s="34"/>
      <c r="F160" s="34"/>
      <c r="G160" s="43"/>
      <c r="H160" s="43"/>
      <c r="I160" s="34"/>
      <c r="J160" s="47"/>
      <c r="K160" s="34"/>
      <c r="L160" s="34"/>
      <c r="M160" s="34"/>
      <c r="N160" s="47"/>
      <c r="O160" s="47"/>
      <c r="P160" s="47"/>
      <c r="Q160" s="34"/>
      <c r="R160" s="34"/>
      <c r="S160" s="34"/>
      <c r="T160" s="46"/>
      <c r="U160" s="283"/>
      <c r="V160" s="283"/>
      <c r="W160" s="283"/>
      <c r="X160" s="283"/>
      <c r="Y160" s="283"/>
      <c r="Z160" s="283"/>
      <c r="AA160" s="283"/>
      <c r="AB160" s="303" t="str">
        <f t="shared" si="9"/>
        <v>//</v>
      </c>
      <c r="AC160" s="8" t="str">
        <f t="shared" si="11"/>
        <v/>
      </c>
      <c r="AD160" s="8" t="str">
        <f t="shared" si="10"/>
        <v xml:space="preserve"> site  //-</v>
      </c>
      <c r="AE160" s="8" t="str">
        <f t="shared" si="12"/>
        <v/>
      </c>
    </row>
    <row r="161" spans="1:31" x14ac:dyDescent="0.35">
      <c r="A161" s="41"/>
      <c r="B161" s="41"/>
      <c r="C161" s="49"/>
      <c r="D161" s="34"/>
      <c r="E161" s="34"/>
      <c r="F161" s="34"/>
      <c r="G161" s="43"/>
      <c r="H161" s="43"/>
      <c r="I161" s="34"/>
      <c r="J161" s="47"/>
      <c r="K161" s="34"/>
      <c r="L161" s="34"/>
      <c r="M161" s="34"/>
      <c r="N161" s="47"/>
      <c r="O161" s="47"/>
      <c r="P161" s="47"/>
      <c r="Q161" s="34"/>
      <c r="R161" s="34"/>
      <c r="S161" s="34"/>
      <c r="T161" s="46"/>
      <c r="U161" s="283"/>
      <c r="V161" s="283"/>
      <c r="W161" s="283"/>
      <c r="X161" s="283"/>
      <c r="Y161" s="283"/>
      <c r="Z161" s="283"/>
      <c r="AA161" s="283"/>
      <c r="AB161" s="303" t="str">
        <f t="shared" si="9"/>
        <v>//</v>
      </c>
      <c r="AC161" s="8" t="str">
        <f t="shared" si="11"/>
        <v/>
      </c>
      <c r="AD161" s="8" t="str">
        <f t="shared" si="10"/>
        <v xml:space="preserve"> site  //-</v>
      </c>
      <c r="AE161" s="8" t="str">
        <f t="shared" si="12"/>
        <v/>
      </c>
    </row>
    <row r="162" spans="1:31" x14ac:dyDescent="0.35">
      <c r="A162" s="41"/>
      <c r="B162" s="41"/>
      <c r="C162" s="49"/>
      <c r="D162" s="34"/>
      <c r="E162" s="34"/>
      <c r="F162" s="34"/>
      <c r="G162" s="43"/>
      <c r="H162" s="43"/>
      <c r="I162" s="34"/>
      <c r="J162" s="47"/>
      <c r="K162" s="34"/>
      <c r="L162" s="34"/>
      <c r="M162" s="34"/>
      <c r="N162" s="47"/>
      <c r="O162" s="47"/>
      <c r="P162" s="47"/>
      <c r="Q162" s="34"/>
      <c r="R162" s="34"/>
      <c r="S162" s="34"/>
      <c r="T162" s="46"/>
      <c r="U162" s="283"/>
      <c r="V162" s="283"/>
      <c r="W162" s="283"/>
      <c r="X162" s="283"/>
      <c r="Y162" s="283"/>
      <c r="Z162" s="283"/>
      <c r="AA162" s="283"/>
      <c r="AB162" s="303" t="str">
        <f t="shared" si="9"/>
        <v>//</v>
      </c>
      <c r="AC162" s="8" t="str">
        <f t="shared" si="11"/>
        <v/>
      </c>
      <c r="AD162" s="8" t="str">
        <f t="shared" si="10"/>
        <v xml:space="preserve"> site  //-</v>
      </c>
      <c r="AE162" s="8" t="str">
        <f t="shared" si="12"/>
        <v/>
      </c>
    </row>
    <row r="163" spans="1:31" x14ac:dyDescent="0.35">
      <c r="A163" s="41"/>
      <c r="B163" s="41"/>
      <c r="C163" s="49"/>
      <c r="D163" s="34"/>
      <c r="E163" s="34"/>
      <c r="F163" s="34"/>
      <c r="G163" s="43"/>
      <c r="H163" s="43"/>
      <c r="I163" s="34"/>
      <c r="J163" s="47"/>
      <c r="K163" s="34"/>
      <c r="L163" s="34"/>
      <c r="M163" s="34"/>
      <c r="N163" s="47"/>
      <c r="O163" s="47"/>
      <c r="P163" s="47"/>
      <c r="Q163" s="34"/>
      <c r="R163" s="34"/>
      <c r="S163" s="34"/>
      <c r="T163" s="46"/>
      <c r="U163" s="283"/>
      <c r="V163" s="283"/>
      <c r="W163" s="283"/>
      <c r="X163" s="283"/>
      <c r="Y163" s="283"/>
      <c r="Z163" s="283"/>
      <c r="AA163" s="283"/>
      <c r="AB163" s="303" t="str">
        <f t="shared" si="9"/>
        <v>//</v>
      </c>
      <c r="AC163" s="8" t="str">
        <f t="shared" si="11"/>
        <v/>
      </c>
      <c r="AD163" s="8" t="str">
        <f t="shared" si="10"/>
        <v xml:space="preserve"> site  //-</v>
      </c>
      <c r="AE163" s="8" t="str">
        <f t="shared" si="12"/>
        <v/>
      </c>
    </row>
    <row r="164" spans="1:31" x14ac:dyDescent="0.35">
      <c r="A164" s="41"/>
      <c r="B164" s="41"/>
      <c r="C164" s="49"/>
      <c r="D164" s="34"/>
      <c r="E164" s="34"/>
      <c r="F164" s="34"/>
      <c r="G164" s="43"/>
      <c r="H164" s="43"/>
      <c r="I164" s="34"/>
      <c r="J164" s="47"/>
      <c r="K164" s="34"/>
      <c r="L164" s="34"/>
      <c r="M164" s="34"/>
      <c r="N164" s="47"/>
      <c r="O164" s="47"/>
      <c r="P164" s="47"/>
      <c r="Q164" s="34"/>
      <c r="R164" s="34"/>
      <c r="S164" s="34"/>
      <c r="T164" s="46"/>
      <c r="U164" s="283"/>
      <c r="V164" s="283"/>
      <c r="W164" s="283"/>
      <c r="X164" s="283"/>
      <c r="Y164" s="283"/>
      <c r="Z164" s="283"/>
      <c r="AA164" s="283"/>
      <c r="AB164" s="303" t="str">
        <f t="shared" si="9"/>
        <v>//</v>
      </c>
      <c r="AC164" s="8" t="str">
        <f t="shared" si="11"/>
        <v/>
      </c>
      <c r="AD164" s="8" t="str">
        <f t="shared" si="10"/>
        <v xml:space="preserve"> site  //-</v>
      </c>
      <c r="AE164" s="8" t="str">
        <f t="shared" si="12"/>
        <v/>
      </c>
    </row>
    <row r="165" spans="1:31" x14ac:dyDescent="0.35">
      <c r="A165" s="41"/>
      <c r="B165" s="41"/>
      <c r="C165" s="49"/>
      <c r="D165" s="34"/>
      <c r="E165" s="34"/>
      <c r="F165" s="34"/>
      <c r="G165" s="43"/>
      <c r="H165" s="43"/>
      <c r="I165" s="34"/>
      <c r="J165" s="47"/>
      <c r="K165" s="34"/>
      <c r="L165" s="34"/>
      <c r="M165" s="34"/>
      <c r="N165" s="47"/>
      <c r="O165" s="47"/>
      <c r="P165" s="47"/>
      <c r="Q165" s="34"/>
      <c r="R165" s="34"/>
      <c r="S165" s="34"/>
      <c r="T165" s="46"/>
      <c r="U165" s="283"/>
      <c r="V165" s="283"/>
      <c r="W165" s="283"/>
      <c r="X165" s="283"/>
      <c r="Y165" s="283"/>
      <c r="Z165" s="283"/>
      <c r="AA165" s="283"/>
      <c r="AB165" s="303" t="str">
        <f t="shared" si="9"/>
        <v>//</v>
      </c>
      <c r="AC165" s="8" t="str">
        <f t="shared" si="11"/>
        <v/>
      </c>
      <c r="AD165" s="8" t="str">
        <f t="shared" si="10"/>
        <v xml:space="preserve"> site  //-</v>
      </c>
      <c r="AE165" s="8" t="str">
        <f t="shared" si="12"/>
        <v/>
      </c>
    </row>
    <row r="166" spans="1:31" x14ac:dyDescent="0.35">
      <c r="A166" s="41"/>
      <c r="B166" s="41"/>
      <c r="C166" s="49"/>
      <c r="D166" s="34"/>
      <c r="E166" s="34"/>
      <c r="F166" s="34"/>
      <c r="G166" s="43"/>
      <c r="H166" s="43"/>
      <c r="I166" s="34"/>
      <c r="J166" s="47"/>
      <c r="K166" s="34"/>
      <c r="L166" s="34"/>
      <c r="M166" s="34"/>
      <c r="N166" s="47"/>
      <c r="O166" s="47"/>
      <c r="P166" s="47"/>
      <c r="Q166" s="34"/>
      <c r="R166" s="34"/>
      <c r="S166" s="34"/>
      <c r="T166" s="46"/>
      <c r="U166" s="283"/>
      <c r="V166" s="283"/>
      <c r="W166" s="283"/>
      <c r="X166" s="283"/>
      <c r="Y166" s="283"/>
      <c r="Z166" s="283"/>
      <c r="AA166" s="283"/>
      <c r="AB166" s="303" t="str">
        <f t="shared" si="9"/>
        <v>//</v>
      </c>
      <c r="AC166" s="8" t="str">
        <f t="shared" si="11"/>
        <v/>
      </c>
      <c r="AD166" s="8" t="str">
        <f t="shared" si="10"/>
        <v xml:space="preserve"> site  //-</v>
      </c>
      <c r="AE166" s="8" t="str">
        <f t="shared" si="12"/>
        <v/>
      </c>
    </row>
    <row r="167" spans="1:31" x14ac:dyDescent="0.35">
      <c r="A167" s="41"/>
      <c r="B167" s="41"/>
      <c r="C167" s="49"/>
      <c r="D167" s="34"/>
      <c r="E167" s="34"/>
      <c r="F167" s="34"/>
      <c r="G167" s="43"/>
      <c r="H167" s="43"/>
      <c r="I167" s="34"/>
      <c r="J167" s="47"/>
      <c r="K167" s="34"/>
      <c r="L167" s="34"/>
      <c r="M167" s="34"/>
      <c r="N167" s="47"/>
      <c r="O167" s="47"/>
      <c r="P167" s="47"/>
      <c r="Q167" s="34"/>
      <c r="R167" s="34"/>
      <c r="S167" s="34"/>
      <c r="T167" s="46"/>
      <c r="U167" s="283"/>
      <c r="V167" s="283"/>
      <c r="W167" s="283"/>
      <c r="X167" s="283"/>
      <c r="Y167" s="283"/>
      <c r="Z167" s="283"/>
      <c r="AA167" s="283"/>
      <c r="AB167" s="303" t="str">
        <f t="shared" si="9"/>
        <v>//</v>
      </c>
      <c r="AC167" s="8" t="str">
        <f t="shared" si="11"/>
        <v/>
      </c>
      <c r="AD167" s="8" t="str">
        <f t="shared" si="10"/>
        <v xml:space="preserve"> site  //-</v>
      </c>
      <c r="AE167" s="8" t="str">
        <f t="shared" si="12"/>
        <v/>
      </c>
    </row>
    <row r="168" spans="1:31" x14ac:dyDescent="0.35">
      <c r="A168" s="41"/>
      <c r="B168" s="41"/>
      <c r="C168" s="49"/>
      <c r="D168" s="34"/>
      <c r="E168" s="34"/>
      <c r="F168" s="34"/>
      <c r="G168" s="43"/>
      <c r="H168" s="43"/>
      <c r="I168" s="34"/>
      <c r="J168" s="47"/>
      <c r="K168" s="34"/>
      <c r="L168" s="34"/>
      <c r="M168" s="34"/>
      <c r="N168" s="47"/>
      <c r="O168" s="47"/>
      <c r="P168" s="47"/>
      <c r="Q168" s="34"/>
      <c r="R168" s="34"/>
      <c r="S168" s="34"/>
      <c r="T168" s="46"/>
      <c r="U168" s="283"/>
      <c r="V168" s="283"/>
      <c r="W168" s="283"/>
      <c r="X168" s="283"/>
      <c r="Y168" s="283"/>
      <c r="Z168" s="283"/>
      <c r="AA168" s="283"/>
      <c r="AB168" s="303" t="str">
        <f t="shared" si="9"/>
        <v>//</v>
      </c>
      <c r="AC168" s="8" t="str">
        <f t="shared" si="11"/>
        <v/>
      </c>
      <c r="AD168" s="8" t="str">
        <f t="shared" si="10"/>
        <v xml:space="preserve"> site  //-</v>
      </c>
      <c r="AE168" s="8" t="str">
        <f t="shared" si="12"/>
        <v/>
      </c>
    </row>
    <row r="169" spans="1:31" x14ac:dyDescent="0.35">
      <c r="A169" s="41"/>
      <c r="B169" s="41"/>
      <c r="C169" s="49"/>
      <c r="D169" s="34"/>
      <c r="E169" s="34"/>
      <c r="F169" s="34"/>
      <c r="G169" s="43"/>
      <c r="H169" s="43"/>
      <c r="I169" s="34"/>
      <c r="J169" s="47"/>
      <c r="K169" s="34"/>
      <c r="L169" s="34"/>
      <c r="M169" s="34"/>
      <c r="N169" s="47"/>
      <c r="O169" s="47"/>
      <c r="P169" s="47"/>
      <c r="Q169" s="34"/>
      <c r="R169" s="34"/>
      <c r="S169" s="34"/>
      <c r="T169" s="46"/>
      <c r="U169" s="283"/>
      <c r="V169" s="283"/>
      <c r="W169" s="283"/>
      <c r="X169" s="283"/>
      <c r="Y169" s="283"/>
      <c r="Z169" s="283"/>
      <c r="AA169" s="283"/>
      <c r="AB169" s="303" t="str">
        <f t="shared" si="9"/>
        <v>//</v>
      </c>
      <c r="AC169" s="8" t="str">
        <f t="shared" si="11"/>
        <v/>
      </c>
      <c r="AD169" s="8" t="str">
        <f t="shared" si="10"/>
        <v xml:space="preserve"> site  //-</v>
      </c>
      <c r="AE169" s="8" t="str">
        <f t="shared" si="12"/>
        <v/>
      </c>
    </row>
    <row r="170" spans="1:31" x14ac:dyDescent="0.35">
      <c r="A170" s="41"/>
      <c r="B170" s="41"/>
      <c r="C170" s="49"/>
      <c r="D170" s="34"/>
      <c r="E170" s="34"/>
      <c r="F170" s="34"/>
      <c r="G170" s="43"/>
      <c r="H170" s="43"/>
      <c r="I170" s="34"/>
      <c r="J170" s="47"/>
      <c r="K170" s="34"/>
      <c r="L170" s="34"/>
      <c r="M170" s="34"/>
      <c r="N170" s="47"/>
      <c r="O170" s="47"/>
      <c r="P170" s="47"/>
      <c r="Q170" s="34"/>
      <c r="R170" s="34"/>
      <c r="S170" s="34"/>
      <c r="T170" s="46"/>
      <c r="U170" s="283"/>
      <c r="V170" s="283"/>
      <c r="W170" s="283"/>
      <c r="X170" s="283"/>
      <c r="Y170" s="283"/>
      <c r="Z170" s="283"/>
      <c r="AA170" s="283"/>
      <c r="AB170" s="303" t="str">
        <f t="shared" si="9"/>
        <v>//</v>
      </c>
      <c r="AC170" s="8" t="str">
        <f t="shared" si="11"/>
        <v/>
      </c>
      <c r="AD170" s="8" t="str">
        <f t="shared" si="10"/>
        <v xml:space="preserve"> site  //-</v>
      </c>
      <c r="AE170" s="8" t="str">
        <f t="shared" si="12"/>
        <v/>
      </c>
    </row>
    <row r="171" spans="1:31" x14ac:dyDescent="0.35">
      <c r="A171" s="41"/>
      <c r="B171" s="41"/>
      <c r="C171" s="49"/>
      <c r="D171" s="34"/>
      <c r="E171" s="34"/>
      <c r="F171" s="34"/>
      <c r="G171" s="43"/>
      <c r="H171" s="43"/>
      <c r="I171" s="34"/>
      <c r="J171" s="47"/>
      <c r="K171" s="34"/>
      <c r="L171" s="34"/>
      <c r="M171" s="34"/>
      <c r="N171" s="47"/>
      <c r="O171" s="47"/>
      <c r="P171" s="47"/>
      <c r="Q171" s="34"/>
      <c r="R171" s="34"/>
      <c r="S171" s="34"/>
      <c r="T171" s="46"/>
      <c r="U171" s="283"/>
      <c r="V171" s="283"/>
      <c r="W171" s="283"/>
      <c r="X171" s="283"/>
      <c r="Y171" s="283"/>
      <c r="Z171" s="283"/>
      <c r="AA171" s="283"/>
      <c r="AB171" s="303" t="str">
        <f t="shared" si="9"/>
        <v>//</v>
      </c>
      <c r="AC171" s="8" t="str">
        <f t="shared" si="11"/>
        <v/>
      </c>
      <c r="AD171" s="8" t="str">
        <f t="shared" si="10"/>
        <v xml:space="preserve"> site  //-</v>
      </c>
      <c r="AE171" s="8" t="str">
        <f t="shared" si="12"/>
        <v/>
      </c>
    </row>
    <row r="172" spans="1:31" x14ac:dyDescent="0.35">
      <c r="A172" s="41"/>
      <c r="B172" s="41"/>
      <c r="C172" s="49"/>
      <c r="D172" s="34"/>
      <c r="E172" s="34"/>
      <c r="F172" s="34"/>
      <c r="G172" s="43"/>
      <c r="H172" s="43"/>
      <c r="I172" s="34"/>
      <c r="J172" s="47"/>
      <c r="K172" s="34"/>
      <c r="L172" s="34"/>
      <c r="M172" s="34"/>
      <c r="N172" s="47"/>
      <c r="O172" s="47"/>
      <c r="P172" s="47"/>
      <c r="Q172" s="34"/>
      <c r="R172" s="34"/>
      <c r="S172" s="34"/>
      <c r="T172" s="46"/>
      <c r="U172" s="283"/>
      <c r="V172" s="283"/>
      <c r="W172" s="283"/>
      <c r="X172" s="283"/>
      <c r="Y172" s="283"/>
      <c r="Z172" s="283"/>
      <c r="AA172" s="283"/>
      <c r="AB172" s="303" t="str">
        <f t="shared" si="9"/>
        <v>//</v>
      </c>
      <c r="AC172" s="8" t="str">
        <f t="shared" si="11"/>
        <v/>
      </c>
      <c r="AD172" s="8" t="str">
        <f t="shared" si="10"/>
        <v xml:space="preserve"> site  //-</v>
      </c>
      <c r="AE172" s="8" t="str">
        <f t="shared" si="12"/>
        <v/>
      </c>
    </row>
    <row r="173" spans="1:31" x14ac:dyDescent="0.35">
      <c r="A173" s="41"/>
      <c r="B173" s="41"/>
      <c r="C173" s="49"/>
      <c r="D173" s="34"/>
      <c r="E173" s="34"/>
      <c r="F173" s="34"/>
      <c r="G173" s="43"/>
      <c r="H173" s="43"/>
      <c r="I173" s="34"/>
      <c r="J173" s="47"/>
      <c r="K173" s="34"/>
      <c r="L173" s="34"/>
      <c r="M173" s="34"/>
      <c r="N173" s="47"/>
      <c r="O173" s="47"/>
      <c r="P173" s="47"/>
      <c r="Q173" s="34"/>
      <c r="R173" s="34"/>
      <c r="S173" s="34"/>
      <c r="T173" s="46"/>
      <c r="U173" s="283"/>
      <c r="V173" s="283"/>
      <c r="W173" s="283"/>
      <c r="X173" s="283"/>
      <c r="Y173" s="283"/>
      <c r="Z173" s="283"/>
      <c r="AA173" s="283"/>
      <c r="AB173" s="303" t="str">
        <f t="shared" si="9"/>
        <v>//</v>
      </c>
      <c r="AC173" s="8" t="str">
        <f t="shared" si="11"/>
        <v/>
      </c>
      <c r="AD173" s="8" t="str">
        <f t="shared" si="10"/>
        <v xml:space="preserve"> site  //-</v>
      </c>
      <c r="AE173" s="8" t="str">
        <f t="shared" si="12"/>
        <v/>
      </c>
    </row>
    <row r="174" spans="1:31" x14ac:dyDescent="0.35">
      <c r="A174" s="41"/>
      <c r="B174" s="41"/>
      <c r="C174" s="49"/>
      <c r="D174" s="34"/>
      <c r="E174" s="34"/>
      <c r="F174" s="34"/>
      <c r="G174" s="43"/>
      <c r="H174" s="43"/>
      <c r="I174" s="34"/>
      <c r="J174" s="47"/>
      <c r="K174" s="34"/>
      <c r="L174" s="34"/>
      <c r="M174" s="34"/>
      <c r="N174" s="47"/>
      <c r="O174" s="47"/>
      <c r="P174" s="47"/>
      <c r="Q174" s="34"/>
      <c r="R174" s="34"/>
      <c r="S174" s="34"/>
      <c r="T174" s="46"/>
      <c r="U174" s="283"/>
      <c r="V174" s="283"/>
      <c r="W174" s="283"/>
      <c r="X174" s="283"/>
      <c r="Y174" s="283"/>
      <c r="Z174" s="283"/>
      <c r="AA174" s="283"/>
      <c r="AB174" s="303" t="str">
        <f t="shared" si="9"/>
        <v>//</v>
      </c>
      <c r="AC174" s="8" t="str">
        <f t="shared" si="11"/>
        <v/>
      </c>
      <c r="AD174" s="8" t="str">
        <f t="shared" si="10"/>
        <v xml:space="preserve"> site  //-</v>
      </c>
      <c r="AE174" s="8" t="str">
        <f t="shared" si="12"/>
        <v/>
      </c>
    </row>
    <row r="175" spans="1:31" x14ac:dyDescent="0.35">
      <c r="A175" s="41"/>
      <c r="B175" s="41"/>
      <c r="C175" s="49"/>
      <c r="D175" s="34"/>
      <c r="E175" s="34"/>
      <c r="F175" s="34"/>
      <c r="G175" s="43"/>
      <c r="H175" s="43"/>
      <c r="I175" s="34"/>
      <c r="J175" s="47"/>
      <c r="K175" s="34"/>
      <c r="L175" s="34"/>
      <c r="M175" s="34"/>
      <c r="N175" s="47"/>
      <c r="O175" s="47"/>
      <c r="P175" s="47"/>
      <c r="Q175" s="34"/>
      <c r="R175" s="34"/>
      <c r="S175" s="34"/>
      <c r="T175" s="46"/>
      <c r="U175" s="283"/>
      <c r="V175" s="283"/>
      <c r="W175" s="283"/>
      <c r="X175" s="283"/>
      <c r="Y175" s="283"/>
      <c r="Z175" s="283"/>
      <c r="AA175" s="283"/>
      <c r="AB175" s="303" t="str">
        <f t="shared" si="9"/>
        <v>//</v>
      </c>
      <c r="AC175" s="8" t="str">
        <f t="shared" si="11"/>
        <v/>
      </c>
      <c r="AD175" s="8" t="str">
        <f t="shared" si="10"/>
        <v xml:space="preserve"> site  //-</v>
      </c>
      <c r="AE175" s="8" t="str">
        <f t="shared" si="12"/>
        <v/>
      </c>
    </row>
    <row r="176" spans="1:31" x14ac:dyDescent="0.35">
      <c r="A176" s="41"/>
      <c r="B176" s="41"/>
      <c r="C176" s="49"/>
      <c r="D176" s="34"/>
      <c r="E176" s="34"/>
      <c r="F176" s="34"/>
      <c r="G176" s="43"/>
      <c r="H176" s="43"/>
      <c r="I176" s="34"/>
      <c r="J176" s="47"/>
      <c r="K176" s="34"/>
      <c r="L176" s="34"/>
      <c r="M176" s="34"/>
      <c r="N176" s="47"/>
      <c r="O176" s="47"/>
      <c r="P176" s="47"/>
      <c r="Q176" s="34"/>
      <c r="R176" s="34"/>
      <c r="S176" s="34"/>
      <c r="T176" s="46"/>
      <c r="U176" s="283"/>
      <c r="V176" s="283"/>
      <c r="W176" s="283"/>
      <c r="X176" s="283"/>
      <c r="Y176" s="283"/>
      <c r="Z176" s="283"/>
      <c r="AA176" s="283"/>
      <c r="AB176" s="303" t="str">
        <f t="shared" si="9"/>
        <v>//</v>
      </c>
      <c r="AC176" s="8" t="str">
        <f t="shared" si="11"/>
        <v/>
      </c>
      <c r="AD176" s="8" t="str">
        <f t="shared" si="10"/>
        <v xml:space="preserve"> site  //-</v>
      </c>
      <c r="AE176" s="8" t="str">
        <f t="shared" si="12"/>
        <v/>
      </c>
    </row>
    <row r="177" spans="1:31" x14ac:dyDescent="0.35">
      <c r="A177" s="41"/>
      <c r="B177" s="41"/>
      <c r="C177" s="49"/>
      <c r="D177" s="34"/>
      <c r="E177" s="34"/>
      <c r="F177" s="34"/>
      <c r="G177" s="43"/>
      <c r="H177" s="43"/>
      <c r="I177" s="34"/>
      <c r="J177" s="47"/>
      <c r="K177" s="34"/>
      <c r="L177" s="34"/>
      <c r="M177" s="34"/>
      <c r="N177" s="47"/>
      <c r="O177" s="47"/>
      <c r="P177" s="47"/>
      <c r="Q177" s="34"/>
      <c r="R177" s="34"/>
      <c r="S177" s="34"/>
      <c r="T177" s="46"/>
      <c r="U177" s="283"/>
      <c r="V177" s="283"/>
      <c r="W177" s="283"/>
      <c r="X177" s="283"/>
      <c r="Y177" s="283"/>
      <c r="Z177" s="283"/>
      <c r="AA177" s="283"/>
      <c r="AB177" s="303" t="str">
        <f t="shared" si="9"/>
        <v>//</v>
      </c>
      <c r="AC177" s="8" t="str">
        <f t="shared" si="11"/>
        <v/>
      </c>
      <c r="AD177" s="8" t="str">
        <f t="shared" si="10"/>
        <v xml:space="preserve"> site  //-</v>
      </c>
      <c r="AE177" s="8" t="str">
        <f t="shared" si="12"/>
        <v/>
      </c>
    </row>
    <row r="178" spans="1:31" x14ac:dyDescent="0.35">
      <c r="A178" s="41"/>
      <c r="B178" s="41"/>
      <c r="C178" s="49"/>
      <c r="D178" s="34"/>
      <c r="E178" s="34"/>
      <c r="F178" s="34"/>
      <c r="G178" s="43"/>
      <c r="H178" s="43"/>
      <c r="I178" s="34"/>
      <c r="J178" s="47"/>
      <c r="K178" s="34"/>
      <c r="L178" s="34"/>
      <c r="M178" s="34"/>
      <c r="N178" s="47"/>
      <c r="O178" s="47"/>
      <c r="P178" s="47"/>
      <c r="Q178" s="34"/>
      <c r="R178" s="34"/>
      <c r="S178" s="34"/>
      <c r="T178" s="46"/>
      <c r="U178" s="283"/>
      <c r="V178" s="283"/>
      <c r="W178" s="283"/>
      <c r="X178" s="283"/>
      <c r="Y178" s="283"/>
      <c r="Z178" s="283"/>
      <c r="AA178" s="283"/>
      <c r="AB178" s="303" t="str">
        <f t="shared" si="9"/>
        <v>//</v>
      </c>
      <c r="AC178" s="8" t="str">
        <f t="shared" si="11"/>
        <v/>
      </c>
      <c r="AD178" s="8" t="str">
        <f t="shared" si="10"/>
        <v xml:space="preserve"> site  //-</v>
      </c>
      <c r="AE178" s="8" t="str">
        <f t="shared" si="12"/>
        <v/>
      </c>
    </row>
    <row r="179" spans="1:31" x14ac:dyDescent="0.35">
      <c r="A179" s="41"/>
      <c r="B179" s="41"/>
      <c r="C179" s="49"/>
      <c r="D179" s="34"/>
      <c r="E179" s="34"/>
      <c r="F179" s="34"/>
      <c r="G179" s="43"/>
      <c r="H179" s="43"/>
      <c r="I179" s="34"/>
      <c r="J179" s="47"/>
      <c r="K179" s="34"/>
      <c r="L179" s="34"/>
      <c r="M179" s="34"/>
      <c r="N179" s="47"/>
      <c r="O179" s="47"/>
      <c r="P179" s="47"/>
      <c r="Q179" s="34"/>
      <c r="R179" s="34"/>
      <c r="S179" s="34"/>
      <c r="T179" s="46"/>
      <c r="U179" s="283"/>
      <c r="V179" s="283"/>
      <c r="W179" s="283"/>
      <c r="X179" s="283"/>
      <c r="Y179" s="283"/>
      <c r="Z179" s="283"/>
      <c r="AA179" s="283"/>
      <c r="AB179" s="303" t="str">
        <f t="shared" si="9"/>
        <v>//</v>
      </c>
      <c r="AC179" s="8" t="str">
        <f t="shared" si="11"/>
        <v/>
      </c>
      <c r="AD179" s="8" t="str">
        <f t="shared" si="10"/>
        <v xml:space="preserve"> site  //-</v>
      </c>
      <c r="AE179" s="8" t="str">
        <f t="shared" si="12"/>
        <v/>
      </c>
    </row>
    <row r="180" spans="1:31" x14ac:dyDescent="0.35">
      <c r="A180" s="41"/>
      <c r="B180" s="41"/>
      <c r="C180" s="49"/>
      <c r="D180" s="34"/>
      <c r="E180" s="34"/>
      <c r="F180" s="34"/>
      <c r="G180" s="43"/>
      <c r="H180" s="43"/>
      <c r="I180" s="34"/>
      <c r="J180" s="47"/>
      <c r="K180" s="34"/>
      <c r="L180" s="34"/>
      <c r="M180" s="34"/>
      <c r="N180" s="47"/>
      <c r="O180" s="47"/>
      <c r="P180" s="47"/>
      <c r="Q180" s="34"/>
      <c r="R180" s="34"/>
      <c r="S180" s="34"/>
      <c r="T180" s="46"/>
      <c r="U180" s="283"/>
      <c r="V180" s="283"/>
      <c r="W180" s="283"/>
      <c r="X180" s="283"/>
      <c r="Y180" s="283"/>
      <c r="Z180" s="283"/>
      <c r="AA180" s="283"/>
      <c r="AB180" s="303" t="str">
        <f t="shared" si="9"/>
        <v>//</v>
      </c>
      <c r="AC180" s="8" t="str">
        <f t="shared" si="11"/>
        <v/>
      </c>
      <c r="AD180" s="8" t="str">
        <f t="shared" si="10"/>
        <v xml:space="preserve"> site  //-</v>
      </c>
      <c r="AE180" s="8" t="str">
        <f t="shared" si="12"/>
        <v/>
      </c>
    </row>
    <row r="181" spans="1:31" x14ac:dyDescent="0.35">
      <c r="A181" s="41"/>
      <c r="B181" s="41"/>
      <c r="C181" s="49"/>
      <c r="D181" s="34"/>
      <c r="E181" s="34"/>
      <c r="F181" s="34"/>
      <c r="G181" s="43"/>
      <c r="H181" s="43"/>
      <c r="I181" s="34"/>
      <c r="J181" s="47"/>
      <c r="K181" s="34"/>
      <c r="L181" s="34"/>
      <c r="M181" s="34"/>
      <c r="N181" s="47"/>
      <c r="O181" s="47"/>
      <c r="P181" s="47"/>
      <c r="Q181" s="34"/>
      <c r="R181" s="34"/>
      <c r="S181" s="34"/>
      <c r="T181" s="46"/>
      <c r="U181" s="283"/>
      <c r="V181" s="283"/>
      <c r="W181" s="283"/>
      <c r="X181" s="283"/>
      <c r="Y181" s="283"/>
      <c r="Z181" s="283"/>
      <c r="AA181" s="283"/>
      <c r="AB181" s="303" t="str">
        <f t="shared" si="9"/>
        <v>//</v>
      </c>
      <c r="AC181" s="8" t="str">
        <f t="shared" si="11"/>
        <v/>
      </c>
      <c r="AD181" s="8" t="str">
        <f t="shared" si="10"/>
        <v xml:space="preserve"> site  //-</v>
      </c>
      <c r="AE181" s="8" t="str">
        <f t="shared" si="12"/>
        <v/>
      </c>
    </row>
    <row r="182" spans="1:31" x14ac:dyDescent="0.35">
      <c r="A182" s="41"/>
      <c r="B182" s="41"/>
      <c r="C182" s="49"/>
      <c r="D182" s="34"/>
      <c r="E182" s="34"/>
      <c r="F182" s="34"/>
      <c r="G182" s="43"/>
      <c r="H182" s="43"/>
      <c r="I182" s="34"/>
      <c r="J182" s="47"/>
      <c r="K182" s="34"/>
      <c r="L182" s="34"/>
      <c r="M182" s="34"/>
      <c r="N182" s="47"/>
      <c r="O182" s="47"/>
      <c r="P182" s="47"/>
      <c r="Q182" s="34"/>
      <c r="R182" s="34"/>
      <c r="S182" s="34"/>
      <c r="T182" s="46"/>
      <c r="U182" s="283"/>
      <c r="V182" s="283"/>
      <c r="W182" s="283"/>
      <c r="X182" s="283"/>
      <c r="Y182" s="283"/>
      <c r="Z182" s="283"/>
      <c r="AA182" s="283"/>
      <c r="AB182" s="303" t="str">
        <f t="shared" si="9"/>
        <v>//</v>
      </c>
      <c r="AC182" s="8" t="str">
        <f t="shared" si="11"/>
        <v/>
      </c>
      <c r="AD182" s="8" t="str">
        <f t="shared" si="10"/>
        <v xml:space="preserve"> site  //-</v>
      </c>
      <c r="AE182" s="8" t="str">
        <f t="shared" si="12"/>
        <v/>
      </c>
    </row>
    <row r="183" spans="1:31" x14ac:dyDescent="0.35">
      <c r="A183" s="41"/>
      <c r="B183" s="41"/>
      <c r="C183" s="49"/>
      <c r="D183" s="34"/>
      <c r="E183" s="34"/>
      <c r="F183" s="34"/>
      <c r="G183" s="43"/>
      <c r="H183" s="43"/>
      <c r="I183" s="34"/>
      <c r="J183" s="47"/>
      <c r="K183" s="34"/>
      <c r="L183" s="34"/>
      <c r="M183" s="34"/>
      <c r="N183" s="47"/>
      <c r="O183" s="47"/>
      <c r="P183" s="47"/>
      <c r="Q183" s="34"/>
      <c r="R183" s="34"/>
      <c r="S183" s="34"/>
      <c r="T183" s="46"/>
      <c r="U183" s="283"/>
      <c r="V183" s="283"/>
      <c r="W183" s="283"/>
      <c r="X183" s="283"/>
      <c r="Y183" s="283"/>
      <c r="Z183" s="283"/>
      <c r="AA183" s="283"/>
      <c r="AB183" s="303" t="str">
        <f t="shared" si="9"/>
        <v>//</v>
      </c>
      <c r="AC183" s="8" t="str">
        <f t="shared" si="11"/>
        <v/>
      </c>
      <c r="AD183" s="8" t="str">
        <f t="shared" si="10"/>
        <v xml:space="preserve"> site  //-</v>
      </c>
      <c r="AE183" s="8" t="str">
        <f t="shared" si="12"/>
        <v/>
      </c>
    </row>
    <row r="184" spans="1:31" x14ac:dyDescent="0.35">
      <c r="A184" s="41"/>
      <c r="B184" s="41"/>
      <c r="C184" s="49"/>
      <c r="D184" s="34"/>
      <c r="E184" s="34"/>
      <c r="F184" s="34"/>
      <c r="G184" s="43"/>
      <c r="H184" s="43"/>
      <c r="I184" s="34"/>
      <c r="J184" s="47"/>
      <c r="K184" s="34"/>
      <c r="L184" s="34"/>
      <c r="M184" s="34"/>
      <c r="N184" s="47"/>
      <c r="O184" s="47"/>
      <c r="P184" s="47"/>
      <c r="Q184" s="34"/>
      <c r="R184" s="34"/>
      <c r="S184" s="34"/>
      <c r="T184" s="46"/>
      <c r="U184" s="283"/>
      <c r="V184" s="283"/>
      <c r="W184" s="283"/>
      <c r="X184" s="283"/>
      <c r="Y184" s="283"/>
      <c r="Z184" s="283"/>
      <c r="AA184" s="283"/>
      <c r="AB184" s="303" t="str">
        <f t="shared" si="9"/>
        <v>//</v>
      </c>
      <c r="AC184" s="8" t="str">
        <f t="shared" si="11"/>
        <v/>
      </c>
      <c r="AD184" s="8" t="str">
        <f t="shared" si="10"/>
        <v xml:space="preserve"> site  //-</v>
      </c>
      <c r="AE184" s="8" t="str">
        <f t="shared" si="12"/>
        <v/>
      </c>
    </row>
    <row r="185" spans="1:31" x14ac:dyDescent="0.35">
      <c r="A185" s="41"/>
      <c r="B185" s="41"/>
      <c r="C185" s="49"/>
      <c r="D185" s="34"/>
      <c r="E185" s="34"/>
      <c r="F185" s="34"/>
      <c r="G185" s="43"/>
      <c r="H185" s="43"/>
      <c r="I185" s="34"/>
      <c r="J185" s="47"/>
      <c r="K185" s="34"/>
      <c r="L185" s="34"/>
      <c r="M185" s="34"/>
      <c r="N185" s="47"/>
      <c r="O185" s="47"/>
      <c r="P185" s="47"/>
      <c r="Q185" s="34"/>
      <c r="R185" s="34"/>
      <c r="S185" s="34"/>
      <c r="T185" s="46"/>
      <c r="U185" s="283"/>
      <c r="V185" s="283"/>
      <c r="W185" s="283"/>
      <c r="X185" s="283"/>
      <c r="Y185" s="283"/>
      <c r="Z185" s="283"/>
      <c r="AA185" s="283"/>
      <c r="AB185" s="303" t="str">
        <f t="shared" si="9"/>
        <v>//</v>
      </c>
      <c r="AC185" s="8" t="str">
        <f t="shared" si="11"/>
        <v/>
      </c>
      <c r="AD185" s="8" t="str">
        <f t="shared" si="10"/>
        <v xml:space="preserve"> site  //-</v>
      </c>
      <c r="AE185" s="8" t="str">
        <f t="shared" si="12"/>
        <v/>
      </c>
    </row>
    <row r="186" spans="1:31" x14ac:dyDescent="0.35">
      <c r="A186" s="41"/>
      <c r="B186" s="41"/>
      <c r="C186" s="49"/>
      <c r="D186" s="34"/>
      <c r="E186" s="34"/>
      <c r="F186" s="34"/>
      <c r="G186" s="43"/>
      <c r="H186" s="43"/>
      <c r="I186" s="34"/>
      <c r="J186" s="47"/>
      <c r="K186" s="34"/>
      <c r="L186" s="34"/>
      <c r="M186" s="34"/>
      <c r="N186" s="47"/>
      <c r="O186" s="47"/>
      <c r="P186" s="47"/>
      <c r="Q186" s="34"/>
      <c r="R186" s="34"/>
      <c r="S186" s="34"/>
      <c r="T186" s="46"/>
      <c r="U186" s="283"/>
      <c r="V186" s="283"/>
      <c r="W186" s="283"/>
      <c r="X186" s="283"/>
      <c r="Y186" s="283"/>
      <c r="Z186" s="283"/>
      <c r="AA186" s="283"/>
      <c r="AB186" s="303" t="str">
        <f t="shared" si="9"/>
        <v>//</v>
      </c>
      <c r="AC186" s="8" t="str">
        <f t="shared" si="11"/>
        <v/>
      </c>
      <c r="AD186" s="8" t="str">
        <f t="shared" si="10"/>
        <v xml:space="preserve"> site  //-</v>
      </c>
      <c r="AE186" s="8" t="str">
        <f t="shared" si="12"/>
        <v/>
      </c>
    </row>
    <row r="187" spans="1:31" x14ac:dyDescent="0.35">
      <c r="A187" s="41"/>
      <c r="B187" s="41"/>
      <c r="C187" s="49"/>
      <c r="D187" s="34"/>
      <c r="E187" s="34"/>
      <c r="F187" s="34"/>
      <c r="G187" s="43"/>
      <c r="H187" s="43"/>
      <c r="I187" s="34"/>
      <c r="J187" s="47"/>
      <c r="K187" s="34"/>
      <c r="L187" s="34"/>
      <c r="M187" s="34"/>
      <c r="N187" s="47"/>
      <c r="O187" s="47"/>
      <c r="P187" s="47"/>
      <c r="Q187" s="34"/>
      <c r="R187" s="34"/>
      <c r="S187" s="34"/>
      <c r="T187" s="46"/>
      <c r="U187" s="283"/>
      <c r="V187" s="283"/>
      <c r="W187" s="283"/>
      <c r="X187" s="283"/>
      <c r="Y187" s="283"/>
      <c r="Z187" s="283"/>
      <c r="AA187" s="283"/>
      <c r="AB187" s="303" t="str">
        <f t="shared" si="9"/>
        <v>//</v>
      </c>
      <c r="AC187" s="8" t="str">
        <f t="shared" si="11"/>
        <v/>
      </c>
      <c r="AD187" s="8" t="str">
        <f t="shared" si="10"/>
        <v xml:space="preserve"> site  //-</v>
      </c>
      <c r="AE187" s="8" t="str">
        <f t="shared" si="12"/>
        <v/>
      </c>
    </row>
    <row r="188" spans="1:31" x14ac:dyDescent="0.35">
      <c r="A188" s="41"/>
      <c r="B188" s="41"/>
      <c r="C188" s="49"/>
      <c r="D188" s="34"/>
      <c r="E188" s="34"/>
      <c r="F188" s="34"/>
      <c r="G188" s="43"/>
      <c r="H188" s="43"/>
      <c r="I188" s="34"/>
      <c r="J188" s="47"/>
      <c r="K188" s="34"/>
      <c r="L188" s="34"/>
      <c r="M188" s="34"/>
      <c r="N188" s="47"/>
      <c r="O188" s="47"/>
      <c r="P188" s="47"/>
      <c r="Q188" s="34"/>
      <c r="R188" s="34"/>
      <c r="S188" s="34"/>
      <c r="T188" s="46"/>
      <c r="U188" s="283"/>
      <c r="V188" s="283"/>
      <c r="W188" s="283"/>
      <c r="X188" s="283"/>
      <c r="Y188" s="283"/>
      <c r="Z188" s="283"/>
      <c r="AA188" s="283"/>
      <c r="AB188" s="303" t="str">
        <f t="shared" si="9"/>
        <v>//</v>
      </c>
      <c r="AC188" s="8" t="str">
        <f t="shared" si="11"/>
        <v/>
      </c>
      <c r="AD188" s="8" t="str">
        <f t="shared" si="10"/>
        <v xml:space="preserve"> site  //-</v>
      </c>
      <c r="AE188" s="8" t="str">
        <f t="shared" si="12"/>
        <v/>
      </c>
    </row>
    <row r="189" spans="1:31" x14ac:dyDescent="0.35">
      <c r="A189" s="41"/>
      <c r="B189" s="41"/>
      <c r="C189" s="49"/>
      <c r="D189" s="34"/>
      <c r="E189" s="34"/>
      <c r="F189" s="34"/>
      <c r="G189" s="43"/>
      <c r="H189" s="43"/>
      <c r="I189" s="34"/>
      <c r="J189" s="47"/>
      <c r="K189" s="34"/>
      <c r="L189" s="34"/>
      <c r="M189" s="34"/>
      <c r="N189" s="47"/>
      <c r="O189" s="47"/>
      <c r="P189" s="47"/>
      <c r="Q189" s="34"/>
      <c r="R189" s="34"/>
      <c r="S189" s="34"/>
      <c r="T189" s="46"/>
      <c r="U189" s="283"/>
      <c r="V189" s="283"/>
      <c r="W189" s="283"/>
      <c r="X189" s="283"/>
      <c r="Y189" s="283"/>
      <c r="Z189" s="283"/>
      <c r="AA189" s="283"/>
      <c r="AB189" s="303" t="str">
        <f t="shared" si="9"/>
        <v>//</v>
      </c>
      <c r="AC189" s="8" t="str">
        <f t="shared" si="11"/>
        <v/>
      </c>
      <c r="AD189" s="8" t="str">
        <f t="shared" si="10"/>
        <v xml:space="preserve"> site  //-</v>
      </c>
      <c r="AE189" s="8" t="str">
        <f t="shared" si="12"/>
        <v/>
      </c>
    </row>
    <row r="190" spans="1:31" x14ac:dyDescent="0.35">
      <c r="A190" s="41"/>
      <c r="B190" s="41"/>
      <c r="C190" s="49"/>
      <c r="D190" s="34"/>
      <c r="E190" s="34"/>
      <c r="F190" s="34"/>
      <c r="G190" s="43"/>
      <c r="H190" s="43"/>
      <c r="I190" s="34"/>
      <c r="J190" s="47"/>
      <c r="K190" s="34"/>
      <c r="L190" s="34"/>
      <c r="M190" s="34"/>
      <c r="N190" s="47"/>
      <c r="O190" s="47"/>
      <c r="P190" s="47"/>
      <c r="Q190" s="34"/>
      <c r="R190" s="34"/>
      <c r="S190" s="34"/>
      <c r="T190" s="46"/>
      <c r="U190" s="283"/>
      <c r="V190" s="283"/>
      <c r="W190" s="283"/>
      <c r="X190" s="283"/>
      <c r="Y190" s="283"/>
      <c r="Z190" s="283"/>
      <c r="AA190" s="283"/>
      <c r="AB190" s="303" t="str">
        <f t="shared" si="9"/>
        <v>//</v>
      </c>
      <c r="AC190" s="8" t="str">
        <f t="shared" si="11"/>
        <v/>
      </c>
      <c r="AD190" s="8" t="str">
        <f t="shared" si="10"/>
        <v xml:space="preserve"> site  //-</v>
      </c>
      <c r="AE190" s="8" t="str">
        <f t="shared" si="12"/>
        <v/>
      </c>
    </row>
    <row r="191" spans="1:31" x14ac:dyDescent="0.35">
      <c r="A191" s="41"/>
      <c r="B191" s="41"/>
      <c r="C191" s="49"/>
      <c r="D191" s="34"/>
      <c r="E191" s="34"/>
      <c r="F191" s="34"/>
      <c r="G191" s="43"/>
      <c r="H191" s="43"/>
      <c r="I191" s="34"/>
      <c r="J191" s="47"/>
      <c r="K191" s="34"/>
      <c r="L191" s="34"/>
      <c r="M191" s="34"/>
      <c r="N191" s="47"/>
      <c r="O191" s="47"/>
      <c r="P191" s="47"/>
      <c r="Q191" s="34"/>
      <c r="R191" s="34"/>
      <c r="S191" s="34"/>
      <c r="T191" s="46"/>
      <c r="U191" s="283"/>
      <c r="V191" s="283"/>
      <c r="W191" s="283"/>
      <c r="X191" s="283"/>
      <c r="Y191" s="283"/>
      <c r="Z191" s="283"/>
      <c r="AA191" s="283"/>
      <c r="AB191" s="303" t="str">
        <f t="shared" si="9"/>
        <v>//</v>
      </c>
      <c r="AC191" s="8" t="str">
        <f t="shared" si="11"/>
        <v/>
      </c>
      <c r="AD191" s="8" t="str">
        <f t="shared" si="10"/>
        <v xml:space="preserve"> site  //-</v>
      </c>
      <c r="AE191" s="8" t="str">
        <f t="shared" si="12"/>
        <v/>
      </c>
    </row>
    <row r="192" spans="1:31" x14ac:dyDescent="0.35">
      <c r="A192" s="41"/>
      <c r="B192" s="41"/>
      <c r="C192" s="49"/>
      <c r="D192" s="34"/>
      <c r="E192" s="34"/>
      <c r="F192" s="34"/>
      <c r="G192" s="43"/>
      <c r="H192" s="43"/>
      <c r="I192" s="34"/>
      <c r="J192" s="47"/>
      <c r="K192" s="34"/>
      <c r="L192" s="34"/>
      <c r="M192" s="34"/>
      <c r="N192" s="47"/>
      <c r="O192" s="47"/>
      <c r="P192" s="47"/>
      <c r="Q192" s="34"/>
      <c r="R192" s="34"/>
      <c r="S192" s="34"/>
      <c r="T192" s="46"/>
      <c r="U192" s="283"/>
      <c r="V192" s="283"/>
      <c r="W192" s="283"/>
      <c r="X192" s="283"/>
      <c r="Y192" s="283"/>
      <c r="Z192" s="283"/>
      <c r="AA192" s="283"/>
      <c r="AB192" s="303" t="str">
        <f t="shared" si="9"/>
        <v>//</v>
      </c>
      <c r="AC192" s="8" t="str">
        <f t="shared" si="11"/>
        <v/>
      </c>
      <c r="AD192" s="8" t="str">
        <f t="shared" si="10"/>
        <v xml:space="preserve"> site  //-</v>
      </c>
      <c r="AE192" s="8" t="str">
        <f t="shared" si="12"/>
        <v/>
      </c>
    </row>
    <row r="193" spans="1:31" x14ac:dyDescent="0.35">
      <c r="A193" s="41"/>
      <c r="B193" s="41"/>
      <c r="C193" s="49"/>
      <c r="D193" s="34"/>
      <c r="E193" s="34"/>
      <c r="F193" s="34"/>
      <c r="G193" s="43"/>
      <c r="H193" s="43"/>
      <c r="I193" s="34"/>
      <c r="J193" s="47"/>
      <c r="K193" s="34"/>
      <c r="L193" s="34"/>
      <c r="M193" s="34"/>
      <c r="N193" s="47"/>
      <c r="O193" s="47"/>
      <c r="P193" s="47"/>
      <c r="Q193" s="34"/>
      <c r="R193" s="34"/>
      <c r="S193" s="34"/>
      <c r="T193" s="46"/>
      <c r="U193" s="283"/>
      <c r="V193" s="283"/>
      <c r="W193" s="283"/>
      <c r="X193" s="283"/>
      <c r="Y193" s="283"/>
      <c r="Z193" s="283"/>
      <c r="AA193" s="283"/>
      <c r="AB193" s="303" t="str">
        <f t="shared" si="9"/>
        <v>//</v>
      </c>
      <c r="AC193" s="8" t="str">
        <f t="shared" si="11"/>
        <v/>
      </c>
      <c r="AD193" s="8" t="str">
        <f t="shared" si="10"/>
        <v xml:space="preserve"> site  //-</v>
      </c>
      <c r="AE193" s="8" t="str">
        <f t="shared" si="12"/>
        <v/>
      </c>
    </row>
    <row r="194" spans="1:31" x14ac:dyDescent="0.35">
      <c r="A194" s="41"/>
      <c r="B194" s="41"/>
      <c r="C194" s="49"/>
      <c r="D194" s="34"/>
      <c r="E194" s="34"/>
      <c r="F194" s="34"/>
      <c r="G194" s="43"/>
      <c r="H194" s="43"/>
      <c r="I194" s="34"/>
      <c r="J194" s="47"/>
      <c r="K194" s="34"/>
      <c r="L194" s="34"/>
      <c r="M194" s="34"/>
      <c r="N194" s="47"/>
      <c r="O194" s="47"/>
      <c r="P194" s="47"/>
      <c r="Q194" s="34"/>
      <c r="R194" s="34"/>
      <c r="S194" s="34"/>
      <c r="T194" s="46"/>
      <c r="U194" s="283"/>
      <c r="V194" s="283"/>
      <c r="W194" s="283"/>
      <c r="X194" s="283"/>
      <c r="Y194" s="283"/>
      <c r="Z194" s="283"/>
      <c r="AA194" s="283"/>
      <c r="AB194" s="303" t="str">
        <f t="shared" si="9"/>
        <v>//</v>
      </c>
      <c r="AC194" s="8" t="str">
        <f t="shared" si="11"/>
        <v/>
      </c>
      <c r="AD194" s="8" t="str">
        <f t="shared" si="10"/>
        <v xml:space="preserve"> site  //-</v>
      </c>
      <c r="AE194" s="8" t="str">
        <f t="shared" si="12"/>
        <v/>
      </c>
    </row>
    <row r="195" spans="1:31" x14ac:dyDescent="0.35">
      <c r="A195" s="41"/>
      <c r="B195" s="41"/>
      <c r="C195" s="49"/>
      <c r="D195" s="34"/>
      <c r="E195" s="34"/>
      <c r="F195" s="34"/>
      <c r="G195" s="43"/>
      <c r="H195" s="43"/>
      <c r="I195" s="34"/>
      <c r="J195" s="47"/>
      <c r="K195" s="34"/>
      <c r="L195" s="34"/>
      <c r="M195" s="34"/>
      <c r="N195" s="47"/>
      <c r="O195" s="47"/>
      <c r="P195" s="47"/>
      <c r="Q195" s="34"/>
      <c r="R195" s="34"/>
      <c r="S195" s="34"/>
      <c r="T195" s="46"/>
      <c r="U195" s="283"/>
      <c r="V195" s="283"/>
      <c r="W195" s="283"/>
      <c r="X195" s="283"/>
      <c r="Y195" s="283"/>
      <c r="Z195" s="283"/>
      <c r="AA195" s="283"/>
      <c r="AB195" s="303"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35">
      <c r="A196" s="41"/>
      <c r="B196" s="41"/>
      <c r="C196" s="49"/>
      <c r="D196" s="34"/>
      <c r="E196" s="34"/>
      <c r="F196" s="34"/>
      <c r="G196" s="43"/>
      <c r="H196" s="43"/>
      <c r="I196" s="34"/>
      <c r="J196" s="47"/>
      <c r="K196" s="34"/>
      <c r="L196" s="34"/>
      <c r="M196" s="34"/>
      <c r="N196" s="47"/>
      <c r="O196" s="47"/>
      <c r="P196" s="47"/>
      <c r="Q196" s="34"/>
      <c r="R196" s="34"/>
      <c r="S196" s="34"/>
      <c r="T196" s="46"/>
      <c r="U196" s="283"/>
      <c r="V196" s="283"/>
      <c r="W196" s="283"/>
      <c r="X196" s="283"/>
      <c r="Y196" s="283"/>
      <c r="Z196" s="283"/>
      <c r="AA196" s="283"/>
      <c r="AB196" s="303" t="str">
        <f t="shared" si="13"/>
        <v>//</v>
      </c>
      <c r="AC196" s="8" t="str">
        <f t="shared" ref="AC196:AC259" si="15">IF(AD196= " site  //-","",AD196)</f>
        <v/>
      </c>
      <c r="AD196" s="8" t="str">
        <f t="shared" si="14"/>
        <v xml:space="preserve"> site  //-</v>
      </c>
      <c r="AE196" s="8" t="str">
        <f t="shared" ref="AE196:AE259" si="16">IF(I196="","",I196)</f>
        <v/>
      </c>
    </row>
    <row r="197" spans="1:31" x14ac:dyDescent="0.35">
      <c r="A197" s="41"/>
      <c r="B197" s="41"/>
      <c r="C197" s="49"/>
      <c r="D197" s="34"/>
      <c r="E197" s="34"/>
      <c r="F197" s="34"/>
      <c r="G197" s="43"/>
      <c r="H197" s="43"/>
      <c r="I197" s="34"/>
      <c r="J197" s="47"/>
      <c r="K197" s="34"/>
      <c r="L197" s="34"/>
      <c r="M197" s="34"/>
      <c r="N197" s="47"/>
      <c r="O197" s="47"/>
      <c r="P197" s="47"/>
      <c r="Q197" s="34"/>
      <c r="R197" s="34"/>
      <c r="S197" s="34"/>
      <c r="T197" s="46"/>
      <c r="U197" s="283"/>
      <c r="V197" s="283"/>
      <c r="W197" s="283"/>
      <c r="X197" s="283"/>
      <c r="Y197" s="283"/>
      <c r="Z197" s="283"/>
      <c r="AA197" s="283"/>
      <c r="AB197" s="303" t="str">
        <f t="shared" si="13"/>
        <v>//</v>
      </c>
      <c r="AC197" s="8" t="str">
        <f t="shared" si="15"/>
        <v/>
      </c>
      <c r="AD197" s="8" t="str">
        <f t="shared" si="14"/>
        <v xml:space="preserve"> site  //-</v>
      </c>
      <c r="AE197" s="8" t="str">
        <f t="shared" si="16"/>
        <v/>
      </c>
    </row>
    <row r="198" spans="1:31" x14ac:dyDescent="0.35">
      <c r="A198" s="41"/>
      <c r="B198" s="41"/>
      <c r="C198" s="49"/>
      <c r="D198" s="34"/>
      <c r="E198" s="34"/>
      <c r="F198" s="34"/>
      <c r="G198" s="43"/>
      <c r="H198" s="43"/>
      <c r="I198" s="34"/>
      <c r="J198" s="47"/>
      <c r="K198" s="34"/>
      <c r="L198" s="34"/>
      <c r="M198" s="34"/>
      <c r="N198" s="47"/>
      <c r="O198" s="47"/>
      <c r="P198" s="47"/>
      <c r="Q198" s="34"/>
      <c r="R198" s="34"/>
      <c r="S198" s="34"/>
      <c r="T198" s="46"/>
      <c r="U198" s="283"/>
      <c r="V198" s="283"/>
      <c r="W198" s="283"/>
      <c r="X198" s="283"/>
      <c r="Y198" s="283"/>
      <c r="Z198" s="283"/>
      <c r="AA198" s="283"/>
      <c r="AB198" s="303" t="str">
        <f t="shared" si="13"/>
        <v>//</v>
      </c>
      <c r="AC198" s="8" t="str">
        <f t="shared" si="15"/>
        <v/>
      </c>
      <c r="AD198" s="8" t="str">
        <f t="shared" si="14"/>
        <v xml:space="preserve"> site  //-</v>
      </c>
      <c r="AE198" s="8" t="str">
        <f t="shared" si="16"/>
        <v/>
      </c>
    </row>
    <row r="199" spans="1:31" x14ac:dyDescent="0.35">
      <c r="A199" s="41"/>
      <c r="B199" s="41"/>
      <c r="C199" s="49"/>
      <c r="D199" s="34"/>
      <c r="E199" s="34"/>
      <c r="F199" s="34"/>
      <c r="G199" s="43"/>
      <c r="H199" s="43"/>
      <c r="I199" s="34"/>
      <c r="J199" s="47"/>
      <c r="K199" s="34"/>
      <c r="L199" s="34"/>
      <c r="M199" s="34"/>
      <c r="N199" s="47"/>
      <c r="O199" s="47"/>
      <c r="P199" s="47"/>
      <c r="Q199" s="34"/>
      <c r="R199" s="34"/>
      <c r="S199" s="34"/>
      <c r="T199" s="46"/>
      <c r="U199" s="283"/>
      <c r="V199" s="283"/>
      <c r="W199" s="283"/>
      <c r="X199" s="283"/>
      <c r="Y199" s="283"/>
      <c r="Z199" s="283"/>
      <c r="AA199" s="283"/>
      <c r="AB199" s="303" t="str">
        <f t="shared" si="13"/>
        <v>//</v>
      </c>
      <c r="AC199" s="8" t="str">
        <f t="shared" si="15"/>
        <v/>
      </c>
      <c r="AD199" s="8" t="str">
        <f t="shared" si="14"/>
        <v xml:space="preserve"> site  //-</v>
      </c>
      <c r="AE199" s="8" t="str">
        <f t="shared" si="16"/>
        <v/>
      </c>
    </row>
    <row r="200" spans="1:31" x14ac:dyDescent="0.35">
      <c r="A200" s="41"/>
      <c r="B200" s="41"/>
      <c r="C200" s="49"/>
      <c r="D200" s="34"/>
      <c r="E200" s="34"/>
      <c r="F200" s="34"/>
      <c r="G200" s="43"/>
      <c r="H200" s="43"/>
      <c r="I200" s="34"/>
      <c r="J200" s="47"/>
      <c r="K200" s="34"/>
      <c r="L200" s="34"/>
      <c r="M200" s="34"/>
      <c r="N200" s="47"/>
      <c r="O200" s="47"/>
      <c r="P200" s="47"/>
      <c r="Q200" s="34"/>
      <c r="R200" s="34"/>
      <c r="S200" s="34"/>
      <c r="T200" s="46"/>
      <c r="U200" s="283"/>
      <c r="V200" s="283"/>
      <c r="W200" s="283"/>
      <c r="X200" s="283"/>
      <c r="Y200" s="283"/>
      <c r="Z200" s="283"/>
      <c r="AA200" s="283"/>
      <c r="AB200" s="303" t="str">
        <f t="shared" si="13"/>
        <v>//</v>
      </c>
      <c r="AC200" s="8" t="str">
        <f t="shared" si="15"/>
        <v/>
      </c>
      <c r="AD200" s="8" t="str">
        <f t="shared" si="14"/>
        <v xml:space="preserve"> site  //-</v>
      </c>
      <c r="AE200" s="8" t="str">
        <f t="shared" si="16"/>
        <v/>
      </c>
    </row>
    <row r="201" spans="1:31" x14ac:dyDescent="0.35">
      <c r="A201" s="41"/>
      <c r="B201" s="41"/>
      <c r="C201" s="49"/>
      <c r="D201" s="34"/>
      <c r="E201" s="34"/>
      <c r="F201" s="34"/>
      <c r="G201" s="43"/>
      <c r="H201" s="43"/>
      <c r="I201" s="34"/>
      <c r="J201" s="47"/>
      <c r="K201" s="34"/>
      <c r="L201" s="34"/>
      <c r="M201" s="34"/>
      <c r="N201" s="47"/>
      <c r="O201" s="47"/>
      <c r="P201" s="47"/>
      <c r="Q201" s="34"/>
      <c r="R201" s="34"/>
      <c r="S201" s="34"/>
      <c r="T201" s="46"/>
      <c r="U201" s="283"/>
      <c r="V201" s="283"/>
      <c r="W201" s="283"/>
      <c r="X201" s="283"/>
      <c r="Y201" s="283"/>
      <c r="Z201" s="283"/>
      <c r="AA201" s="283"/>
      <c r="AB201" s="303" t="str">
        <f t="shared" si="13"/>
        <v>//</v>
      </c>
      <c r="AC201" s="8" t="str">
        <f t="shared" si="15"/>
        <v/>
      </c>
      <c r="AD201" s="8" t="str">
        <f t="shared" si="14"/>
        <v xml:space="preserve"> site  //-</v>
      </c>
      <c r="AE201" s="8" t="str">
        <f t="shared" si="16"/>
        <v/>
      </c>
    </row>
    <row r="202" spans="1:31" x14ac:dyDescent="0.35">
      <c r="A202" s="41"/>
      <c r="B202" s="41"/>
      <c r="C202" s="49"/>
      <c r="D202" s="34"/>
      <c r="E202" s="34"/>
      <c r="F202" s="34"/>
      <c r="G202" s="43"/>
      <c r="H202" s="43"/>
      <c r="I202" s="34"/>
      <c r="J202" s="47"/>
      <c r="K202" s="34"/>
      <c r="L202" s="34"/>
      <c r="M202" s="34"/>
      <c r="N202" s="47"/>
      <c r="O202" s="47"/>
      <c r="P202" s="47"/>
      <c r="Q202" s="34"/>
      <c r="R202" s="34"/>
      <c r="S202" s="34"/>
      <c r="T202" s="46"/>
      <c r="U202" s="283"/>
      <c r="V202" s="283"/>
      <c r="W202" s="283"/>
      <c r="X202" s="283"/>
      <c r="Y202" s="283"/>
      <c r="Z202" s="283"/>
      <c r="AA202" s="283"/>
      <c r="AB202" s="303" t="str">
        <f t="shared" si="13"/>
        <v>//</v>
      </c>
      <c r="AC202" s="8" t="str">
        <f t="shared" si="15"/>
        <v/>
      </c>
      <c r="AD202" s="8" t="str">
        <f t="shared" si="14"/>
        <v xml:space="preserve"> site  //-</v>
      </c>
      <c r="AE202" s="8" t="str">
        <f t="shared" si="16"/>
        <v/>
      </c>
    </row>
    <row r="203" spans="1:31" x14ac:dyDescent="0.35">
      <c r="A203" s="41"/>
      <c r="B203" s="41"/>
      <c r="C203" s="49"/>
      <c r="D203" s="34"/>
      <c r="E203" s="34"/>
      <c r="F203" s="34"/>
      <c r="G203" s="43"/>
      <c r="H203" s="43"/>
      <c r="I203" s="34"/>
      <c r="J203" s="47"/>
      <c r="K203" s="34"/>
      <c r="L203" s="34"/>
      <c r="M203" s="34"/>
      <c r="N203" s="47"/>
      <c r="O203" s="47"/>
      <c r="P203" s="47"/>
      <c r="Q203" s="34"/>
      <c r="R203" s="34"/>
      <c r="S203" s="34"/>
      <c r="T203" s="46"/>
      <c r="U203" s="283"/>
      <c r="V203" s="283"/>
      <c r="W203" s="283"/>
      <c r="X203" s="283"/>
      <c r="Y203" s="283"/>
      <c r="Z203" s="283"/>
      <c r="AA203" s="283"/>
      <c r="AB203" s="303" t="str">
        <f t="shared" si="13"/>
        <v>//</v>
      </c>
      <c r="AC203" s="8" t="str">
        <f t="shared" si="15"/>
        <v/>
      </c>
      <c r="AD203" s="8" t="str">
        <f t="shared" si="14"/>
        <v xml:space="preserve"> site  //-</v>
      </c>
      <c r="AE203" s="8" t="str">
        <f t="shared" si="16"/>
        <v/>
      </c>
    </row>
    <row r="204" spans="1:31" x14ac:dyDescent="0.35">
      <c r="A204" s="41"/>
      <c r="B204" s="41"/>
      <c r="C204" s="49"/>
      <c r="D204" s="34"/>
      <c r="E204" s="34"/>
      <c r="F204" s="34"/>
      <c r="G204" s="43"/>
      <c r="H204" s="43"/>
      <c r="I204" s="34"/>
      <c r="J204" s="47"/>
      <c r="K204" s="34"/>
      <c r="L204" s="34"/>
      <c r="M204" s="34"/>
      <c r="N204" s="47"/>
      <c r="O204" s="47"/>
      <c r="P204" s="47"/>
      <c r="Q204" s="34"/>
      <c r="R204" s="34"/>
      <c r="S204" s="34"/>
      <c r="T204" s="46"/>
      <c r="U204" s="283"/>
      <c r="V204" s="283"/>
      <c r="W204" s="283"/>
      <c r="X204" s="283"/>
      <c r="Y204" s="283"/>
      <c r="Z204" s="283"/>
      <c r="AA204" s="283"/>
      <c r="AB204" s="303" t="str">
        <f t="shared" si="13"/>
        <v>//</v>
      </c>
      <c r="AC204" s="8" t="str">
        <f t="shared" si="15"/>
        <v/>
      </c>
      <c r="AD204" s="8" t="str">
        <f t="shared" si="14"/>
        <v xml:space="preserve"> site  //-</v>
      </c>
      <c r="AE204" s="8" t="str">
        <f t="shared" si="16"/>
        <v/>
      </c>
    </row>
    <row r="205" spans="1:31" x14ac:dyDescent="0.35">
      <c r="A205" s="41"/>
      <c r="B205" s="41"/>
      <c r="C205" s="49"/>
      <c r="D205" s="34"/>
      <c r="E205" s="34"/>
      <c r="F205" s="34"/>
      <c r="G205" s="43"/>
      <c r="H205" s="43"/>
      <c r="I205" s="34"/>
      <c r="J205" s="47"/>
      <c r="K205" s="34"/>
      <c r="L205" s="34"/>
      <c r="M205" s="34"/>
      <c r="N205" s="47"/>
      <c r="O205" s="47"/>
      <c r="P205" s="47"/>
      <c r="Q205" s="34"/>
      <c r="R205" s="34"/>
      <c r="S205" s="34"/>
      <c r="T205" s="46"/>
      <c r="U205" s="283"/>
      <c r="V205" s="283"/>
      <c r="W205" s="283"/>
      <c r="X205" s="283"/>
      <c r="Y205" s="283"/>
      <c r="Z205" s="283"/>
      <c r="AA205" s="283"/>
      <c r="AB205" s="303" t="str">
        <f t="shared" si="13"/>
        <v>//</v>
      </c>
      <c r="AC205" s="8" t="str">
        <f t="shared" si="15"/>
        <v/>
      </c>
      <c r="AD205" s="8" t="str">
        <f t="shared" si="14"/>
        <v xml:space="preserve"> site  //-</v>
      </c>
      <c r="AE205" s="8" t="str">
        <f t="shared" si="16"/>
        <v/>
      </c>
    </row>
    <row r="206" spans="1:31" x14ac:dyDescent="0.35">
      <c r="A206" s="41"/>
      <c r="B206" s="41"/>
      <c r="C206" s="49"/>
      <c r="D206" s="34"/>
      <c r="E206" s="34"/>
      <c r="F206" s="34"/>
      <c r="G206" s="43"/>
      <c r="H206" s="43"/>
      <c r="I206" s="34"/>
      <c r="J206" s="47"/>
      <c r="K206" s="34"/>
      <c r="L206" s="34"/>
      <c r="M206" s="34"/>
      <c r="N206" s="47"/>
      <c r="O206" s="47"/>
      <c r="P206" s="47"/>
      <c r="Q206" s="34"/>
      <c r="R206" s="34"/>
      <c r="S206" s="34"/>
      <c r="T206" s="46"/>
      <c r="U206" s="283"/>
      <c r="V206" s="283"/>
      <c r="W206" s="283"/>
      <c r="X206" s="283"/>
      <c r="Y206" s="283"/>
      <c r="Z206" s="283"/>
      <c r="AA206" s="283"/>
      <c r="AB206" s="303" t="str">
        <f t="shared" si="13"/>
        <v>//</v>
      </c>
      <c r="AC206" s="8" t="str">
        <f t="shared" si="15"/>
        <v/>
      </c>
      <c r="AD206" s="8" t="str">
        <f t="shared" si="14"/>
        <v xml:space="preserve"> site  //-</v>
      </c>
      <c r="AE206" s="8" t="str">
        <f t="shared" si="16"/>
        <v/>
      </c>
    </row>
    <row r="207" spans="1:31" x14ac:dyDescent="0.35">
      <c r="A207" s="41"/>
      <c r="B207" s="41"/>
      <c r="C207" s="49"/>
      <c r="D207" s="34"/>
      <c r="E207" s="34"/>
      <c r="F207" s="34"/>
      <c r="G207" s="43"/>
      <c r="H207" s="43"/>
      <c r="I207" s="34"/>
      <c r="J207" s="47"/>
      <c r="K207" s="34"/>
      <c r="L207" s="34"/>
      <c r="M207" s="34"/>
      <c r="N207" s="47"/>
      <c r="O207" s="47"/>
      <c r="P207" s="47"/>
      <c r="Q207" s="34"/>
      <c r="R207" s="34"/>
      <c r="S207" s="34"/>
      <c r="T207" s="46"/>
      <c r="U207" s="283"/>
      <c r="V207" s="283"/>
      <c r="W207" s="283"/>
      <c r="X207" s="283"/>
      <c r="Y207" s="283"/>
      <c r="Z207" s="283"/>
      <c r="AA207" s="283"/>
      <c r="AB207" s="303" t="str">
        <f t="shared" si="13"/>
        <v>//</v>
      </c>
      <c r="AC207" s="8" t="str">
        <f t="shared" si="15"/>
        <v/>
      </c>
      <c r="AD207" s="8" t="str">
        <f t="shared" si="14"/>
        <v xml:space="preserve"> site  //-</v>
      </c>
      <c r="AE207" s="8" t="str">
        <f t="shared" si="16"/>
        <v/>
      </c>
    </row>
    <row r="208" spans="1:31" x14ac:dyDescent="0.35">
      <c r="A208" s="41"/>
      <c r="B208" s="41"/>
      <c r="C208" s="49"/>
      <c r="D208" s="34"/>
      <c r="E208" s="34"/>
      <c r="F208" s="34"/>
      <c r="G208" s="43"/>
      <c r="H208" s="43"/>
      <c r="I208" s="34"/>
      <c r="J208" s="47"/>
      <c r="K208" s="34"/>
      <c r="L208" s="34"/>
      <c r="M208" s="34"/>
      <c r="N208" s="47"/>
      <c r="O208" s="47"/>
      <c r="P208" s="47"/>
      <c r="Q208" s="34"/>
      <c r="R208" s="34"/>
      <c r="S208" s="34"/>
      <c r="T208" s="46"/>
      <c r="U208" s="283"/>
      <c r="V208" s="283"/>
      <c r="W208" s="283"/>
      <c r="X208" s="283"/>
      <c r="Y208" s="283"/>
      <c r="Z208" s="283"/>
      <c r="AA208" s="283"/>
      <c r="AB208" s="303" t="str">
        <f t="shared" si="13"/>
        <v>//</v>
      </c>
      <c r="AC208" s="8" t="str">
        <f t="shared" si="15"/>
        <v/>
      </c>
      <c r="AD208" s="8" t="str">
        <f t="shared" si="14"/>
        <v xml:space="preserve"> site  //-</v>
      </c>
      <c r="AE208" s="8" t="str">
        <f t="shared" si="16"/>
        <v/>
      </c>
    </row>
    <row r="209" spans="1:31" x14ac:dyDescent="0.35">
      <c r="A209" s="41"/>
      <c r="B209" s="41"/>
      <c r="C209" s="49"/>
      <c r="D209" s="34"/>
      <c r="E209" s="34"/>
      <c r="F209" s="34"/>
      <c r="G209" s="43"/>
      <c r="H209" s="43"/>
      <c r="I209" s="34"/>
      <c r="J209" s="47"/>
      <c r="K209" s="34"/>
      <c r="L209" s="34"/>
      <c r="M209" s="34"/>
      <c r="N209" s="47"/>
      <c r="O209" s="47"/>
      <c r="P209" s="47"/>
      <c r="Q209" s="34"/>
      <c r="R209" s="34"/>
      <c r="S209" s="34"/>
      <c r="T209" s="46"/>
      <c r="U209" s="283"/>
      <c r="V209" s="283"/>
      <c r="W209" s="283"/>
      <c r="X209" s="283"/>
      <c r="Y209" s="283"/>
      <c r="Z209" s="283"/>
      <c r="AA209" s="283"/>
      <c r="AB209" s="303" t="str">
        <f t="shared" si="13"/>
        <v>//</v>
      </c>
      <c r="AC209" s="8" t="str">
        <f t="shared" si="15"/>
        <v/>
      </c>
      <c r="AD209" s="8" t="str">
        <f t="shared" si="14"/>
        <v xml:space="preserve"> site  //-</v>
      </c>
      <c r="AE209" s="8" t="str">
        <f t="shared" si="16"/>
        <v/>
      </c>
    </row>
    <row r="210" spans="1:31" x14ac:dyDescent="0.35">
      <c r="A210" s="41"/>
      <c r="B210" s="41"/>
      <c r="C210" s="49"/>
      <c r="D210" s="34"/>
      <c r="E210" s="34"/>
      <c r="F210" s="34"/>
      <c r="G210" s="43"/>
      <c r="H210" s="43"/>
      <c r="I210" s="34"/>
      <c r="J210" s="47"/>
      <c r="K210" s="34"/>
      <c r="L210" s="34"/>
      <c r="M210" s="34"/>
      <c r="N210" s="47"/>
      <c r="O210" s="47"/>
      <c r="P210" s="47"/>
      <c r="Q210" s="34"/>
      <c r="R210" s="34"/>
      <c r="S210" s="34"/>
      <c r="T210" s="46"/>
      <c r="U210" s="283"/>
      <c r="V210" s="283"/>
      <c r="W210" s="283"/>
      <c r="X210" s="283"/>
      <c r="Y210" s="283"/>
      <c r="Z210" s="283"/>
      <c r="AA210" s="283"/>
      <c r="AB210" s="303" t="str">
        <f t="shared" si="13"/>
        <v>//</v>
      </c>
      <c r="AC210" s="8" t="str">
        <f t="shared" si="15"/>
        <v/>
      </c>
      <c r="AD210" s="8" t="str">
        <f t="shared" si="14"/>
        <v xml:space="preserve"> site  //-</v>
      </c>
      <c r="AE210" s="8" t="str">
        <f t="shared" si="16"/>
        <v/>
      </c>
    </row>
    <row r="211" spans="1:31" x14ac:dyDescent="0.35">
      <c r="A211" s="41"/>
      <c r="B211" s="41"/>
      <c r="C211" s="49"/>
      <c r="D211" s="34"/>
      <c r="E211" s="34"/>
      <c r="F211" s="34"/>
      <c r="G211" s="43"/>
      <c r="H211" s="43"/>
      <c r="I211" s="34"/>
      <c r="J211" s="47"/>
      <c r="K211" s="34"/>
      <c r="L211" s="34"/>
      <c r="M211" s="34"/>
      <c r="N211" s="47"/>
      <c r="O211" s="47"/>
      <c r="P211" s="47"/>
      <c r="Q211" s="34"/>
      <c r="R211" s="34"/>
      <c r="S211" s="34"/>
      <c r="T211" s="46"/>
      <c r="U211" s="283"/>
      <c r="V211" s="283"/>
      <c r="W211" s="283"/>
      <c r="X211" s="283"/>
      <c r="Y211" s="283"/>
      <c r="Z211" s="283"/>
      <c r="AA211" s="283"/>
      <c r="AB211" s="303" t="str">
        <f t="shared" si="13"/>
        <v>//</v>
      </c>
      <c r="AC211" s="8" t="str">
        <f t="shared" si="15"/>
        <v/>
      </c>
      <c r="AD211" s="8" t="str">
        <f t="shared" si="14"/>
        <v xml:space="preserve"> site  //-</v>
      </c>
      <c r="AE211" s="8" t="str">
        <f t="shared" si="16"/>
        <v/>
      </c>
    </row>
    <row r="212" spans="1:31" x14ac:dyDescent="0.35">
      <c r="A212" s="41"/>
      <c r="B212" s="41"/>
      <c r="C212" s="49"/>
      <c r="D212" s="34"/>
      <c r="E212" s="34"/>
      <c r="F212" s="34"/>
      <c r="G212" s="43"/>
      <c r="H212" s="43"/>
      <c r="I212" s="34"/>
      <c r="J212" s="47"/>
      <c r="K212" s="34"/>
      <c r="L212" s="34"/>
      <c r="M212" s="34"/>
      <c r="N212" s="47"/>
      <c r="O212" s="47"/>
      <c r="P212" s="47"/>
      <c r="Q212" s="34"/>
      <c r="R212" s="34"/>
      <c r="S212" s="34"/>
      <c r="T212" s="46"/>
      <c r="U212" s="283"/>
      <c r="V212" s="283"/>
      <c r="W212" s="283"/>
      <c r="X212" s="283"/>
      <c r="Y212" s="283"/>
      <c r="Z212" s="283"/>
      <c r="AA212" s="283"/>
      <c r="AB212" s="303" t="str">
        <f t="shared" si="13"/>
        <v>//</v>
      </c>
      <c r="AC212" s="8" t="str">
        <f t="shared" si="15"/>
        <v/>
      </c>
      <c r="AD212" s="8" t="str">
        <f t="shared" si="14"/>
        <v xml:space="preserve"> site  //-</v>
      </c>
      <c r="AE212" s="8" t="str">
        <f t="shared" si="16"/>
        <v/>
      </c>
    </row>
    <row r="213" spans="1:31" x14ac:dyDescent="0.35">
      <c r="A213" s="41"/>
      <c r="B213" s="41"/>
      <c r="C213" s="49"/>
      <c r="D213" s="34"/>
      <c r="E213" s="34"/>
      <c r="F213" s="34"/>
      <c r="G213" s="43"/>
      <c r="H213" s="43"/>
      <c r="I213" s="34"/>
      <c r="J213" s="47"/>
      <c r="K213" s="34"/>
      <c r="L213" s="34"/>
      <c r="M213" s="34"/>
      <c r="N213" s="47"/>
      <c r="O213" s="47"/>
      <c r="P213" s="47"/>
      <c r="Q213" s="34"/>
      <c r="R213" s="34"/>
      <c r="S213" s="34"/>
      <c r="T213" s="46"/>
      <c r="U213" s="283"/>
      <c r="V213" s="283"/>
      <c r="W213" s="283"/>
      <c r="X213" s="283"/>
      <c r="Y213" s="283"/>
      <c r="Z213" s="283"/>
      <c r="AA213" s="283"/>
      <c r="AB213" s="303" t="str">
        <f t="shared" si="13"/>
        <v>//</v>
      </c>
      <c r="AC213" s="8" t="str">
        <f t="shared" si="15"/>
        <v/>
      </c>
      <c r="AD213" s="8" t="str">
        <f t="shared" si="14"/>
        <v xml:space="preserve"> site  //-</v>
      </c>
      <c r="AE213" s="8" t="str">
        <f t="shared" si="16"/>
        <v/>
      </c>
    </row>
    <row r="214" spans="1:31" x14ac:dyDescent="0.35">
      <c r="A214" s="41"/>
      <c r="B214" s="41"/>
      <c r="C214" s="49"/>
      <c r="D214" s="34"/>
      <c r="E214" s="34"/>
      <c r="F214" s="34"/>
      <c r="G214" s="43"/>
      <c r="H214" s="43"/>
      <c r="I214" s="34"/>
      <c r="J214" s="47"/>
      <c r="K214" s="34"/>
      <c r="L214" s="34"/>
      <c r="M214" s="34"/>
      <c r="N214" s="47"/>
      <c r="O214" s="47"/>
      <c r="P214" s="47"/>
      <c r="Q214" s="34"/>
      <c r="R214" s="34"/>
      <c r="S214" s="34"/>
      <c r="T214" s="46"/>
      <c r="U214" s="283"/>
      <c r="V214" s="283"/>
      <c r="W214" s="283"/>
      <c r="X214" s="283"/>
      <c r="Y214" s="283"/>
      <c r="Z214" s="283"/>
      <c r="AA214" s="283"/>
      <c r="AB214" s="303" t="str">
        <f t="shared" si="13"/>
        <v>//</v>
      </c>
      <c r="AC214" s="8" t="str">
        <f t="shared" si="15"/>
        <v/>
      </c>
      <c r="AD214" s="8" t="str">
        <f t="shared" si="14"/>
        <v xml:space="preserve"> site  //-</v>
      </c>
      <c r="AE214" s="8" t="str">
        <f t="shared" si="16"/>
        <v/>
      </c>
    </row>
    <row r="215" spans="1:31" x14ac:dyDescent="0.35">
      <c r="A215" s="41"/>
      <c r="B215" s="41"/>
      <c r="C215" s="49"/>
      <c r="D215" s="34"/>
      <c r="E215" s="34"/>
      <c r="F215" s="34"/>
      <c r="G215" s="43"/>
      <c r="H215" s="43"/>
      <c r="I215" s="34"/>
      <c r="J215" s="47"/>
      <c r="K215" s="34"/>
      <c r="L215" s="34"/>
      <c r="M215" s="34"/>
      <c r="N215" s="47"/>
      <c r="O215" s="47"/>
      <c r="P215" s="47"/>
      <c r="Q215" s="34"/>
      <c r="R215" s="34"/>
      <c r="S215" s="34"/>
      <c r="T215" s="46"/>
      <c r="U215" s="283"/>
      <c r="V215" s="283"/>
      <c r="W215" s="283"/>
      <c r="X215" s="283"/>
      <c r="Y215" s="283"/>
      <c r="Z215" s="283"/>
      <c r="AA215" s="283"/>
      <c r="AB215" s="303" t="str">
        <f t="shared" si="13"/>
        <v>//</v>
      </c>
      <c r="AC215" s="8" t="str">
        <f t="shared" si="15"/>
        <v/>
      </c>
      <c r="AD215" s="8" t="str">
        <f t="shared" si="14"/>
        <v xml:space="preserve"> site  //-</v>
      </c>
      <c r="AE215" s="8" t="str">
        <f t="shared" si="16"/>
        <v/>
      </c>
    </row>
    <row r="216" spans="1:31" x14ac:dyDescent="0.35">
      <c r="A216" s="41"/>
      <c r="B216" s="41"/>
      <c r="C216" s="49"/>
      <c r="D216" s="34"/>
      <c r="E216" s="34"/>
      <c r="F216" s="34"/>
      <c r="G216" s="43"/>
      <c r="H216" s="43"/>
      <c r="I216" s="34"/>
      <c r="J216" s="47"/>
      <c r="K216" s="34"/>
      <c r="L216" s="34"/>
      <c r="M216" s="34"/>
      <c r="N216" s="47"/>
      <c r="O216" s="47"/>
      <c r="P216" s="47"/>
      <c r="Q216" s="34"/>
      <c r="R216" s="34"/>
      <c r="S216" s="34"/>
      <c r="T216" s="46"/>
      <c r="U216" s="283"/>
      <c r="V216" s="283"/>
      <c r="W216" s="283"/>
      <c r="X216" s="283"/>
      <c r="Y216" s="283"/>
      <c r="Z216" s="283"/>
      <c r="AA216" s="283"/>
      <c r="AB216" s="303" t="str">
        <f t="shared" si="13"/>
        <v>//</v>
      </c>
      <c r="AC216" s="8" t="str">
        <f t="shared" si="15"/>
        <v/>
      </c>
      <c r="AD216" s="8" t="str">
        <f t="shared" si="14"/>
        <v xml:space="preserve"> site  //-</v>
      </c>
      <c r="AE216" s="8" t="str">
        <f t="shared" si="16"/>
        <v/>
      </c>
    </row>
    <row r="217" spans="1:31" x14ac:dyDescent="0.35">
      <c r="A217" s="41"/>
      <c r="B217" s="41"/>
      <c r="C217" s="49"/>
      <c r="D217" s="34"/>
      <c r="E217" s="34"/>
      <c r="F217" s="34"/>
      <c r="G217" s="43"/>
      <c r="H217" s="43"/>
      <c r="I217" s="34"/>
      <c r="J217" s="47"/>
      <c r="K217" s="34"/>
      <c r="L217" s="34"/>
      <c r="M217" s="34"/>
      <c r="N217" s="47"/>
      <c r="O217" s="47"/>
      <c r="P217" s="47"/>
      <c r="Q217" s="34"/>
      <c r="R217" s="34"/>
      <c r="S217" s="34"/>
      <c r="T217" s="46"/>
      <c r="U217" s="283"/>
      <c r="V217" s="283"/>
      <c r="W217" s="283"/>
      <c r="X217" s="283"/>
      <c r="Y217" s="283"/>
      <c r="Z217" s="283"/>
      <c r="AA217" s="283"/>
      <c r="AB217" s="303" t="str">
        <f t="shared" si="13"/>
        <v>//</v>
      </c>
      <c r="AC217" s="8" t="str">
        <f t="shared" si="15"/>
        <v/>
      </c>
      <c r="AD217" s="8" t="str">
        <f t="shared" si="14"/>
        <v xml:space="preserve"> site  //-</v>
      </c>
      <c r="AE217" s="8" t="str">
        <f t="shared" si="16"/>
        <v/>
      </c>
    </row>
    <row r="218" spans="1:31" x14ac:dyDescent="0.35">
      <c r="A218" s="41"/>
      <c r="B218" s="41"/>
      <c r="C218" s="49"/>
      <c r="D218" s="34"/>
      <c r="E218" s="34"/>
      <c r="F218" s="34"/>
      <c r="G218" s="43"/>
      <c r="H218" s="43"/>
      <c r="I218" s="34"/>
      <c r="J218" s="47"/>
      <c r="K218" s="34"/>
      <c r="L218" s="34"/>
      <c r="M218" s="34"/>
      <c r="N218" s="47"/>
      <c r="O218" s="47"/>
      <c r="P218" s="47"/>
      <c r="Q218" s="34"/>
      <c r="R218" s="34"/>
      <c r="S218" s="34"/>
      <c r="T218" s="46"/>
      <c r="U218" s="283"/>
      <c r="V218" s="283"/>
      <c r="W218" s="283"/>
      <c r="X218" s="283"/>
      <c r="Y218" s="283"/>
      <c r="Z218" s="283"/>
      <c r="AA218" s="283"/>
      <c r="AB218" s="303" t="str">
        <f t="shared" si="13"/>
        <v>//</v>
      </c>
      <c r="AC218" s="8" t="str">
        <f t="shared" si="15"/>
        <v/>
      </c>
      <c r="AD218" s="8" t="str">
        <f t="shared" si="14"/>
        <v xml:space="preserve"> site  //-</v>
      </c>
      <c r="AE218" s="8" t="str">
        <f t="shared" si="16"/>
        <v/>
      </c>
    </row>
    <row r="219" spans="1:31" x14ac:dyDescent="0.35">
      <c r="A219" s="41"/>
      <c r="B219" s="41"/>
      <c r="C219" s="49"/>
      <c r="D219" s="34"/>
      <c r="E219" s="34"/>
      <c r="F219" s="34"/>
      <c r="G219" s="43"/>
      <c r="H219" s="43"/>
      <c r="I219" s="34"/>
      <c r="J219" s="47"/>
      <c r="K219" s="34"/>
      <c r="L219" s="34"/>
      <c r="M219" s="34"/>
      <c r="N219" s="47"/>
      <c r="O219" s="47"/>
      <c r="P219" s="47"/>
      <c r="Q219" s="34"/>
      <c r="R219" s="34"/>
      <c r="S219" s="34"/>
      <c r="T219" s="46"/>
      <c r="U219" s="283"/>
      <c r="V219" s="283"/>
      <c r="W219" s="283"/>
      <c r="X219" s="283"/>
      <c r="Y219" s="283"/>
      <c r="Z219" s="283"/>
      <c r="AA219" s="283"/>
      <c r="AB219" s="303" t="str">
        <f t="shared" si="13"/>
        <v>//</v>
      </c>
      <c r="AC219" s="8" t="str">
        <f t="shared" si="15"/>
        <v/>
      </c>
      <c r="AD219" s="8" t="str">
        <f t="shared" si="14"/>
        <v xml:space="preserve"> site  //-</v>
      </c>
      <c r="AE219" s="8" t="str">
        <f t="shared" si="16"/>
        <v/>
      </c>
    </row>
    <row r="220" spans="1:31" x14ac:dyDescent="0.35">
      <c r="A220" s="41"/>
      <c r="B220" s="41"/>
      <c r="C220" s="49"/>
      <c r="D220" s="34"/>
      <c r="E220" s="34"/>
      <c r="F220" s="34"/>
      <c r="G220" s="43"/>
      <c r="H220" s="43"/>
      <c r="I220" s="34"/>
      <c r="J220" s="47"/>
      <c r="K220" s="34"/>
      <c r="L220" s="34"/>
      <c r="M220" s="34"/>
      <c r="N220" s="47"/>
      <c r="O220" s="47"/>
      <c r="P220" s="47"/>
      <c r="Q220" s="34"/>
      <c r="R220" s="34"/>
      <c r="S220" s="34"/>
      <c r="T220" s="46"/>
      <c r="U220" s="283"/>
      <c r="V220" s="283"/>
      <c r="W220" s="283"/>
      <c r="X220" s="283"/>
      <c r="Y220" s="283"/>
      <c r="Z220" s="283"/>
      <c r="AA220" s="283"/>
      <c r="AB220" s="303" t="str">
        <f t="shared" si="13"/>
        <v>//</v>
      </c>
      <c r="AC220" s="8" t="str">
        <f t="shared" si="15"/>
        <v/>
      </c>
      <c r="AD220" s="8" t="str">
        <f t="shared" si="14"/>
        <v xml:space="preserve"> site  //-</v>
      </c>
      <c r="AE220" s="8" t="str">
        <f t="shared" si="16"/>
        <v/>
      </c>
    </row>
    <row r="221" spans="1:31" x14ac:dyDescent="0.35">
      <c r="A221" s="41"/>
      <c r="B221" s="41"/>
      <c r="C221" s="49"/>
      <c r="D221" s="34"/>
      <c r="E221" s="34"/>
      <c r="F221" s="34"/>
      <c r="G221" s="43"/>
      <c r="H221" s="43"/>
      <c r="I221" s="34"/>
      <c r="J221" s="47"/>
      <c r="K221" s="34"/>
      <c r="L221" s="34"/>
      <c r="M221" s="34"/>
      <c r="N221" s="47"/>
      <c r="O221" s="47"/>
      <c r="P221" s="47"/>
      <c r="Q221" s="34"/>
      <c r="R221" s="34"/>
      <c r="S221" s="34"/>
      <c r="T221" s="46"/>
      <c r="U221" s="283"/>
      <c r="V221" s="283"/>
      <c r="W221" s="283"/>
      <c r="X221" s="283"/>
      <c r="Y221" s="283"/>
      <c r="Z221" s="283"/>
      <c r="AA221" s="283"/>
      <c r="AB221" s="303" t="str">
        <f t="shared" si="13"/>
        <v>//</v>
      </c>
      <c r="AC221" s="8" t="str">
        <f t="shared" si="15"/>
        <v/>
      </c>
      <c r="AD221" s="8" t="str">
        <f t="shared" si="14"/>
        <v xml:space="preserve"> site  //-</v>
      </c>
      <c r="AE221" s="8" t="str">
        <f t="shared" si="16"/>
        <v/>
      </c>
    </row>
    <row r="222" spans="1:31" x14ac:dyDescent="0.35">
      <c r="A222" s="41"/>
      <c r="B222" s="41"/>
      <c r="C222" s="49"/>
      <c r="D222" s="34"/>
      <c r="E222" s="34"/>
      <c r="F222" s="34"/>
      <c r="G222" s="43"/>
      <c r="H222" s="43"/>
      <c r="I222" s="34"/>
      <c r="J222" s="47"/>
      <c r="K222" s="34"/>
      <c r="L222" s="34"/>
      <c r="M222" s="34"/>
      <c r="N222" s="47"/>
      <c r="O222" s="47"/>
      <c r="P222" s="47"/>
      <c r="Q222" s="34"/>
      <c r="R222" s="34"/>
      <c r="S222" s="34"/>
      <c r="T222" s="46"/>
      <c r="U222" s="283"/>
      <c r="V222" s="283"/>
      <c r="W222" s="283"/>
      <c r="X222" s="283"/>
      <c r="Y222" s="283"/>
      <c r="Z222" s="283"/>
      <c r="AA222" s="283"/>
      <c r="AB222" s="303" t="str">
        <f t="shared" si="13"/>
        <v>//</v>
      </c>
      <c r="AC222" s="8" t="str">
        <f t="shared" si="15"/>
        <v/>
      </c>
      <c r="AD222" s="8" t="str">
        <f t="shared" si="14"/>
        <v xml:space="preserve"> site  //-</v>
      </c>
      <c r="AE222" s="8" t="str">
        <f t="shared" si="16"/>
        <v/>
      </c>
    </row>
    <row r="223" spans="1:31" x14ac:dyDescent="0.35">
      <c r="A223" s="41"/>
      <c r="B223" s="41"/>
      <c r="C223" s="49"/>
      <c r="D223" s="34"/>
      <c r="E223" s="34"/>
      <c r="F223" s="34"/>
      <c r="G223" s="43"/>
      <c r="H223" s="43"/>
      <c r="I223" s="34"/>
      <c r="J223" s="47"/>
      <c r="K223" s="34"/>
      <c r="L223" s="34"/>
      <c r="M223" s="34"/>
      <c r="N223" s="47"/>
      <c r="O223" s="47"/>
      <c r="P223" s="47"/>
      <c r="Q223" s="34"/>
      <c r="R223" s="34"/>
      <c r="S223" s="34"/>
      <c r="T223" s="46"/>
      <c r="U223" s="283"/>
      <c r="V223" s="283"/>
      <c r="W223" s="283"/>
      <c r="X223" s="283"/>
      <c r="Y223" s="283"/>
      <c r="Z223" s="283"/>
      <c r="AA223" s="283"/>
      <c r="AB223" s="303" t="str">
        <f t="shared" si="13"/>
        <v>//</v>
      </c>
      <c r="AC223" s="8" t="str">
        <f t="shared" si="15"/>
        <v/>
      </c>
      <c r="AD223" s="8" t="str">
        <f t="shared" si="14"/>
        <v xml:space="preserve"> site  //-</v>
      </c>
      <c r="AE223" s="8" t="str">
        <f t="shared" si="16"/>
        <v/>
      </c>
    </row>
    <row r="224" spans="1:31" x14ac:dyDescent="0.35">
      <c r="A224" s="41"/>
      <c r="B224" s="41"/>
      <c r="C224" s="49"/>
      <c r="D224" s="34"/>
      <c r="E224" s="34"/>
      <c r="F224" s="34"/>
      <c r="G224" s="43"/>
      <c r="H224" s="43"/>
      <c r="I224" s="34"/>
      <c r="J224" s="47"/>
      <c r="K224" s="34"/>
      <c r="L224" s="34"/>
      <c r="M224" s="34"/>
      <c r="N224" s="47"/>
      <c r="O224" s="47"/>
      <c r="P224" s="47"/>
      <c r="Q224" s="34"/>
      <c r="R224" s="34"/>
      <c r="S224" s="34"/>
      <c r="T224" s="46"/>
      <c r="U224" s="283"/>
      <c r="V224" s="283"/>
      <c r="W224" s="283"/>
      <c r="X224" s="283"/>
      <c r="Y224" s="283"/>
      <c r="Z224" s="283"/>
      <c r="AA224" s="283"/>
      <c r="AB224" s="303" t="str">
        <f t="shared" si="13"/>
        <v>//</v>
      </c>
      <c r="AC224" s="8" t="str">
        <f t="shared" si="15"/>
        <v/>
      </c>
      <c r="AD224" s="8" t="str">
        <f t="shared" si="14"/>
        <v xml:space="preserve"> site  //-</v>
      </c>
      <c r="AE224" s="8" t="str">
        <f t="shared" si="16"/>
        <v/>
      </c>
    </row>
    <row r="225" spans="1:31" x14ac:dyDescent="0.35">
      <c r="A225" s="41"/>
      <c r="B225" s="41"/>
      <c r="C225" s="49"/>
      <c r="D225" s="34"/>
      <c r="E225" s="34"/>
      <c r="F225" s="34"/>
      <c r="G225" s="43"/>
      <c r="H225" s="43"/>
      <c r="I225" s="34"/>
      <c r="J225" s="47"/>
      <c r="K225" s="34"/>
      <c r="L225" s="34"/>
      <c r="M225" s="34"/>
      <c r="N225" s="47"/>
      <c r="O225" s="47"/>
      <c r="P225" s="47"/>
      <c r="Q225" s="34"/>
      <c r="R225" s="34"/>
      <c r="S225" s="34"/>
      <c r="T225" s="46"/>
      <c r="U225" s="283"/>
      <c r="V225" s="283"/>
      <c r="W225" s="283"/>
      <c r="X225" s="283"/>
      <c r="Y225" s="283"/>
      <c r="Z225" s="283"/>
      <c r="AA225" s="283"/>
      <c r="AB225" s="303" t="str">
        <f t="shared" si="13"/>
        <v>//</v>
      </c>
      <c r="AC225" s="8" t="str">
        <f t="shared" si="15"/>
        <v/>
      </c>
      <c r="AD225" s="8" t="str">
        <f t="shared" si="14"/>
        <v xml:space="preserve"> site  //-</v>
      </c>
      <c r="AE225" s="8" t="str">
        <f t="shared" si="16"/>
        <v/>
      </c>
    </row>
    <row r="226" spans="1:31" x14ac:dyDescent="0.35">
      <c r="A226" s="41"/>
      <c r="B226" s="41"/>
      <c r="C226" s="49"/>
      <c r="D226" s="34"/>
      <c r="E226" s="34"/>
      <c r="F226" s="34"/>
      <c r="G226" s="43"/>
      <c r="H226" s="43"/>
      <c r="I226" s="34"/>
      <c r="J226" s="47"/>
      <c r="K226" s="34"/>
      <c r="L226" s="34"/>
      <c r="M226" s="34"/>
      <c r="N226" s="47"/>
      <c r="O226" s="47"/>
      <c r="P226" s="47"/>
      <c r="Q226" s="34"/>
      <c r="R226" s="34"/>
      <c r="S226" s="34"/>
      <c r="T226" s="46"/>
      <c r="U226" s="283"/>
      <c r="V226" s="283"/>
      <c r="W226" s="283"/>
      <c r="X226" s="283"/>
      <c r="Y226" s="283"/>
      <c r="Z226" s="283"/>
      <c r="AA226" s="283"/>
      <c r="AB226" s="303" t="str">
        <f t="shared" si="13"/>
        <v>//</v>
      </c>
      <c r="AC226" s="8" t="str">
        <f t="shared" si="15"/>
        <v/>
      </c>
      <c r="AD226" s="8" t="str">
        <f t="shared" si="14"/>
        <v xml:space="preserve"> site  //-</v>
      </c>
      <c r="AE226" s="8" t="str">
        <f t="shared" si="16"/>
        <v/>
      </c>
    </row>
    <row r="227" spans="1:31" x14ac:dyDescent="0.35">
      <c r="A227" s="41"/>
      <c r="B227" s="41"/>
      <c r="C227" s="49"/>
      <c r="D227" s="34"/>
      <c r="E227" s="34"/>
      <c r="F227" s="34"/>
      <c r="G227" s="43"/>
      <c r="H227" s="43"/>
      <c r="I227" s="34"/>
      <c r="J227" s="47"/>
      <c r="K227" s="34"/>
      <c r="L227" s="34"/>
      <c r="M227" s="34"/>
      <c r="N227" s="47"/>
      <c r="O227" s="47"/>
      <c r="P227" s="47"/>
      <c r="Q227" s="34"/>
      <c r="R227" s="34"/>
      <c r="S227" s="34"/>
      <c r="T227" s="46"/>
      <c r="U227" s="283"/>
      <c r="V227" s="283"/>
      <c r="W227" s="283"/>
      <c r="X227" s="283"/>
      <c r="Y227" s="283"/>
      <c r="Z227" s="283"/>
      <c r="AA227" s="283"/>
      <c r="AB227" s="303" t="str">
        <f t="shared" si="13"/>
        <v>//</v>
      </c>
      <c r="AC227" s="8" t="str">
        <f t="shared" si="15"/>
        <v/>
      </c>
      <c r="AD227" s="8" t="str">
        <f t="shared" si="14"/>
        <v xml:space="preserve"> site  //-</v>
      </c>
      <c r="AE227" s="8" t="str">
        <f t="shared" si="16"/>
        <v/>
      </c>
    </row>
    <row r="228" spans="1:31" x14ac:dyDescent="0.35">
      <c r="A228" s="41"/>
      <c r="B228" s="41"/>
      <c r="C228" s="49"/>
      <c r="D228" s="34"/>
      <c r="E228" s="34"/>
      <c r="F228" s="34"/>
      <c r="G228" s="43"/>
      <c r="H228" s="43"/>
      <c r="I228" s="34"/>
      <c r="J228" s="47"/>
      <c r="K228" s="34"/>
      <c r="L228" s="34"/>
      <c r="M228" s="34"/>
      <c r="N228" s="47"/>
      <c r="O228" s="47"/>
      <c r="P228" s="47"/>
      <c r="Q228" s="34"/>
      <c r="R228" s="34"/>
      <c r="S228" s="34"/>
      <c r="T228" s="46"/>
      <c r="U228" s="283"/>
      <c r="V228" s="283"/>
      <c r="W228" s="283"/>
      <c r="X228" s="283"/>
      <c r="Y228" s="283"/>
      <c r="Z228" s="283"/>
      <c r="AA228" s="283"/>
      <c r="AB228" s="303" t="str">
        <f t="shared" si="13"/>
        <v>//</v>
      </c>
      <c r="AC228" s="8" t="str">
        <f t="shared" si="15"/>
        <v/>
      </c>
      <c r="AD228" s="8" t="str">
        <f t="shared" si="14"/>
        <v xml:space="preserve"> site  //-</v>
      </c>
      <c r="AE228" s="8" t="str">
        <f t="shared" si="16"/>
        <v/>
      </c>
    </row>
    <row r="229" spans="1:31" x14ac:dyDescent="0.35">
      <c r="A229" s="41"/>
      <c r="B229" s="41"/>
      <c r="C229" s="49"/>
      <c r="D229" s="34"/>
      <c r="E229" s="34"/>
      <c r="F229" s="34"/>
      <c r="G229" s="43"/>
      <c r="H229" s="43"/>
      <c r="I229" s="34"/>
      <c r="J229" s="47"/>
      <c r="K229" s="34"/>
      <c r="L229" s="34"/>
      <c r="M229" s="34"/>
      <c r="N229" s="47"/>
      <c r="O229" s="47"/>
      <c r="P229" s="47"/>
      <c r="Q229" s="34"/>
      <c r="R229" s="34"/>
      <c r="S229" s="34"/>
      <c r="T229" s="46"/>
      <c r="U229" s="283"/>
      <c r="V229" s="283"/>
      <c r="W229" s="283"/>
      <c r="X229" s="283"/>
      <c r="Y229" s="283"/>
      <c r="Z229" s="283"/>
      <c r="AA229" s="283"/>
      <c r="AB229" s="303" t="str">
        <f t="shared" si="13"/>
        <v>//</v>
      </c>
      <c r="AC229" s="8" t="str">
        <f t="shared" si="15"/>
        <v/>
      </c>
      <c r="AD229" s="8" t="str">
        <f t="shared" si="14"/>
        <v xml:space="preserve"> site  //-</v>
      </c>
      <c r="AE229" s="8" t="str">
        <f t="shared" si="16"/>
        <v/>
      </c>
    </row>
    <row r="230" spans="1:31" x14ac:dyDescent="0.35">
      <c r="A230" s="41"/>
      <c r="B230" s="41"/>
      <c r="C230" s="49"/>
      <c r="D230" s="34"/>
      <c r="E230" s="34"/>
      <c r="F230" s="34"/>
      <c r="G230" s="43"/>
      <c r="H230" s="43"/>
      <c r="I230" s="34"/>
      <c r="J230" s="47"/>
      <c r="K230" s="34"/>
      <c r="L230" s="34"/>
      <c r="M230" s="34"/>
      <c r="N230" s="47"/>
      <c r="O230" s="47"/>
      <c r="P230" s="47"/>
      <c r="Q230" s="34"/>
      <c r="R230" s="34"/>
      <c r="S230" s="34"/>
      <c r="T230" s="46"/>
      <c r="U230" s="283"/>
      <c r="V230" s="283"/>
      <c r="W230" s="283"/>
      <c r="X230" s="283"/>
      <c r="Y230" s="283"/>
      <c r="Z230" s="283"/>
      <c r="AA230" s="283"/>
      <c r="AB230" s="303" t="str">
        <f t="shared" si="13"/>
        <v>//</v>
      </c>
      <c r="AC230" s="8" t="str">
        <f t="shared" si="15"/>
        <v/>
      </c>
      <c r="AD230" s="8" t="str">
        <f t="shared" si="14"/>
        <v xml:space="preserve"> site  //-</v>
      </c>
      <c r="AE230" s="8" t="str">
        <f t="shared" si="16"/>
        <v/>
      </c>
    </row>
    <row r="231" spans="1:31" x14ac:dyDescent="0.35">
      <c r="A231" s="41"/>
      <c r="B231" s="41"/>
      <c r="C231" s="49"/>
      <c r="D231" s="34"/>
      <c r="E231" s="34"/>
      <c r="F231" s="34"/>
      <c r="G231" s="43"/>
      <c r="H231" s="43"/>
      <c r="I231" s="34"/>
      <c r="J231" s="47"/>
      <c r="K231" s="34"/>
      <c r="L231" s="34"/>
      <c r="M231" s="34"/>
      <c r="N231" s="47"/>
      <c r="O231" s="47"/>
      <c r="P231" s="47"/>
      <c r="Q231" s="34"/>
      <c r="R231" s="34"/>
      <c r="S231" s="34"/>
      <c r="T231" s="46"/>
      <c r="U231" s="283"/>
      <c r="V231" s="283"/>
      <c r="W231" s="283"/>
      <c r="X231" s="283"/>
      <c r="Y231" s="283"/>
      <c r="Z231" s="283"/>
      <c r="AA231" s="283"/>
      <c r="AB231" s="303" t="str">
        <f t="shared" si="13"/>
        <v>//</v>
      </c>
      <c r="AC231" s="8" t="str">
        <f t="shared" si="15"/>
        <v/>
      </c>
      <c r="AD231" s="8" t="str">
        <f t="shared" si="14"/>
        <v xml:space="preserve"> site  //-</v>
      </c>
      <c r="AE231" s="8" t="str">
        <f t="shared" si="16"/>
        <v/>
      </c>
    </row>
    <row r="232" spans="1:31" x14ac:dyDescent="0.35">
      <c r="A232" s="41"/>
      <c r="B232" s="41"/>
      <c r="C232" s="49"/>
      <c r="D232" s="34"/>
      <c r="E232" s="34"/>
      <c r="F232" s="34"/>
      <c r="G232" s="43"/>
      <c r="H232" s="43"/>
      <c r="I232" s="34"/>
      <c r="J232" s="47"/>
      <c r="K232" s="34"/>
      <c r="L232" s="34"/>
      <c r="M232" s="34"/>
      <c r="N232" s="47"/>
      <c r="O232" s="47"/>
      <c r="P232" s="47"/>
      <c r="Q232" s="34"/>
      <c r="R232" s="34"/>
      <c r="S232" s="34"/>
      <c r="T232" s="46"/>
      <c r="U232" s="283"/>
      <c r="V232" s="283"/>
      <c r="W232" s="283"/>
      <c r="X232" s="283"/>
      <c r="Y232" s="283"/>
      <c r="Z232" s="283"/>
      <c r="AA232" s="283"/>
      <c r="AB232" s="303" t="str">
        <f t="shared" si="13"/>
        <v>//</v>
      </c>
      <c r="AC232" s="8" t="str">
        <f t="shared" si="15"/>
        <v/>
      </c>
      <c r="AD232" s="8" t="str">
        <f t="shared" si="14"/>
        <v xml:space="preserve"> site  //-</v>
      </c>
      <c r="AE232" s="8" t="str">
        <f t="shared" si="16"/>
        <v/>
      </c>
    </row>
    <row r="233" spans="1:31" x14ac:dyDescent="0.35">
      <c r="A233" s="41"/>
      <c r="B233" s="41"/>
      <c r="C233" s="49"/>
      <c r="D233" s="34"/>
      <c r="E233" s="34"/>
      <c r="F233" s="34"/>
      <c r="G233" s="43"/>
      <c r="H233" s="43"/>
      <c r="I233" s="34"/>
      <c r="J233" s="47"/>
      <c r="K233" s="34"/>
      <c r="L233" s="34"/>
      <c r="M233" s="34"/>
      <c r="N233" s="47"/>
      <c r="O233" s="47"/>
      <c r="P233" s="47"/>
      <c r="Q233" s="34"/>
      <c r="R233" s="34"/>
      <c r="S233" s="34"/>
      <c r="T233" s="46"/>
      <c r="U233" s="283"/>
      <c r="V233" s="283"/>
      <c r="W233" s="283"/>
      <c r="X233" s="283"/>
      <c r="Y233" s="283"/>
      <c r="Z233" s="283"/>
      <c r="AA233" s="283"/>
      <c r="AB233" s="303" t="str">
        <f t="shared" si="13"/>
        <v>//</v>
      </c>
      <c r="AC233" s="8" t="str">
        <f t="shared" si="15"/>
        <v/>
      </c>
      <c r="AD233" s="8" t="str">
        <f t="shared" si="14"/>
        <v xml:space="preserve"> site  //-</v>
      </c>
      <c r="AE233" s="8" t="str">
        <f t="shared" si="16"/>
        <v/>
      </c>
    </row>
    <row r="234" spans="1:31" x14ac:dyDescent="0.35">
      <c r="A234" s="41"/>
      <c r="B234" s="41"/>
      <c r="C234" s="49"/>
      <c r="D234" s="34"/>
      <c r="E234" s="34"/>
      <c r="F234" s="34"/>
      <c r="G234" s="43"/>
      <c r="H234" s="43"/>
      <c r="I234" s="34"/>
      <c r="J234" s="47"/>
      <c r="K234" s="34"/>
      <c r="L234" s="34"/>
      <c r="M234" s="34"/>
      <c r="N234" s="47"/>
      <c r="O234" s="47"/>
      <c r="P234" s="47"/>
      <c r="Q234" s="34"/>
      <c r="R234" s="34"/>
      <c r="S234" s="34"/>
      <c r="T234" s="46"/>
      <c r="U234" s="283"/>
      <c r="V234" s="283"/>
      <c r="W234" s="283"/>
      <c r="X234" s="283"/>
      <c r="Y234" s="283"/>
      <c r="Z234" s="283"/>
      <c r="AA234" s="283"/>
      <c r="AB234" s="303" t="str">
        <f t="shared" si="13"/>
        <v>//</v>
      </c>
      <c r="AC234" s="8" t="str">
        <f t="shared" si="15"/>
        <v/>
      </c>
      <c r="AD234" s="8" t="str">
        <f t="shared" si="14"/>
        <v xml:space="preserve"> site  //-</v>
      </c>
      <c r="AE234" s="8" t="str">
        <f t="shared" si="16"/>
        <v/>
      </c>
    </row>
    <row r="235" spans="1:31" x14ac:dyDescent="0.35">
      <c r="A235" s="41"/>
      <c r="B235" s="41"/>
      <c r="C235" s="49"/>
      <c r="D235" s="34"/>
      <c r="E235" s="34"/>
      <c r="F235" s="34"/>
      <c r="G235" s="43"/>
      <c r="H235" s="43"/>
      <c r="I235" s="34"/>
      <c r="J235" s="47"/>
      <c r="K235" s="34"/>
      <c r="L235" s="34"/>
      <c r="M235" s="34"/>
      <c r="N235" s="47"/>
      <c r="O235" s="47"/>
      <c r="P235" s="47"/>
      <c r="Q235" s="34"/>
      <c r="R235" s="34"/>
      <c r="S235" s="34"/>
      <c r="T235" s="46"/>
      <c r="U235" s="283"/>
      <c r="V235" s="283"/>
      <c r="W235" s="283"/>
      <c r="X235" s="283"/>
      <c r="Y235" s="283"/>
      <c r="Z235" s="283"/>
      <c r="AA235" s="283"/>
      <c r="AB235" s="303" t="str">
        <f t="shared" si="13"/>
        <v>//</v>
      </c>
      <c r="AC235" s="8" t="str">
        <f t="shared" si="15"/>
        <v/>
      </c>
      <c r="AD235" s="8" t="str">
        <f t="shared" si="14"/>
        <v xml:space="preserve"> site  //-</v>
      </c>
      <c r="AE235" s="8" t="str">
        <f t="shared" si="16"/>
        <v/>
      </c>
    </row>
    <row r="236" spans="1:31" x14ac:dyDescent="0.35">
      <c r="A236" s="41"/>
      <c r="B236" s="41"/>
      <c r="C236" s="49"/>
      <c r="D236" s="34"/>
      <c r="E236" s="34"/>
      <c r="F236" s="34"/>
      <c r="G236" s="43"/>
      <c r="H236" s="43"/>
      <c r="I236" s="34"/>
      <c r="J236" s="47"/>
      <c r="K236" s="34"/>
      <c r="L236" s="34"/>
      <c r="M236" s="34"/>
      <c r="N236" s="47"/>
      <c r="O236" s="47"/>
      <c r="P236" s="47"/>
      <c r="Q236" s="34"/>
      <c r="R236" s="34"/>
      <c r="S236" s="34"/>
      <c r="T236" s="46"/>
      <c r="U236" s="283"/>
      <c r="V236" s="283"/>
      <c r="W236" s="283"/>
      <c r="X236" s="283"/>
      <c r="Y236" s="283"/>
      <c r="Z236" s="283"/>
      <c r="AA236" s="283"/>
      <c r="AB236" s="303" t="str">
        <f t="shared" si="13"/>
        <v>//</v>
      </c>
      <c r="AC236" s="8" t="str">
        <f t="shared" si="15"/>
        <v/>
      </c>
      <c r="AD236" s="8" t="str">
        <f t="shared" si="14"/>
        <v xml:space="preserve"> site  //-</v>
      </c>
      <c r="AE236" s="8" t="str">
        <f t="shared" si="16"/>
        <v/>
      </c>
    </row>
    <row r="237" spans="1:31" x14ac:dyDescent="0.35">
      <c r="A237" s="41"/>
      <c r="B237" s="41"/>
      <c r="C237" s="49"/>
      <c r="D237" s="34"/>
      <c r="E237" s="34"/>
      <c r="F237" s="34"/>
      <c r="G237" s="43"/>
      <c r="H237" s="43"/>
      <c r="I237" s="34"/>
      <c r="J237" s="47"/>
      <c r="K237" s="34"/>
      <c r="L237" s="34"/>
      <c r="M237" s="34"/>
      <c r="N237" s="47"/>
      <c r="O237" s="47"/>
      <c r="P237" s="47"/>
      <c r="Q237" s="34"/>
      <c r="R237" s="34"/>
      <c r="S237" s="34"/>
      <c r="T237" s="46"/>
      <c r="U237" s="283"/>
      <c r="V237" s="283"/>
      <c r="W237" s="283"/>
      <c r="X237" s="283"/>
      <c r="Y237" s="283"/>
      <c r="Z237" s="283"/>
      <c r="AA237" s="283"/>
      <c r="AB237" s="303" t="str">
        <f t="shared" si="13"/>
        <v>//</v>
      </c>
      <c r="AC237" s="8" t="str">
        <f t="shared" si="15"/>
        <v/>
      </c>
      <c r="AD237" s="8" t="str">
        <f t="shared" si="14"/>
        <v xml:space="preserve"> site  //-</v>
      </c>
      <c r="AE237" s="8" t="str">
        <f t="shared" si="16"/>
        <v/>
      </c>
    </row>
    <row r="238" spans="1:31" x14ac:dyDescent="0.35">
      <c r="A238" s="41"/>
      <c r="B238" s="41"/>
      <c r="C238" s="49"/>
      <c r="D238" s="34"/>
      <c r="E238" s="34"/>
      <c r="F238" s="34"/>
      <c r="G238" s="43"/>
      <c r="H238" s="43"/>
      <c r="I238" s="34"/>
      <c r="J238" s="47"/>
      <c r="K238" s="34"/>
      <c r="L238" s="34"/>
      <c r="M238" s="34"/>
      <c r="N238" s="47"/>
      <c r="O238" s="47"/>
      <c r="P238" s="47"/>
      <c r="Q238" s="34"/>
      <c r="R238" s="34"/>
      <c r="S238" s="34"/>
      <c r="T238" s="46"/>
      <c r="U238" s="283"/>
      <c r="V238" s="283"/>
      <c r="W238" s="283"/>
      <c r="X238" s="283"/>
      <c r="Y238" s="283"/>
      <c r="Z238" s="283"/>
      <c r="AA238" s="283"/>
      <c r="AB238" s="303" t="str">
        <f t="shared" si="13"/>
        <v>//</v>
      </c>
      <c r="AC238" s="8" t="str">
        <f t="shared" si="15"/>
        <v/>
      </c>
      <c r="AD238" s="8" t="str">
        <f t="shared" si="14"/>
        <v xml:space="preserve"> site  //-</v>
      </c>
      <c r="AE238" s="8" t="str">
        <f t="shared" si="16"/>
        <v/>
      </c>
    </row>
    <row r="239" spans="1:31" x14ac:dyDescent="0.35">
      <c r="A239" s="41"/>
      <c r="B239" s="41"/>
      <c r="C239" s="49"/>
      <c r="D239" s="34"/>
      <c r="E239" s="34"/>
      <c r="F239" s="34"/>
      <c r="G239" s="43"/>
      <c r="H239" s="43"/>
      <c r="I239" s="34"/>
      <c r="J239" s="47"/>
      <c r="K239" s="34"/>
      <c r="L239" s="34"/>
      <c r="M239" s="34"/>
      <c r="N239" s="47"/>
      <c r="O239" s="47"/>
      <c r="P239" s="47"/>
      <c r="Q239" s="34"/>
      <c r="R239" s="34"/>
      <c r="S239" s="34"/>
      <c r="T239" s="46"/>
      <c r="U239" s="283"/>
      <c r="V239" s="283"/>
      <c r="W239" s="283"/>
      <c r="X239" s="283"/>
      <c r="Y239" s="283"/>
      <c r="Z239" s="283"/>
      <c r="AA239" s="283"/>
      <c r="AB239" s="303" t="str">
        <f t="shared" si="13"/>
        <v>//</v>
      </c>
      <c r="AC239" s="8" t="str">
        <f t="shared" si="15"/>
        <v/>
      </c>
      <c r="AD239" s="8" t="str">
        <f t="shared" si="14"/>
        <v xml:space="preserve"> site  //-</v>
      </c>
      <c r="AE239" s="8" t="str">
        <f t="shared" si="16"/>
        <v/>
      </c>
    </row>
    <row r="240" spans="1:31" x14ac:dyDescent="0.35">
      <c r="A240" s="41"/>
      <c r="B240" s="41"/>
      <c r="C240" s="49"/>
      <c r="D240" s="34"/>
      <c r="E240" s="34"/>
      <c r="F240" s="34"/>
      <c r="G240" s="43"/>
      <c r="H240" s="43"/>
      <c r="I240" s="34"/>
      <c r="J240" s="47"/>
      <c r="K240" s="34"/>
      <c r="L240" s="34"/>
      <c r="M240" s="34"/>
      <c r="N240" s="47"/>
      <c r="O240" s="47"/>
      <c r="P240" s="47"/>
      <c r="Q240" s="34"/>
      <c r="R240" s="34"/>
      <c r="S240" s="34"/>
      <c r="T240" s="46"/>
      <c r="U240" s="283"/>
      <c r="V240" s="283"/>
      <c r="W240" s="283"/>
      <c r="X240" s="283"/>
      <c r="Y240" s="283"/>
      <c r="Z240" s="283"/>
      <c r="AA240" s="283"/>
      <c r="AB240" s="303" t="str">
        <f t="shared" si="13"/>
        <v>//</v>
      </c>
      <c r="AC240" s="8" t="str">
        <f t="shared" si="15"/>
        <v/>
      </c>
      <c r="AD240" s="8" t="str">
        <f t="shared" si="14"/>
        <v xml:space="preserve"> site  //-</v>
      </c>
      <c r="AE240" s="8" t="str">
        <f t="shared" si="16"/>
        <v/>
      </c>
    </row>
    <row r="241" spans="1:31" x14ac:dyDescent="0.35">
      <c r="A241" s="41"/>
      <c r="B241" s="41"/>
      <c r="C241" s="49"/>
      <c r="D241" s="34"/>
      <c r="E241" s="34"/>
      <c r="F241" s="34"/>
      <c r="G241" s="43"/>
      <c r="H241" s="43"/>
      <c r="I241" s="34"/>
      <c r="J241" s="47"/>
      <c r="K241" s="34"/>
      <c r="L241" s="34"/>
      <c r="M241" s="34"/>
      <c r="N241" s="47"/>
      <c r="O241" s="47"/>
      <c r="P241" s="47"/>
      <c r="Q241" s="34"/>
      <c r="R241" s="34"/>
      <c r="S241" s="34"/>
      <c r="T241" s="46"/>
      <c r="U241" s="283"/>
      <c r="V241" s="283"/>
      <c r="W241" s="283"/>
      <c r="X241" s="283"/>
      <c r="Y241" s="283"/>
      <c r="Z241" s="283"/>
      <c r="AA241" s="283"/>
      <c r="AB241" s="303" t="str">
        <f t="shared" si="13"/>
        <v>//</v>
      </c>
      <c r="AC241" s="8" t="str">
        <f t="shared" si="15"/>
        <v/>
      </c>
      <c r="AD241" s="8" t="str">
        <f t="shared" si="14"/>
        <v xml:space="preserve"> site  //-</v>
      </c>
      <c r="AE241" s="8" t="str">
        <f t="shared" si="16"/>
        <v/>
      </c>
    </row>
    <row r="242" spans="1:31" x14ac:dyDescent="0.35">
      <c r="A242" s="41"/>
      <c r="B242" s="41"/>
      <c r="C242" s="49"/>
      <c r="D242" s="34"/>
      <c r="E242" s="34"/>
      <c r="F242" s="34"/>
      <c r="G242" s="43"/>
      <c r="H242" s="43"/>
      <c r="I242" s="34"/>
      <c r="J242" s="47"/>
      <c r="K242" s="34"/>
      <c r="L242" s="34"/>
      <c r="M242" s="34"/>
      <c r="N242" s="47"/>
      <c r="O242" s="47"/>
      <c r="P242" s="47"/>
      <c r="Q242" s="34"/>
      <c r="R242" s="34"/>
      <c r="S242" s="34"/>
      <c r="T242" s="46"/>
      <c r="U242" s="283"/>
      <c r="V242" s="283"/>
      <c r="W242" s="283"/>
      <c r="X242" s="283"/>
      <c r="Y242" s="283"/>
      <c r="Z242" s="283"/>
      <c r="AA242" s="283"/>
      <c r="AB242" s="303" t="str">
        <f t="shared" si="13"/>
        <v>//</v>
      </c>
      <c r="AC242" s="8" t="str">
        <f t="shared" si="15"/>
        <v/>
      </c>
      <c r="AD242" s="8" t="str">
        <f t="shared" si="14"/>
        <v xml:space="preserve"> site  //-</v>
      </c>
      <c r="AE242" s="8" t="str">
        <f t="shared" si="16"/>
        <v/>
      </c>
    </row>
    <row r="243" spans="1:31" x14ac:dyDescent="0.35">
      <c r="A243" s="41"/>
      <c r="B243" s="41"/>
      <c r="C243" s="49"/>
      <c r="D243" s="34"/>
      <c r="E243" s="34"/>
      <c r="F243" s="34"/>
      <c r="G243" s="43"/>
      <c r="H243" s="43"/>
      <c r="I243" s="34"/>
      <c r="J243" s="47"/>
      <c r="K243" s="34"/>
      <c r="L243" s="34"/>
      <c r="M243" s="34"/>
      <c r="N243" s="47"/>
      <c r="O243" s="47"/>
      <c r="P243" s="47"/>
      <c r="Q243" s="34"/>
      <c r="R243" s="34"/>
      <c r="S243" s="34"/>
      <c r="T243" s="46"/>
      <c r="U243" s="283"/>
      <c r="V243" s="283"/>
      <c r="W243" s="283"/>
      <c r="X243" s="283"/>
      <c r="Y243" s="283"/>
      <c r="Z243" s="283"/>
      <c r="AA243" s="283"/>
      <c r="AB243" s="303" t="str">
        <f t="shared" si="13"/>
        <v>//</v>
      </c>
      <c r="AC243" s="8" t="str">
        <f t="shared" si="15"/>
        <v/>
      </c>
      <c r="AD243" s="8" t="str">
        <f t="shared" si="14"/>
        <v xml:space="preserve"> site  //-</v>
      </c>
      <c r="AE243" s="8" t="str">
        <f t="shared" si="16"/>
        <v/>
      </c>
    </row>
    <row r="244" spans="1:31" x14ac:dyDescent="0.35">
      <c r="A244" s="41"/>
      <c r="B244" s="41"/>
      <c r="C244" s="49"/>
      <c r="D244" s="34"/>
      <c r="E244" s="34"/>
      <c r="F244" s="34"/>
      <c r="G244" s="43"/>
      <c r="H244" s="43"/>
      <c r="I244" s="34"/>
      <c r="J244" s="47"/>
      <c r="K244" s="34"/>
      <c r="L244" s="34"/>
      <c r="M244" s="34"/>
      <c r="N244" s="47"/>
      <c r="O244" s="47"/>
      <c r="P244" s="47"/>
      <c r="Q244" s="34"/>
      <c r="R244" s="34"/>
      <c r="S244" s="34"/>
      <c r="T244" s="46"/>
      <c r="U244" s="283"/>
      <c r="V244" s="283"/>
      <c r="W244" s="283"/>
      <c r="X244" s="283"/>
      <c r="Y244" s="283"/>
      <c r="Z244" s="283"/>
      <c r="AA244" s="283"/>
      <c r="AB244" s="303" t="str">
        <f t="shared" si="13"/>
        <v>//</v>
      </c>
      <c r="AC244" s="8" t="str">
        <f t="shared" si="15"/>
        <v/>
      </c>
      <c r="AD244" s="8" t="str">
        <f t="shared" si="14"/>
        <v xml:space="preserve"> site  //-</v>
      </c>
      <c r="AE244" s="8" t="str">
        <f t="shared" si="16"/>
        <v/>
      </c>
    </row>
    <row r="245" spans="1:31" x14ac:dyDescent="0.35">
      <c r="A245" s="41"/>
      <c r="B245" s="41"/>
      <c r="C245" s="49"/>
      <c r="D245" s="34"/>
      <c r="E245" s="34"/>
      <c r="F245" s="34"/>
      <c r="G245" s="43"/>
      <c r="H245" s="43"/>
      <c r="I245" s="34"/>
      <c r="J245" s="47"/>
      <c r="K245" s="34"/>
      <c r="L245" s="34"/>
      <c r="M245" s="34"/>
      <c r="N245" s="47"/>
      <c r="O245" s="47"/>
      <c r="P245" s="47"/>
      <c r="Q245" s="34"/>
      <c r="R245" s="34"/>
      <c r="S245" s="34"/>
      <c r="T245" s="46"/>
      <c r="U245" s="283"/>
      <c r="V245" s="283"/>
      <c r="W245" s="283"/>
      <c r="X245" s="283"/>
      <c r="Y245" s="283"/>
      <c r="Z245" s="283"/>
      <c r="AA245" s="283"/>
      <c r="AB245" s="303" t="str">
        <f t="shared" si="13"/>
        <v>//</v>
      </c>
      <c r="AC245" s="8" t="str">
        <f t="shared" si="15"/>
        <v/>
      </c>
      <c r="AD245" s="8" t="str">
        <f t="shared" si="14"/>
        <v xml:space="preserve"> site  //-</v>
      </c>
      <c r="AE245" s="8" t="str">
        <f t="shared" si="16"/>
        <v/>
      </c>
    </row>
    <row r="246" spans="1:31" x14ac:dyDescent="0.35">
      <c r="A246" s="41"/>
      <c r="B246" s="41"/>
      <c r="C246" s="49"/>
      <c r="D246" s="34"/>
      <c r="E246" s="34"/>
      <c r="F246" s="34"/>
      <c r="G246" s="43"/>
      <c r="H246" s="43"/>
      <c r="I246" s="34"/>
      <c r="J246" s="47"/>
      <c r="K246" s="34"/>
      <c r="L246" s="34"/>
      <c r="M246" s="34"/>
      <c r="N246" s="47"/>
      <c r="O246" s="47"/>
      <c r="P246" s="47"/>
      <c r="Q246" s="34"/>
      <c r="R246" s="34"/>
      <c r="S246" s="34"/>
      <c r="T246" s="46"/>
      <c r="U246" s="283"/>
      <c r="V246" s="283"/>
      <c r="W246" s="283"/>
      <c r="X246" s="283"/>
      <c r="Y246" s="283"/>
      <c r="Z246" s="283"/>
      <c r="AA246" s="283"/>
      <c r="AB246" s="303" t="str">
        <f t="shared" si="13"/>
        <v>//</v>
      </c>
      <c r="AC246" s="8" t="str">
        <f t="shared" si="15"/>
        <v/>
      </c>
      <c r="AD246" s="8" t="str">
        <f t="shared" si="14"/>
        <v xml:space="preserve"> site  //-</v>
      </c>
      <c r="AE246" s="8" t="str">
        <f t="shared" si="16"/>
        <v/>
      </c>
    </row>
    <row r="247" spans="1:31" x14ac:dyDescent="0.35">
      <c r="A247" s="41"/>
      <c r="B247" s="41"/>
      <c r="C247" s="49"/>
      <c r="D247" s="34"/>
      <c r="E247" s="34"/>
      <c r="F247" s="34"/>
      <c r="G247" s="43"/>
      <c r="H247" s="43"/>
      <c r="I247" s="34"/>
      <c r="J247" s="47"/>
      <c r="K247" s="34"/>
      <c r="L247" s="34"/>
      <c r="M247" s="34"/>
      <c r="N247" s="47"/>
      <c r="O247" s="47"/>
      <c r="P247" s="47"/>
      <c r="Q247" s="34"/>
      <c r="R247" s="34"/>
      <c r="S247" s="34"/>
      <c r="T247" s="46"/>
      <c r="U247" s="283"/>
      <c r="V247" s="283"/>
      <c r="W247" s="283"/>
      <c r="X247" s="283"/>
      <c r="Y247" s="283"/>
      <c r="Z247" s="283"/>
      <c r="AA247" s="283"/>
      <c r="AB247" s="303" t="str">
        <f t="shared" si="13"/>
        <v>//</v>
      </c>
      <c r="AC247" s="8" t="str">
        <f t="shared" si="15"/>
        <v/>
      </c>
      <c r="AD247" s="8" t="str">
        <f t="shared" si="14"/>
        <v xml:space="preserve"> site  //-</v>
      </c>
      <c r="AE247" s="8" t="str">
        <f t="shared" si="16"/>
        <v/>
      </c>
    </row>
    <row r="248" spans="1:31" x14ac:dyDescent="0.35">
      <c r="A248" s="41"/>
      <c r="B248" s="41"/>
      <c r="C248" s="49"/>
      <c r="D248" s="34"/>
      <c r="E248" s="34"/>
      <c r="F248" s="34"/>
      <c r="G248" s="43"/>
      <c r="H248" s="43"/>
      <c r="I248" s="34"/>
      <c r="J248" s="47"/>
      <c r="K248" s="34"/>
      <c r="L248" s="34"/>
      <c r="M248" s="34"/>
      <c r="N248" s="47"/>
      <c r="O248" s="47"/>
      <c r="P248" s="47"/>
      <c r="Q248" s="34"/>
      <c r="R248" s="34"/>
      <c r="S248" s="34"/>
      <c r="T248" s="46"/>
      <c r="U248" s="283"/>
      <c r="V248" s="283"/>
      <c r="W248" s="283"/>
      <c r="X248" s="283"/>
      <c r="Y248" s="283"/>
      <c r="Z248" s="283"/>
      <c r="AA248" s="283"/>
      <c r="AB248" s="303" t="str">
        <f t="shared" si="13"/>
        <v>//</v>
      </c>
      <c r="AC248" s="8" t="str">
        <f t="shared" si="15"/>
        <v/>
      </c>
      <c r="AD248" s="8" t="str">
        <f t="shared" si="14"/>
        <v xml:space="preserve"> site  //-</v>
      </c>
      <c r="AE248" s="8" t="str">
        <f t="shared" si="16"/>
        <v/>
      </c>
    </row>
    <row r="249" spans="1:31" x14ac:dyDescent="0.35">
      <c r="A249" s="41"/>
      <c r="B249" s="41"/>
      <c r="C249" s="49"/>
      <c r="D249" s="34"/>
      <c r="E249" s="34"/>
      <c r="F249" s="34"/>
      <c r="G249" s="43"/>
      <c r="H249" s="43"/>
      <c r="I249" s="34"/>
      <c r="J249" s="47"/>
      <c r="K249" s="34"/>
      <c r="L249" s="34"/>
      <c r="M249" s="34"/>
      <c r="N249" s="47"/>
      <c r="O249" s="47"/>
      <c r="P249" s="47"/>
      <c r="Q249" s="34"/>
      <c r="R249" s="34"/>
      <c r="S249" s="34"/>
      <c r="T249" s="46"/>
      <c r="U249" s="283"/>
      <c r="V249" s="283"/>
      <c r="W249" s="283"/>
      <c r="X249" s="283"/>
      <c r="Y249" s="283"/>
      <c r="Z249" s="283"/>
      <c r="AA249" s="283"/>
      <c r="AB249" s="303" t="str">
        <f t="shared" si="13"/>
        <v>//</v>
      </c>
      <c r="AC249" s="8" t="str">
        <f t="shared" si="15"/>
        <v/>
      </c>
      <c r="AD249" s="8" t="str">
        <f t="shared" si="14"/>
        <v xml:space="preserve"> site  //-</v>
      </c>
      <c r="AE249" s="8" t="str">
        <f t="shared" si="16"/>
        <v/>
      </c>
    </row>
    <row r="250" spans="1:31" x14ac:dyDescent="0.35">
      <c r="A250" s="41"/>
      <c r="B250" s="41"/>
      <c r="C250" s="49"/>
      <c r="D250" s="34"/>
      <c r="E250" s="34"/>
      <c r="F250" s="34"/>
      <c r="G250" s="43"/>
      <c r="H250" s="43"/>
      <c r="I250" s="34"/>
      <c r="J250" s="47"/>
      <c r="K250" s="34"/>
      <c r="L250" s="34"/>
      <c r="M250" s="34"/>
      <c r="N250" s="47"/>
      <c r="O250" s="47"/>
      <c r="P250" s="47"/>
      <c r="Q250" s="34"/>
      <c r="R250" s="34"/>
      <c r="S250" s="34"/>
      <c r="T250" s="46"/>
      <c r="U250" s="283"/>
      <c r="V250" s="283"/>
      <c r="W250" s="283"/>
      <c r="X250" s="283"/>
      <c r="Y250" s="283"/>
      <c r="Z250" s="283"/>
      <c r="AA250" s="283"/>
      <c r="AB250" s="303" t="str">
        <f t="shared" si="13"/>
        <v>//</v>
      </c>
      <c r="AC250" s="8" t="str">
        <f t="shared" si="15"/>
        <v/>
      </c>
      <c r="AD250" s="8" t="str">
        <f t="shared" si="14"/>
        <v xml:space="preserve"> site  //-</v>
      </c>
      <c r="AE250" s="8" t="str">
        <f t="shared" si="16"/>
        <v/>
      </c>
    </row>
    <row r="251" spans="1:31" x14ac:dyDescent="0.35">
      <c r="A251" s="41"/>
      <c r="B251" s="41"/>
      <c r="C251" s="49"/>
      <c r="D251" s="34"/>
      <c r="E251" s="34"/>
      <c r="F251" s="34"/>
      <c r="G251" s="43"/>
      <c r="H251" s="43"/>
      <c r="I251" s="34"/>
      <c r="J251" s="47"/>
      <c r="K251" s="34"/>
      <c r="L251" s="34"/>
      <c r="M251" s="34"/>
      <c r="N251" s="47"/>
      <c r="O251" s="47"/>
      <c r="P251" s="47"/>
      <c r="Q251" s="34"/>
      <c r="R251" s="34"/>
      <c r="S251" s="34"/>
      <c r="T251" s="46"/>
      <c r="U251" s="283"/>
      <c r="V251" s="283"/>
      <c r="W251" s="283"/>
      <c r="X251" s="283"/>
      <c r="Y251" s="283"/>
      <c r="Z251" s="283"/>
      <c r="AA251" s="283"/>
      <c r="AB251" s="303" t="str">
        <f t="shared" si="13"/>
        <v>//</v>
      </c>
      <c r="AC251" s="8" t="str">
        <f t="shared" si="15"/>
        <v/>
      </c>
      <c r="AD251" s="8" t="str">
        <f t="shared" si="14"/>
        <v xml:space="preserve"> site  //-</v>
      </c>
      <c r="AE251" s="8" t="str">
        <f t="shared" si="16"/>
        <v/>
      </c>
    </row>
    <row r="252" spans="1:31" x14ac:dyDescent="0.35">
      <c r="A252" s="41"/>
      <c r="B252" s="41"/>
      <c r="C252" s="49"/>
      <c r="D252" s="34"/>
      <c r="E252" s="34"/>
      <c r="F252" s="34"/>
      <c r="G252" s="43"/>
      <c r="H252" s="43"/>
      <c r="I252" s="34"/>
      <c r="J252" s="47"/>
      <c r="K252" s="34"/>
      <c r="L252" s="34"/>
      <c r="M252" s="34"/>
      <c r="N252" s="47"/>
      <c r="O252" s="47"/>
      <c r="P252" s="47"/>
      <c r="Q252" s="34"/>
      <c r="R252" s="34"/>
      <c r="S252" s="34"/>
      <c r="T252" s="46"/>
      <c r="U252" s="283"/>
      <c r="V252" s="283"/>
      <c r="W252" s="283"/>
      <c r="X252" s="283"/>
      <c r="Y252" s="283"/>
      <c r="Z252" s="283"/>
      <c r="AA252" s="283"/>
      <c r="AB252" s="303" t="str">
        <f t="shared" si="13"/>
        <v>//</v>
      </c>
      <c r="AC252" s="8" t="str">
        <f t="shared" si="15"/>
        <v/>
      </c>
      <c r="AD252" s="8" t="str">
        <f t="shared" si="14"/>
        <v xml:space="preserve"> site  //-</v>
      </c>
      <c r="AE252" s="8" t="str">
        <f t="shared" si="16"/>
        <v/>
      </c>
    </row>
    <row r="253" spans="1:31" x14ac:dyDescent="0.35">
      <c r="A253" s="41"/>
      <c r="B253" s="41"/>
      <c r="C253" s="49"/>
      <c r="D253" s="34"/>
      <c r="E253" s="34"/>
      <c r="F253" s="34"/>
      <c r="G253" s="43"/>
      <c r="H253" s="43"/>
      <c r="I253" s="34"/>
      <c r="J253" s="47"/>
      <c r="K253" s="34"/>
      <c r="L253" s="34"/>
      <c r="M253" s="34"/>
      <c r="N253" s="47"/>
      <c r="O253" s="47"/>
      <c r="P253" s="47"/>
      <c r="Q253" s="34"/>
      <c r="R253" s="34"/>
      <c r="S253" s="34"/>
      <c r="T253" s="46"/>
      <c r="U253" s="283"/>
      <c r="V253" s="283"/>
      <c r="W253" s="283"/>
      <c r="X253" s="283"/>
      <c r="Y253" s="283"/>
      <c r="Z253" s="283"/>
      <c r="AA253" s="283"/>
      <c r="AB253" s="303" t="str">
        <f t="shared" si="13"/>
        <v>//</v>
      </c>
      <c r="AC253" s="8" t="str">
        <f t="shared" si="15"/>
        <v/>
      </c>
      <c r="AD253" s="8" t="str">
        <f t="shared" si="14"/>
        <v xml:space="preserve"> site  //-</v>
      </c>
      <c r="AE253" s="8" t="str">
        <f t="shared" si="16"/>
        <v/>
      </c>
    </row>
    <row r="254" spans="1:31" x14ac:dyDescent="0.35">
      <c r="A254" s="41"/>
      <c r="B254" s="41"/>
      <c r="C254" s="49"/>
      <c r="D254" s="34"/>
      <c r="E254" s="34"/>
      <c r="F254" s="34"/>
      <c r="G254" s="43"/>
      <c r="H254" s="43"/>
      <c r="I254" s="34"/>
      <c r="J254" s="47"/>
      <c r="K254" s="34"/>
      <c r="L254" s="34"/>
      <c r="M254" s="34"/>
      <c r="N254" s="47"/>
      <c r="O254" s="47"/>
      <c r="P254" s="47"/>
      <c r="Q254" s="34"/>
      <c r="R254" s="34"/>
      <c r="S254" s="34"/>
      <c r="T254" s="46"/>
      <c r="U254" s="283"/>
      <c r="V254" s="283"/>
      <c r="W254" s="283"/>
      <c r="X254" s="283"/>
      <c r="Y254" s="283"/>
      <c r="Z254" s="283"/>
      <c r="AA254" s="283"/>
      <c r="AB254" s="303" t="str">
        <f t="shared" si="13"/>
        <v>//</v>
      </c>
      <c r="AC254" s="8" t="str">
        <f t="shared" si="15"/>
        <v/>
      </c>
      <c r="AD254" s="8" t="str">
        <f t="shared" si="14"/>
        <v xml:space="preserve"> site  //-</v>
      </c>
      <c r="AE254" s="8" t="str">
        <f t="shared" si="16"/>
        <v/>
      </c>
    </row>
    <row r="255" spans="1:31" x14ac:dyDescent="0.35">
      <c r="A255" s="41"/>
      <c r="B255" s="41"/>
      <c r="C255" s="49"/>
      <c r="D255" s="34"/>
      <c r="E255" s="34"/>
      <c r="F255" s="34"/>
      <c r="G255" s="43"/>
      <c r="H255" s="43"/>
      <c r="I255" s="34"/>
      <c r="J255" s="47"/>
      <c r="K255" s="34"/>
      <c r="L255" s="34"/>
      <c r="M255" s="34"/>
      <c r="N255" s="47"/>
      <c r="O255" s="47"/>
      <c r="P255" s="47"/>
      <c r="Q255" s="34"/>
      <c r="R255" s="34"/>
      <c r="S255" s="34"/>
      <c r="T255" s="46"/>
      <c r="U255" s="283"/>
      <c r="V255" s="283"/>
      <c r="W255" s="283"/>
      <c r="X255" s="283"/>
      <c r="Y255" s="283"/>
      <c r="Z255" s="283"/>
      <c r="AA255" s="283"/>
      <c r="AB255" s="303" t="str">
        <f t="shared" si="13"/>
        <v>//</v>
      </c>
      <c r="AC255" s="8" t="str">
        <f t="shared" si="15"/>
        <v/>
      </c>
      <c r="AD255" s="8" t="str">
        <f t="shared" si="14"/>
        <v xml:space="preserve"> site  //-</v>
      </c>
      <c r="AE255" s="8" t="str">
        <f t="shared" si="16"/>
        <v/>
      </c>
    </row>
    <row r="256" spans="1:31" x14ac:dyDescent="0.35">
      <c r="A256" s="41"/>
      <c r="B256" s="41"/>
      <c r="C256" s="49"/>
      <c r="D256" s="34"/>
      <c r="E256" s="34"/>
      <c r="F256" s="34"/>
      <c r="G256" s="43"/>
      <c r="H256" s="43"/>
      <c r="I256" s="34"/>
      <c r="J256" s="47"/>
      <c r="K256" s="34"/>
      <c r="L256" s="34"/>
      <c r="M256" s="34"/>
      <c r="N256" s="47"/>
      <c r="O256" s="47"/>
      <c r="P256" s="47"/>
      <c r="Q256" s="34"/>
      <c r="R256" s="34"/>
      <c r="S256" s="34"/>
      <c r="T256" s="46"/>
      <c r="U256" s="283"/>
      <c r="V256" s="283"/>
      <c r="W256" s="283"/>
      <c r="X256" s="283"/>
      <c r="Y256" s="283"/>
      <c r="Z256" s="283"/>
      <c r="AA256" s="283"/>
      <c r="AB256" s="303" t="str">
        <f t="shared" si="13"/>
        <v>//</v>
      </c>
      <c r="AC256" s="8" t="str">
        <f t="shared" si="15"/>
        <v/>
      </c>
      <c r="AD256" s="8" t="str">
        <f t="shared" si="14"/>
        <v xml:space="preserve"> site  //-</v>
      </c>
      <c r="AE256" s="8" t="str">
        <f t="shared" si="16"/>
        <v/>
      </c>
    </row>
    <row r="257" spans="1:31" x14ac:dyDescent="0.35">
      <c r="A257" s="41"/>
      <c r="B257" s="41"/>
      <c r="C257" s="49"/>
      <c r="D257" s="34"/>
      <c r="E257" s="34"/>
      <c r="F257" s="34"/>
      <c r="G257" s="43"/>
      <c r="H257" s="43"/>
      <c r="I257" s="34"/>
      <c r="J257" s="47"/>
      <c r="K257" s="34"/>
      <c r="L257" s="34"/>
      <c r="M257" s="34"/>
      <c r="N257" s="47"/>
      <c r="O257" s="47"/>
      <c r="P257" s="47"/>
      <c r="Q257" s="34"/>
      <c r="R257" s="34"/>
      <c r="S257" s="34"/>
      <c r="T257" s="46"/>
      <c r="U257" s="283"/>
      <c r="V257" s="283"/>
      <c r="W257" s="283"/>
      <c r="X257" s="283"/>
      <c r="Y257" s="283"/>
      <c r="Z257" s="283"/>
      <c r="AA257" s="283"/>
      <c r="AB257" s="303" t="str">
        <f t="shared" si="13"/>
        <v>//</v>
      </c>
      <c r="AC257" s="8" t="str">
        <f t="shared" si="15"/>
        <v/>
      </c>
      <c r="AD257" s="8" t="str">
        <f t="shared" si="14"/>
        <v xml:space="preserve"> site  //-</v>
      </c>
      <c r="AE257" s="8" t="str">
        <f t="shared" si="16"/>
        <v/>
      </c>
    </row>
    <row r="258" spans="1:31" x14ac:dyDescent="0.35">
      <c r="A258" s="41"/>
      <c r="B258" s="41"/>
      <c r="C258" s="49"/>
      <c r="D258" s="34"/>
      <c r="E258" s="34"/>
      <c r="F258" s="34"/>
      <c r="G258" s="43"/>
      <c r="H258" s="43"/>
      <c r="I258" s="34"/>
      <c r="J258" s="47"/>
      <c r="K258" s="34"/>
      <c r="L258" s="34"/>
      <c r="M258" s="34"/>
      <c r="N258" s="47"/>
      <c r="O258" s="47"/>
      <c r="P258" s="47"/>
      <c r="Q258" s="34"/>
      <c r="R258" s="34"/>
      <c r="S258" s="34"/>
      <c r="T258" s="46"/>
      <c r="U258" s="283"/>
      <c r="V258" s="283"/>
      <c r="W258" s="283"/>
      <c r="X258" s="283"/>
      <c r="Y258" s="283"/>
      <c r="Z258" s="283"/>
      <c r="AA258" s="283"/>
      <c r="AB258" s="303" t="str">
        <f t="shared" si="13"/>
        <v>//</v>
      </c>
      <c r="AC258" s="8" t="str">
        <f t="shared" si="15"/>
        <v/>
      </c>
      <c r="AD258" s="8" t="str">
        <f t="shared" si="14"/>
        <v xml:space="preserve"> site  //-</v>
      </c>
      <c r="AE258" s="8" t="str">
        <f t="shared" si="16"/>
        <v/>
      </c>
    </row>
    <row r="259" spans="1:31" x14ac:dyDescent="0.35">
      <c r="A259" s="41"/>
      <c r="B259" s="41"/>
      <c r="C259" s="49"/>
      <c r="D259" s="34"/>
      <c r="E259" s="34"/>
      <c r="F259" s="34"/>
      <c r="G259" s="43"/>
      <c r="H259" s="43"/>
      <c r="I259" s="34"/>
      <c r="J259" s="47"/>
      <c r="K259" s="34"/>
      <c r="L259" s="34"/>
      <c r="M259" s="34"/>
      <c r="N259" s="47"/>
      <c r="O259" s="47"/>
      <c r="P259" s="47"/>
      <c r="Q259" s="34"/>
      <c r="R259" s="34"/>
      <c r="S259" s="34"/>
      <c r="T259" s="46"/>
      <c r="U259" s="283"/>
      <c r="V259" s="283"/>
      <c r="W259" s="283"/>
      <c r="X259" s="283"/>
      <c r="Y259" s="283"/>
      <c r="Z259" s="283"/>
      <c r="AA259" s="283"/>
      <c r="AB259" s="303"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35">
      <c r="A260" s="41"/>
      <c r="B260" s="41"/>
      <c r="C260" s="49"/>
      <c r="D260" s="34"/>
      <c r="E260" s="34"/>
      <c r="F260" s="34"/>
      <c r="G260" s="43"/>
      <c r="H260" s="43"/>
      <c r="I260" s="34"/>
      <c r="J260" s="47"/>
      <c r="K260" s="34"/>
      <c r="L260" s="34"/>
      <c r="M260" s="34"/>
      <c r="N260" s="47"/>
      <c r="O260" s="47"/>
      <c r="P260" s="47"/>
      <c r="Q260" s="34"/>
      <c r="R260" s="34"/>
      <c r="S260" s="34"/>
      <c r="T260" s="46"/>
      <c r="U260" s="283"/>
      <c r="V260" s="283"/>
      <c r="W260" s="283"/>
      <c r="X260" s="283"/>
      <c r="Y260" s="283"/>
      <c r="Z260" s="283"/>
      <c r="AA260" s="283"/>
      <c r="AB260" s="303" t="str">
        <f t="shared" si="17"/>
        <v>//</v>
      </c>
      <c r="AC260" s="8" t="str">
        <f t="shared" ref="AC260:AC323" si="19">IF(AD260= " site  //-","",AD260)</f>
        <v/>
      </c>
      <c r="AD260" s="8" t="str">
        <f t="shared" si="18"/>
        <v xml:space="preserve"> site  //-</v>
      </c>
      <c r="AE260" s="8" t="str">
        <f t="shared" ref="AE260:AE323" si="20">IF(I260="","",I260)</f>
        <v/>
      </c>
    </row>
    <row r="261" spans="1:31" x14ac:dyDescent="0.35">
      <c r="A261" s="41"/>
      <c r="B261" s="41"/>
      <c r="C261" s="49"/>
      <c r="D261" s="34"/>
      <c r="E261" s="34"/>
      <c r="F261" s="34"/>
      <c r="G261" s="43"/>
      <c r="H261" s="43"/>
      <c r="I261" s="34"/>
      <c r="J261" s="47"/>
      <c r="K261" s="34"/>
      <c r="L261" s="34"/>
      <c r="M261" s="34"/>
      <c r="N261" s="47"/>
      <c r="O261" s="47"/>
      <c r="P261" s="47"/>
      <c r="Q261" s="34"/>
      <c r="R261" s="34"/>
      <c r="S261" s="34"/>
      <c r="T261" s="46"/>
      <c r="U261" s="283"/>
      <c r="V261" s="283"/>
      <c r="W261" s="283"/>
      <c r="X261" s="283"/>
      <c r="Y261" s="283"/>
      <c r="Z261" s="283"/>
      <c r="AA261" s="283"/>
      <c r="AB261" s="303" t="str">
        <f t="shared" si="17"/>
        <v>//</v>
      </c>
      <c r="AC261" s="8" t="str">
        <f t="shared" si="19"/>
        <v/>
      </c>
      <c r="AD261" s="8" t="str">
        <f t="shared" si="18"/>
        <v xml:space="preserve"> site  //-</v>
      </c>
      <c r="AE261" s="8" t="str">
        <f t="shared" si="20"/>
        <v/>
      </c>
    </row>
    <row r="262" spans="1:31" x14ac:dyDescent="0.35">
      <c r="A262" s="41"/>
      <c r="B262" s="41"/>
      <c r="C262" s="49"/>
      <c r="D262" s="34"/>
      <c r="E262" s="34"/>
      <c r="F262" s="34"/>
      <c r="G262" s="43"/>
      <c r="H262" s="43"/>
      <c r="I262" s="34"/>
      <c r="J262" s="47"/>
      <c r="K262" s="34"/>
      <c r="L262" s="34"/>
      <c r="M262" s="34"/>
      <c r="N262" s="47"/>
      <c r="O262" s="47"/>
      <c r="P262" s="47"/>
      <c r="Q262" s="34"/>
      <c r="R262" s="34"/>
      <c r="S262" s="34"/>
      <c r="T262" s="46"/>
      <c r="U262" s="283"/>
      <c r="V262" s="283"/>
      <c r="W262" s="283"/>
      <c r="X262" s="283"/>
      <c r="Y262" s="283"/>
      <c r="Z262" s="283"/>
      <c r="AA262" s="283"/>
      <c r="AB262" s="303" t="str">
        <f t="shared" si="17"/>
        <v>//</v>
      </c>
      <c r="AC262" s="8" t="str">
        <f t="shared" si="19"/>
        <v/>
      </c>
      <c r="AD262" s="8" t="str">
        <f t="shared" si="18"/>
        <v xml:space="preserve"> site  //-</v>
      </c>
      <c r="AE262" s="8" t="str">
        <f t="shared" si="20"/>
        <v/>
      </c>
    </row>
    <row r="263" spans="1:31" x14ac:dyDescent="0.35">
      <c r="A263" s="41"/>
      <c r="B263" s="41"/>
      <c r="C263" s="49"/>
      <c r="D263" s="34"/>
      <c r="E263" s="34"/>
      <c r="F263" s="34"/>
      <c r="G263" s="43"/>
      <c r="H263" s="43"/>
      <c r="I263" s="34"/>
      <c r="J263" s="47"/>
      <c r="K263" s="34"/>
      <c r="L263" s="34"/>
      <c r="M263" s="34"/>
      <c r="N263" s="47"/>
      <c r="O263" s="47"/>
      <c r="P263" s="47"/>
      <c r="Q263" s="34"/>
      <c r="R263" s="34"/>
      <c r="S263" s="34"/>
      <c r="T263" s="46"/>
      <c r="U263" s="283"/>
      <c r="V263" s="283"/>
      <c r="W263" s="283"/>
      <c r="X263" s="283"/>
      <c r="Y263" s="283"/>
      <c r="Z263" s="283"/>
      <c r="AA263" s="283"/>
      <c r="AB263" s="303" t="str">
        <f t="shared" si="17"/>
        <v>//</v>
      </c>
      <c r="AC263" s="8" t="str">
        <f t="shared" si="19"/>
        <v/>
      </c>
      <c r="AD263" s="8" t="str">
        <f t="shared" si="18"/>
        <v xml:space="preserve"> site  //-</v>
      </c>
      <c r="AE263" s="8" t="str">
        <f t="shared" si="20"/>
        <v/>
      </c>
    </row>
    <row r="264" spans="1:31" x14ac:dyDescent="0.35">
      <c r="A264" s="41"/>
      <c r="B264" s="41"/>
      <c r="C264" s="49"/>
      <c r="D264" s="34"/>
      <c r="E264" s="34"/>
      <c r="F264" s="34"/>
      <c r="G264" s="43"/>
      <c r="H264" s="43"/>
      <c r="I264" s="34"/>
      <c r="J264" s="47"/>
      <c r="K264" s="34"/>
      <c r="L264" s="34"/>
      <c r="M264" s="34"/>
      <c r="N264" s="47"/>
      <c r="O264" s="47"/>
      <c r="P264" s="47"/>
      <c r="Q264" s="34"/>
      <c r="R264" s="34"/>
      <c r="S264" s="34"/>
      <c r="T264" s="46"/>
      <c r="U264" s="283"/>
      <c r="V264" s="283"/>
      <c r="W264" s="283"/>
      <c r="X264" s="283"/>
      <c r="Y264" s="283"/>
      <c r="Z264" s="283"/>
      <c r="AA264" s="283"/>
      <c r="AB264" s="303" t="str">
        <f t="shared" si="17"/>
        <v>//</v>
      </c>
      <c r="AC264" s="8" t="str">
        <f t="shared" si="19"/>
        <v/>
      </c>
      <c r="AD264" s="8" t="str">
        <f t="shared" si="18"/>
        <v xml:space="preserve"> site  //-</v>
      </c>
      <c r="AE264" s="8" t="str">
        <f t="shared" si="20"/>
        <v/>
      </c>
    </row>
    <row r="265" spans="1:31" x14ac:dyDescent="0.35">
      <c r="A265" s="41"/>
      <c r="B265" s="41"/>
      <c r="C265" s="49"/>
      <c r="D265" s="34"/>
      <c r="E265" s="34"/>
      <c r="F265" s="34"/>
      <c r="G265" s="43"/>
      <c r="H265" s="43"/>
      <c r="I265" s="34"/>
      <c r="J265" s="47"/>
      <c r="K265" s="34"/>
      <c r="L265" s="34"/>
      <c r="M265" s="34"/>
      <c r="N265" s="47"/>
      <c r="O265" s="47"/>
      <c r="P265" s="47"/>
      <c r="Q265" s="34"/>
      <c r="R265" s="34"/>
      <c r="S265" s="34"/>
      <c r="T265" s="46"/>
      <c r="U265" s="283"/>
      <c r="V265" s="283"/>
      <c r="W265" s="283"/>
      <c r="X265" s="283"/>
      <c r="Y265" s="283"/>
      <c r="Z265" s="283"/>
      <c r="AA265" s="283"/>
      <c r="AB265" s="303" t="str">
        <f t="shared" si="17"/>
        <v>//</v>
      </c>
      <c r="AC265" s="8" t="str">
        <f t="shared" si="19"/>
        <v/>
      </c>
      <c r="AD265" s="8" t="str">
        <f t="shared" si="18"/>
        <v xml:space="preserve"> site  //-</v>
      </c>
      <c r="AE265" s="8" t="str">
        <f t="shared" si="20"/>
        <v/>
      </c>
    </row>
    <row r="266" spans="1:31" x14ac:dyDescent="0.35">
      <c r="A266" s="41"/>
      <c r="B266" s="41"/>
      <c r="C266" s="49"/>
      <c r="D266" s="34"/>
      <c r="E266" s="34"/>
      <c r="F266" s="34"/>
      <c r="G266" s="43"/>
      <c r="H266" s="43"/>
      <c r="I266" s="34"/>
      <c r="J266" s="47"/>
      <c r="K266" s="34"/>
      <c r="L266" s="34"/>
      <c r="M266" s="34"/>
      <c r="N266" s="47"/>
      <c r="O266" s="47"/>
      <c r="P266" s="47"/>
      <c r="Q266" s="34"/>
      <c r="R266" s="34"/>
      <c r="S266" s="34"/>
      <c r="T266" s="46"/>
      <c r="U266" s="283"/>
      <c r="V266" s="283"/>
      <c r="W266" s="283"/>
      <c r="X266" s="283"/>
      <c r="Y266" s="283"/>
      <c r="Z266" s="283"/>
      <c r="AA266" s="283"/>
      <c r="AB266" s="303" t="str">
        <f t="shared" si="17"/>
        <v>//</v>
      </c>
      <c r="AC266" s="8" t="str">
        <f t="shared" si="19"/>
        <v/>
      </c>
      <c r="AD266" s="8" t="str">
        <f t="shared" si="18"/>
        <v xml:space="preserve"> site  //-</v>
      </c>
      <c r="AE266" s="8" t="str">
        <f t="shared" si="20"/>
        <v/>
      </c>
    </row>
    <row r="267" spans="1:31" x14ac:dyDescent="0.35">
      <c r="A267" s="41"/>
      <c r="B267" s="41"/>
      <c r="C267" s="49"/>
      <c r="D267" s="34"/>
      <c r="E267" s="34"/>
      <c r="F267" s="34"/>
      <c r="G267" s="43"/>
      <c r="H267" s="43"/>
      <c r="I267" s="34"/>
      <c r="J267" s="47"/>
      <c r="K267" s="34"/>
      <c r="L267" s="34"/>
      <c r="M267" s="34"/>
      <c r="N267" s="47"/>
      <c r="O267" s="47"/>
      <c r="P267" s="47"/>
      <c r="Q267" s="34"/>
      <c r="R267" s="34"/>
      <c r="S267" s="34"/>
      <c r="T267" s="46"/>
      <c r="U267" s="283"/>
      <c r="V267" s="283"/>
      <c r="W267" s="283"/>
      <c r="X267" s="283"/>
      <c r="Y267" s="283"/>
      <c r="Z267" s="283"/>
      <c r="AA267" s="283"/>
      <c r="AB267" s="303" t="str">
        <f t="shared" si="17"/>
        <v>//</v>
      </c>
      <c r="AC267" s="8" t="str">
        <f t="shared" si="19"/>
        <v/>
      </c>
      <c r="AD267" s="8" t="str">
        <f t="shared" si="18"/>
        <v xml:space="preserve"> site  //-</v>
      </c>
      <c r="AE267" s="8" t="str">
        <f t="shared" si="20"/>
        <v/>
      </c>
    </row>
    <row r="268" spans="1:31" x14ac:dyDescent="0.35">
      <c r="A268" s="41"/>
      <c r="B268" s="41"/>
      <c r="C268" s="49"/>
      <c r="D268" s="34"/>
      <c r="E268" s="34"/>
      <c r="F268" s="34"/>
      <c r="G268" s="43"/>
      <c r="H268" s="43"/>
      <c r="I268" s="34"/>
      <c r="J268" s="47"/>
      <c r="K268" s="34"/>
      <c r="L268" s="34"/>
      <c r="M268" s="34"/>
      <c r="N268" s="47"/>
      <c r="O268" s="47"/>
      <c r="P268" s="47"/>
      <c r="Q268" s="34"/>
      <c r="R268" s="34"/>
      <c r="S268" s="34"/>
      <c r="T268" s="46"/>
      <c r="U268" s="283"/>
      <c r="V268" s="283"/>
      <c r="W268" s="283"/>
      <c r="X268" s="283"/>
      <c r="Y268" s="283"/>
      <c r="Z268" s="283"/>
      <c r="AA268" s="283"/>
      <c r="AB268" s="303" t="str">
        <f t="shared" si="17"/>
        <v>//</v>
      </c>
      <c r="AC268" s="8" t="str">
        <f t="shared" si="19"/>
        <v/>
      </c>
      <c r="AD268" s="8" t="str">
        <f t="shared" si="18"/>
        <v xml:space="preserve"> site  //-</v>
      </c>
      <c r="AE268" s="8" t="str">
        <f t="shared" si="20"/>
        <v/>
      </c>
    </row>
    <row r="269" spans="1:31" x14ac:dyDescent="0.35">
      <c r="A269" s="41"/>
      <c r="B269" s="41"/>
      <c r="C269" s="49"/>
      <c r="D269" s="34"/>
      <c r="E269" s="34"/>
      <c r="F269" s="34"/>
      <c r="G269" s="43"/>
      <c r="H269" s="43"/>
      <c r="I269" s="34"/>
      <c r="J269" s="47"/>
      <c r="K269" s="34"/>
      <c r="L269" s="34"/>
      <c r="M269" s="34"/>
      <c r="N269" s="47"/>
      <c r="O269" s="47"/>
      <c r="P269" s="47"/>
      <c r="Q269" s="34"/>
      <c r="R269" s="34"/>
      <c r="S269" s="34"/>
      <c r="T269" s="46"/>
      <c r="U269" s="283"/>
      <c r="V269" s="283"/>
      <c r="W269" s="283"/>
      <c r="X269" s="283"/>
      <c r="Y269" s="283"/>
      <c r="Z269" s="283"/>
      <c r="AA269" s="283"/>
      <c r="AB269" s="303" t="str">
        <f t="shared" si="17"/>
        <v>//</v>
      </c>
      <c r="AC269" s="8" t="str">
        <f t="shared" si="19"/>
        <v/>
      </c>
      <c r="AD269" s="8" t="str">
        <f t="shared" si="18"/>
        <v xml:space="preserve"> site  //-</v>
      </c>
      <c r="AE269" s="8" t="str">
        <f t="shared" si="20"/>
        <v/>
      </c>
    </row>
    <row r="270" spans="1:31" x14ac:dyDescent="0.35">
      <c r="A270" s="41"/>
      <c r="B270" s="41"/>
      <c r="C270" s="49"/>
      <c r="D270" s="34"/>
      <c r="E270" s="34"/>
      <c r="F270" s="34"/>
      <c r="G270" s="43"/>
      <c r="H270" s="43"/>
      <c r="I270" s="34"/>
      <c r="J270" s="47"/>
      <c r="K270" s="34"/>
      <c r="L270" s="34"/>
      <c r="M270" s="34"/>
      <c r="N270" s="47"/>
      <c r="O270" s="47"/>
      <c r="P270" s="47"/>
      <c r="Q270" s="34"/>
      <c r="R270" s="34"/>
      <c r="S270" s="34"/>
      <c r="T270" s="46"/>
      <c r="U270" s="283"/>
      <c r="V270" s="283"/>
      <c r="W270" s="283"/>
      <c r="X270" s="283"/>
      <c r="Y270" s="283"/>
      <c r="Z270" s="283"/>
      <c r="AA270" s="283"/>
      <c r="AB270" s="303" t="str">
        <f t="shared" si="17"/>
        <v>//</v>
      </c>
      <c r="AC270" s="8" t="str">
        <f t="shared" si="19"/>
        <v/>
      </c>
      <c r="AD270" s="8" t="str">
        <f t="shared" si="18"/>
        <v xml:space="preserve"> site  //-</v>
      </c>
      <c r="AE270" s="8" t="str">
        <f t="shared" si="20"/>
        <v/>
      </c>
    </row>
    <row r="271" spans="1:31" x14ac:dyDescent="0.35">
      <c r="A271" s="41"/>
      <c r="B271" s="41"/>
      <c r="C271" s="49"/>
      <c r="D271" s="34"/>
      <c r="E271" s="34"/>
      <c r="F271" s="34"/>
      <c r="G271" s="43"/>
      <c r="H271" s="43"/>
      <c r="I271" s="34"/>
      <c r="J271" s="47"/>
      <c r="K271" s="34"/>
      <c r="L271" s="34"/>
      <c r="M271" s="34"/>
      <c r="N271" s="47"/>
      <c r="O271" s="47"/>
      <c r="P271" s="47"/>
      <c r="Q271" s="34"/>
      <c r="R271" s="34"/>
      <c r="S271" s="34"/>
      <c r="T271" s="46"/>
      <c r="U271" s="283"/>
      <c r="V271" s="283"/>
      <c r="W271" s="283"/>
      <c r="X271" s="283"/>
      <c r="Y271" s="283"/>
      <c r="Z271" s="283"/>
      <c r="AA271" s="283"/>
      <c r="AB271" s="303" t="str">
        <f t="shared" si="17"/>
        <v>//</v>
      </c>
      <c r="AC271" s="8" t="str">
        <f t="shared" si="19"/>
        <v/>
      </c>
      <c r="AD271" s="8" t="str">
        <f t="shared" si="18"/>
        <v xml:space="preserve"> site  //-</v>
      </c>
      <c r="AE271" s="8" t="str">
        <f t="shared" si="20"/>
        <v/>
      </c>
    </row>
    <row r="272" spans="1:31" x14ac:dyDescent="0.35">
      <c r="A272" s="41"/>
      <c r="B272" s="41"/>
      <c r="C272" s="49"/>
      <c r="D272" s="34"/>
      <c r="E272" s="34"/>
      <c r="F272" s="34"/>
      <c r="G272" s="43"/>
      <c r="H272" s="43"/>
      <c r="I272" s="34"/>
      <c r="J272" s="47"/>
      <c r="K272" s="34"/>
      <c r="L272" s="34"/>
      <c r="M272" s="34"/>
      <c r="N272" s="47"/>
      <c r="O272" s="47"/>
      <c r="P272" s="47"/>
      <c r="Q272" s="34"/>
      <c r="R272" s="34"/>
      <c r="S272" s="34"/>
      <c r="T272" s="46"/>
      <c r="U272" s="283"/>
      <c r="V272" s="283"/>
      <c r="W272" s="283"/>
      <c r="X272" s="283"/>
      <c r="Y272" s="283"/>
      <c r="Z272" s="283"/>
      <c r="AA272" s="283"/>
      <c r="AB272" s="303" t="str">
        <f t="shared" si="17"/>
        <v>//</v>
      </c>
      <c r="AC272" s="8" t="str">
        <f t="shared" si="19"/>
        <v/>
      </c>
      <c r="AD272" s="8" t="str">
        <f t="shared" si="18"/>
        <v xml:space="preserve"> site  //-</v>
      </c>
      <c r="AE272" s="8" t="str">
        <f t="shared" si="20"/>
        <v/>
      </c>
    </row>
    <row r="273" spans="1:31" x14ac:dyDescent="0.35">
      <c r="A273" s="41"/>
      <c r="B273" s="41"/>
      <c r="C273" s="49"/>
      <c r="D273" s="34"/>
      <c r="E273" s="34"/>
      <c r="F273" s="34"/>
      <c r="G273" s="43"/>
      <c r="H273" s="43"/>
      <c r="I273" s="34"/>
      <c r="J273" s="47"/>
      <c r="K273" s="34"/>
      <c r="L273" s="34"/>
      <c r="M273" s="34"/>
      <c r="N273" s="47"/>
      <c r="O273" s="47"/>
      <c r="P273" s="47"/>
      <c r="Q273" s="34"/>
      <c r="R273" s="34"/>
      <c r="S273" s="34"/>
      <c r="T273" s="46"/>
      <c r="U273" s="283"/>
      <c r="V273" s="283"/>
      <c r="W273" s="283"/>
      <c r="X273" s="283"/>
      <c r="Y273" s="283"/>
      <c r="Z273" s="283"/>
      <c r="AA273" s="283"/>
      <c r="AB273" s="303" t="str">
        <f t="shared" si="17"/>
        <v>//</v>
      </c>
      <c r="AC273" s="8" t="str">
        <f t="shared" si="19"/>
        <v/>
      </c>
      <c r="AD273" s="8" t="str">
        <f t="shared" si="18"/>
        <v xml:space="preserve"> site  //-</v>
      </c>
      <c r="AE273" s="8" t="str">
        <f t="shared" si="20"/>
        <v/>
      </c>
    </row>
    <row r="274" spans="1:31" x14ac:dyDescent="0.35">
      <c r="A274" s="41"/>
      <c r="B274" s="41"/>
      <c r="C274" s="49"/>
      <c r="D274" s="34"/>
      <c r="E274" s="34"/>
      <c r="F274" s="34"/>
      <c r="G274" s="43"/>
      <c r="H274" s="43"/>
      <c r="I274" s="34"/>
      <c r="J274" s="47"/>
      <c r="K274" s="34"/>
      <c r="L274" s="34"/>
      <c r="M274" s="34"/>
      <c r="N274" s="47"/>
      <c r="O274" s="47"/>
      <c r="P274" s="47"/>
      <c r="Q274" s="34"/>
      <c r="R274" s="34"/>
      <c r="S274" s="34"/>
      <c r="T274" s="46"/>
      <c r="U274" s="283"/>
      <c r="V274" s="283"/>
      <c r="W274" s="283"/>
      <c r="X274" s="283"/>
      <c r="Y274" s="283"/>
      <c r="Z274" s="283"/>
      <c r="AA274" s="283"/>
      <c r="AB274" s="303" t="str">
        <f t="shared" si="17"/>
        <v>//</v>
      </c>
      <c r="AC274" s="8" t="str">
        <f t="shared" si="19"/>
        <v/>
      </c>
      <c r="AD274" s="8" t="str">
        <f t="shared" si="18"/>
        <v xml:space="preserve"> site  //-</v>
      </c>
      <c r="AE274" s="8" t="str">
        <f t="shared" si="20"/>
        <v/>
      </c>
    </row>
    <row r="275" spans="1:31" x14ac:dyDescent="0.35">
      <c r="A275" s="41"/>
      <c r="B275" s="41"/>
      <c r="C275" s="49"/>
      <c r="D275" s="34"/>
      <c r="E275" s="34"/>
      <c r="F275" s="34"/>
      <c r="G275" s="43"/>
      <c r="H275" s="43"/>
      <c r="I275" s="34"/>
      <c r="J275" s="47"/>
      <c r="K275" s="34"/>
      <c r="L275" s="34"/>
      <c r="M275" s="34"/>
      <c r="N275" s="47"/>
      <c r="O275" s="47"/>
      <c r="P275" s="47"/>
      <c r="Q275" s="34"/>
      <c r="R275" s="34"/>
      <c r="S275" s="34"/>
      <c r="T275" s="46"/>
      <c r="U275" s="283"/>
      <c r="V275" s="283"/>
      <c r="W275" s="283"/>
      <c r="X275" s="283"/>
      <c r="Y275" s="283"/>
      <c r="Z275" s="283"/>
      <c r="AA275" s="283"/>
      <c r="AB275" s="303" t="str">
        <f t="shared" si="17"/>
        <v>//</v>
      </c>
      <c r="AC275" s="8" t="str">
        <f t="shared" si="19"/>
        <v/>
      </c>
      <c r="AD275" s="8" t="str">
        <f t="shared" si="18"/>
        <v xml:space="preserve"> site  //-</v>
      </c>
      <c r="AE275" s="8" t="str">
        <f t="shared" si="20"/>
        <v/>
      </c>
    </row>
    <row r="276" spans="1:31" x14ac:dyDescent="0.35">
      <c r="A276" s="41"/>
      <c r="B276" s="41"/>
      <c r="C276" s="49"/>
      <c r="D276" s="34"/>
      <c r="E276" s="34"/>
      <c r="F276" s="34"/>
      <c r="G276" s="43"/>
      <c r="H276" s="43"/>
      <c r="I276" s="34"/>
      <c r="J276" s="47"/>
      <c r="K276" s="34"/>
      <c r="L276" s="34"/>
      <c r="M276" s="34"/>
      <c r="N276" s="47"/>
      <c r="O276" s="47"/>
      <c r="P276" s="47"/>
      <c r="Q276" s="34"/>
      <c r="R276" s="34"/>
      <c r="S276" s="34"/>
      <c r="T276" s="46"/>
      <c r="U276" s="283"/>
      <c r="V276" s="283"/>
      <c r="W276" s="283"/>
      <c r="X276" s="283"/>
      <c r="Y276" s="283"/>
      <c r="Z276" s="283"/>
      <c r="AA276" s="283"/>
      <c r="AB276" s="303" t="str">
        <f t="shared" si="17"/>
        <v>//</v>
      </c>
      <c r="AC276" s="8" t="str">
        <f t="shared" si="19"/>
        <v/>
      </c>
      <c r="AD276" s="8" t="str">
        <f t="shared" si="18"/>
        <v xml:space="preserve"> site  //-</v>
      </c>
      <c r="AE276" s="8" t="str">
        <f t="shared" si="20"/>
        <v/>
      </c>
    </row>
    <row r="277" spans="1:31" x14ac:dyDescent="0.35">
      <c r="A277" s="41"/>
      <c r="B277" s="41"/>
      <c r="C277" s="49"/>
      <c r="D277" s="34"/>
      <c r="E277" s="34"/>
      <c r="F277" s="34"/>
      <c r="G277" s="43"/>
      <c r="H277" s="43"/>
      <c r="I277" s="34"/>
      <c r="J277" s="47"/>
      <c r="K277" s="34"/>
      <c r="L277" s="34"/>
      <c r="M277" s="34"/>
      <c r="N277" s="47"/>
      <c r="O277" s="47"/>
      <c r="P277" s="47"/>
      <c r="Q277" s="34"/>
      <c r="R277" s="34"/>
      <c r="S277" s="34"/>
      <c r="T277" s="46"/>
      <c r="U277" s="283"/>
      <c r="V277" s="283"/>
      <c r="W277" s="283"/>
      <c r="X277" s="283"/>
      <c r="Y277" s="283"/>
      <c r="Z277" s="283"/>
      <c r="AA277" s="283"/>
      <c r="AB277" s="303" t="str">
        <f t="shared" si="17"/>
        <v>//</v>
      </c>
      <c r="AC277" s="8" t="str">
        <f t="shared" si="19"/>
        <v/>
      </c>
      <c r="AD277" s="8" t="str">
        <f t="shared" si="18"/>
        <v xml:space="preserve"> site  //-</v>
      </c>
      <c r="AE277" s="8" t="str">
        <f t="shared" si="20"/>
        <v/>
      </c>
    </row>
    <row r="278" spans="1:31" x14ac:dyDescent="0.35">
      <c r="A278" s="41"/>
      <c r="B278" s="41"/>
      <c r="C278" s="49"/>
      <c r="D278" s="34"/>
      <c r="E278" s="34"/>
      <c r="F278" s="34"/>
      <c r="G278" s="43"/>
      <c r="H278" s="43"/>
      <c r="I278" s="34"/>
      <c r="J278" s="47"/>
      <c r="K278" s="34"/>
      <c r="L278" s="34"/>
      <c r="M278" s="34"/>
      <c r="N278" s="47"/>
      <c r="O278" s="47"/>
      <c r="P278" s="47"/>
      <c r="Q278" s="34"/>
      <c r="R278" s="34"/>
      <c r="S278" s="34"/>
      <c r="T278" s="46"/>
      <c r="U278" s="283"/>
      <c r="V278" s="283"/>
      <c r="W278" s="283"/>
      <c r="X278" s="283"/>
      <c r="Y278" s="283"/>
      <c r="Z278" s="283"/>
      <c r="AA278" s="283"/>
      <c r="AB278" s="303" t="str">
        <f t="shared" si="17"/>
        <v>//</v>
      </c>
      <c r="AC278" s="8" t="str">
        <f t="shared" si="19"/>
        <v/>
      </c>
      <c r="AD278" s="8" t="str">
        <f t="shared" si="18"/>
        <v xml:space="preserve"> site  //-</v>
      </c>
      <c r="AE278" s="8" t="str">
        <f t="shared" si="20"/>
        <v/>
      </c>
    </row>
    <row r="279" spans="1:31" x14ac:dyDescent="0.35">
      <c r="A279" s="41"/>
      <c r="B279" s="41"/>
      <c r="C279" s="49"/>
      <c r="D279" s="34"/>
      <c r="E279" s="34"/>
      <c r="F279" s="34"/>
      <c r="G279" s="43"/>
      <c r="H279" s="43"/>
      <c r="I279" s="34"/>
      <c r="J279" s="47"/>
      <c r="K279" s="34"/>
      <c r="L279" s="34"/>
      <c r="M279" s="34"/>
      <c r="N279" s="47"/>
      <c r="O279" s="47"/>
      <c r="P279" s="47"/>
      <c r="Q279" s="34"/>
      <c r="R279" s="34"/>
      <c r="S279" s="34"/>
      <c r="T279" s="46"/>
      <c r="U279" s="283"/>
      <c r="V279" s="283"/>
      <c r="W279" s="283"/>
      <c r="X279" s="283"/>
      <c r="Y279" s="283"/>
      <c r="Z279" s="283"/>
      <c r="AA279" s="283"/>
      <c r="AB279" s="303" t="str">
        <f t="shared" si="17"/>
        <v>//</v>
      </c>
      <c r="AC279" s="8" t="str">
        <f t="shared" si="19"/>
        <v/>
      </c>
      <c r="AD279" s="8" t="str">
        <f t="shared" si="18"/>
        <v xml:space="preserve"> site  //-</v>
      </c>
      <c r="AE279" s="8" t="str">
        <f t="shared" si="20"/>
        <v/>
      </c>
    </row>
    <row r="280" spans="1:31" x14ac:dyDescent="0.35">
      <c r="A280" s="41"/>
      <c r="B280" s="41"/>
      <c r="C280" s="49"/>
      <c r="D280" s="34"/>
      <c r="E280" s="34"/>
      <c r="F280" s="34"/>
      <c r="G280" s="43"/>
      <c r="H280" s="43"/>
      <c r="I280" s="34"/>
      <c r="J280" s="47"/>
      <c r="K280" s="34"/>
      <c r="L280" s="34"/>
      <c r="M280" s="34"/>
      <c r="N280" s="47"/>
      <c r="O280" s="47"/>
      <c r="P280" s="47"/>
      <c r="Q280" s="34"/>
      <c r="R280" s="34"/>
      <c r="S280" s="34"/>
      <c r="T280" s="46"/>
      <c r="U280" s="283"/>
      <c r="V280" s="283"/>
      <c r="W280" s="283"/>
      <c r="X280" s="283"/>
      <c r="Y280" s="283"/>
      <c r="Z280" s="283"/>
      <c r="AA280" s="283"/>
      <c r="AB280" s="303" t="str">
        <f t="shared" si="17"/>
        <v>//</v>
      </c>
      <c r="AC280" s="8" t="str">
        <f t="shared" si="19"/>
        <v/>
      </c>
      <c r="AD280" s="8" t="str">
        <f t="shared" si="18"/>
        <v xml:space="preserve"> site  //-</v>
      </c>
      <c r="AE280" s="8" t="str">
        <f t="shared" si="20"/>
        <v/>
      </c>
    </row>
    <row r="281" spans="1:31" x14ac:dyDescent="0.35">
      <c r="A281" s="41"/>
      <c r="B281" s="41"/>
      <c r="C281" s="49"/>
      <c r="D281" s="34"/>
      <c r="E281" s="34"/>
      <c r="F281" s="34"/>
      <c r="G281" s="43"/>
      <c r="H281" s="43"/>
      <c r="I281" s="34"/>
      <c r="J281" s="47"/>
      <c r="K281" s="34"/>
      <c r="L281" s="34"/>
      <c r="M281" s="34"/>
      <c r="N281" s="47"/>
      <c r="O281" s="47"/>
      <c r="P281" s="47"/>
      <c r="Q281" s="34"/>
      <c r="R281" s="34"/>
      <c r="S281" s="34"/>
      <c r="T281" s="46"/>
      <c r="U281" s="283"/>
      <c r="V281" s="283"/>
      <c r="W281" s="283"/>
      <c r="X281" s="283"/>
      <c r="Y281" s="283"/>
      <c r="Z281" s="283"/>
      <c r="AA281" s="283"/>
      <c r="AB281" s="303" t="str">
        <f t="shared" si="17"/>
        <v>//</v>
      </c>
      <c r="AC281" s="8" t="str">
        <f t="shared" si="19"/>
        <v/>
      </c>
      <c r="AD281" s="8" t="str">
        <f t="shared" si="18"/>
        <v xml:space="preserve"> site  //-</v>
      </c>
      <c r="AE281" s="8" t="str">
        <f t="shared" si="20"/>
        <v/>
      </c>
    </row>
    <row r="282" spans="1:31" x14ac:dyDescent="0.35">
      <c r="A282" s="41"/>
      <c r="B282" s="41"/>
      <c r="C282" s="49"/>
      <c r="D282" s="34"/>
      <c r="E282" s="34"/>
      <c r="F282" s="34"/>
      <c r="G282" s="43"/>
      <c r="H282" s="43"/>
      <c r="I282" s="34"/>
      <c r="J282" s="47"/>
      <c r="K282" s="34"/>
      <c r="L282" s="34"/>
      <c r="M282" s="34"/>
      <c r="N282" s="47"/>
      <c r="O282" s="47"/>
      <c r="P282" s="47"/>
      <c r="Q282" s="34"/>
      <c r="R282" s="34"/>
      <c r="S282" s="34"/>
      <c r="T282" s="46"/>
      <c r="U282" s="283"/>
      <c r="V282" s="283"/>
      <c r="W282" s="283"/>
      <c r="X282" s="283"/>
      <c r="Y282" s="283"/>
      <c r="Z282" s="283"/>
      <c r="AA282" s="283"/>
      <c r="AB282" s="303" t="str">
        <f t="shared" si="17"/>
        <v>//</v>
      </c>
      <c r="AC282" s="8" t="str">
        <f t="shared" si="19"/>
        <v/>
      </c>
      <c r="AD282" s="8" t="str">
        <f t="shared" si="18"/>
        <v xml:space="preserve"> site  //-</v>
      </c>
      <c r="AE282" s="8" t="str">
        <f t="shared" si="20"/>
        <v/>
      </c>
    </row>
    <row r="283" spans="1:31" x14ac:dyDescent="0.35">
      <c r="A283" s="41"/>
      <c r="B283" s="41"/>
      <c r="C283" s="49"/>
      <c r="D283" s="34"/>
      <c r="E283" s="34"/>
      <c r="F283" s="34"/>
      <c r="G283" s="43"/>
      <c r="H283" s="43"/>
      <c r="I283" s="34"/>
      <c r="J283" s="47"/>
      <c r="K283" s="34"/>
      <c r="L283" s="34"/>
      <c r="M283" s="34"/>
      <c r="N283" s="47"/>
      <c r="O283" s="47"/>
      <c r="P283" s="47"/>
      <c r="Q283" s="34"/>
      <c r="R283" s="34"/>
      <c r="S283" s="34"/>
      <c r="T283" s="46"/>
      <c r="U283" s="283"/>
      <c r="V283" s="283"/>
      <c r="W283" s="283"/>
      <c r="X283" s="283"/>
      <c r="Y283" s="283"/>
      <c r="Z283" s="283"/>
      <c r="AA283" s="283"/>
      <c r="AB283" s="303" t="str">
        <f t="shared" si="17"/>
        <v>//</v>
      </c>
      <c r="AC283" s="8" t="str">
        <f t="shared" si="19"/>
        <v/>
      </c>
      <c r="AD283" s="8" t="str">
        <f t="shared" si="18"/>
        <v xml:space="preserve"> site  //-</v>
      </c>
      <c r="AE283" s="8" t="str">
        <f t="shared" si="20"/>
        <v/>
      </c>
    </row>
    <row r="284" spans="1:31" x14ac:dyDescent="0.35">
      <c r="A284" s="41"/>
      <c r="B284" s="41"/>
      <c r="C284" s="49"/>
      <c r="D284" s="34"/>
      <c r="E284" s="34"/>
      <c r="F284" s="34"/>
      <c r="G284" s="43"/>
      <c r="H284" s="43"/>
      <c r="I284" s="34"/>
      <c r="J284" s="47"/>
      <c r="K284" s="34"/>
      <c r="L284" s="34"/>
      <c r="M284" s="34"/>
      <c r="N284" s="47"/>
      <c r="O284" s="47"/>
      <c r="P284" s="47"/>
      <c r="Q284" s="34"/>
      <c r="R284" s="34"/>
      <c r="S284" s="34"/>
      <c r="T284" s="46"/>
      <c r="U284" s="283"/>
      <c r="V284" s="283"/>
      <c r="W284" s="283"/>
      <c r="X284" s="283"/>
      <c r="Y284" s="283"/>
      <c r="Z284" s="283"/>
      <c r="AA284" s="283"/>
      <c r="AB284" s="303" t="str">
        <f t="shared" si="17"/>
        <v>//</v>
      </c>
      <c r="AC284" s="8" t="str">
        <f t="shared" si="19"/>
        <v/>
      </c>
      <c r="AD284" s="8" t="str">
        <f t="shared" si="18"/>
        <v xml:space="preserve"> site  //-</v>
      </c>
      <c r="AE284" s="8" t="str">
        <f t="shared" si="20"/>
        <v/>
      </c>
    </row>
    <row r="285" spans="1:31" x14ac:dyDescent="0.35">
      <c r="A285" s="41"/>
      <c r="B285" s="41"/>
      <c r="C285" s="49"/>
      <c r="D285" s="34"/>
      <c r="E285" s="34"/>
      <c r="F285" s="34"/>
      <c r="G285" s="43"/>
      <c r="H285" s="43"/>
      <c r="I285" s="34"/>
      <c r="J285" s="47"/>
      <c r="K285" s="34"/>
      <c r="L285" s="34"/>
      <c r="M285" s="34"/>
      <c r="N285" s="47"/>
      <c r="O285" s="47"/>
      <c r="P285" s="47"/>
      <c r="Q285" s="34"/>
      <c r="R285" s="34"/>
      <c r="S285" s="34"/>
      <c r="T285" s="46"/>
      <c r="U285" s="283"/>
      <c r="V285" s="283"/>
      <c r="W285" s="283"/>
      <c r="X285" s="283"/>
      <c r="Y285" s="283"/>
      <c r="Z285" s="283"/>
      <c r="AA285" s="283"/>
      <c r="AB285" s="303" t="str">
        <f t="shared" si="17"/>
        <v>//</v>
      </c>
      <c r="AC285" s="8" t="str">
        <f t="shared" si="19"/>
        <v/>
      </c>
      <c r="AD285" s="8" t="str">
        <f t="shared" si="18"/>
        <v xml:space="preserve"> site  //-</v>
      </c>
      <c r="AE285" s="8" t="str">
        <f t="shared" si="20"/>
        <v/>
      </c>
    </row>
    <row r="286" spans="1:31" x14ac:dyDescent="0.35">
      <c r="A286" s="41"/>
      <c r="B286" s="41"/>
      <c r="C286" s="49"/>
      <c r="D286" s="34"/>
      <c r="E286" s="34"/>
      <c r="F286" s="34"/>
      <c r="G286" s="43"/>
      <c r="H286" s="43"/>
      <c r="I286" s="34"/>
      <c r="J286" s="47"/>
      <c r="K286" s="34"/>
      <c r="L286" s="34"/>
      <c r="M286" s="34"/>
      <c r="N286" s="47"/>
      <c r="O286" s="47"/>
      <c r="P286" s="47"/>
      <c r="Q286" s="34"/>
      <c r="R286" s="34"/>
      <c r="S286" s="34"/>
      <c r="T286" s="46"/>
      <c r="U286" s="283"/>
      <c r="V286" s="283"/>
      <c r="W286" s="283"/>
      <c r="X286" s="283"/>
      <c r="Y286" s="283"/>
      <c r="Z286" s="283"/>
      <c r="AA286" s="283"/>
      <c r="AB286" s="303" t="str">
        <f t="shared" si="17"/>
        <v>//</v>
      </c>
      <c r="AC286" s="8" t="str">
        <f t="shared" si="19"/>
        <v/>
      </c>
      <c r="AD286" s="8" t="str">
        <f t="shared" si="18"/>
        <v xml:space="preserve"> site  //-</v>
      </c>
      <c r="AE286" s="8" t="str">
        <f t="shared" si="20"/>
        <v/>
      </c>
    </row>
    <row r="287" spans="1:31" x14ac:dyDescent="0.35">
      <c r="A287" s="41"/>
      <c r="B287" s="41"/>
      <c r="C287" s="49"/>
      <c r="D287" s="34"/>
      <c r="E287" s="34"/>
      <c r="F287" s="34"/>
      <c r="G287" s="43"/>
      <c r="H287" s="43"/>
      <c r="I287" s="34"/>
      <c r="J287" s="47"/>
      <c r="K287" s="34"/>
      <c r="L287" s="34"/>
      <c r="M287" s="34"/>
      <c r="N287" s="47"/>
      <c r="O287" s="47"/>
      <c r="P287" s="47"/>
      <c r="Q287" s="34"/>
      <c r="R287" s="34"/>
      <c r="S287" s="34"/>
      <c r="T287" s="46"/>
      <c r="U287" s="283"/>
      <c r="V287" s="283"/>
      <c r="W287" s="283"/>
      <c r="X287" s="283"/>
      <c r="Y287" s="283"/>
      <c r="Z287" s="283"/>
      <c r="AA287" s="283"/>
      <c r="AB287" s="303" t="str">
        <f t="shared" si="17"/>
        <v>//</v>
      </c>
      <c r="AC287" s="8" t="str">
        <f t="shared" si="19"/>
        <v/>
      </c>
      <c r="AD287" s="8" t="str">
        <f t="shared" si="18"/>
        <v xml:space="preserve"> site  //-</v>
      </c>
      <c r="AE287" s="8" t="str">
        <f t="shared" si="20"/>
        <v/>
      </c>
    </row>
    <row r="288" spans="1:31" x14ac:dyDescent="0.35">
      <c r="A288" s="41"/>
      <c r="B288" s="41"/>
      <c r="C288" s="49"/>
      <c r="D288" s="34"/>
      <c r="E288" s="34"/>
      <c r="F288" s="34"/>
      <c r="G288" s="43"/>
      <c r="H288" s="43"/>
      <c r="I288" s="34"/>
      <c r="J288" s="47"/>
      <c r="K288" s="34"/>
      <c r="L288" s="34"/>
      <c r="M288" s="34"/>
      <c r="N288" s="47"/>
      <c r="O288" s="47"/>
      <c r="P288" s="47"/>
      <c r="Q288" s="34"/>
      <c r="R288" s="34"/>
      <c r="S288" s="34"/>
      <c r="T288" s="46"/>
      <c r="U288" s="283"/>
      <c r="V288" s="283"/>
      <c r="W288" s="283"/>
      <c r="X288" s="283"/>
      <c r="Y288" s="283"/>
      <c r="Z288" s="283"/>
      <c r="AA288" s="283"/>
      <c r="AB288" s="303" t="str">
        <f t="shared" si="17"/>
        <v>//</v>
      </c>
      <c r="AC288" s="8" t="str">
        <f t="shared" si="19"/>
        <v/>
      </c>
      <c r="AD288" s="8" t="str">
        <f t="shared" si="18"/>
        <v xml:space="preserve"> site  //-</v>
      </c>
      <c r="AE288" s="8" t="str">
        <f t="shared" si="20"/>
        <v/>
      </c>
    </row>
    <row r="289" spans="1:31" x14ac:dyDescent="0.35">
      <c r="A289" s="41"/>
      <c r="B289" s="41"/>
      <c r="C289" s="49"/>
      <c r="D289" s="34"/>
      <c r="E289" s="34"/>
      <c r="F289" s="34"/>
      <c r="G289" s="43"/>
      <c r="H289" s="43"/>
      <c r="I289" s="34"/>
      <c r="J289" s="47"/>
      <c r="K289" s="34"/>
      <c r="L289" s="34"/>
      <c r="M289" s="34"/>
      <c r="N289" s="47"/>
      <c r="O289" s="47"/>
      <c r="P289" s="47"/>
      <c r="Q289" s="34"/>
      <c r="R289" s="34"/>
      <c r="S289" s="34"/>
      <c r="T289" s="46"/>
      <c r="U289" s="283"/>
      <c r="V289" s="283"/>
      <c r="W289" s="283"/>
      <c r="X289" s="283"/>
      <c r="Y289" s="283"/>
      <c r="Z289" s="283"/>
      <c r="AA289" s="283"/>
      <c r="AB289" s="303" t="str">
        <f t="shared" si="17"/>
        <v>//</v>
      </c>
      <c r="AC289" s="8" t="str">
        <f t="shared" si="19"/>
        <v/>
      </c>
      <c r="AD289" s="8" t="str">
        <f t="shared" si="18"/>
        <v xml:space="preserve"> site  //-</v>
      </c>
      <c r="AE289" s="8" t="str">
        <f t="shared" si="20"/>
        <v/>
      </c>
    </row>
    <row r="290" spans="1:31" x14ac:dyDescent="0.35">
      <c r="A290" s="41"/>
      <c r="B290" s="41"/>
      <c r="C290" s="49"/>
      <c r="D290" s="34"/>
      <c r="E290" s="34"/>
      <c r="F290" s="34"/>
      <c r="G290" s="43"/>
      <c r="H290" s="43"/>
      <c r="I290" s="34"/>
      <c r="J290" s="47"/>
      <c r="K290" s="34"/>
      <c r="L290" s="34"/>
      <c r="M290" s="34"/>
      <c r="N290" s="47"/>
      <c r="O290" s="47"/>
      <c r="P290" s="47"/>
      <c r="Q290" s="34"/>
      <c r="R290" s="34"/>
      <c r="S290" s="34"/>
      <c r="T290" s="46"/>
      <c r="U290" s="283"/>
      <c r="V290" s="283"/>
      <c r="W290" s="283"/>
      <c r="X290" s="283"/>
      <c r="Y290" s="283"/>
      <c r="Z290" s="283"/>
      <c r="AA290" s="283"/>
      <c r="AB290" s="303" t="str">
        <f t="shared" si="17"/>
        <v>//</v>
      </c>
      <c r="AC290" s="8" t="str">
        <f t="shared" si="19"/>
        <v/>
      </c>
      <c r="AD290" s="8" t="str">
        <f t="shared" si="18"/>
        <v xml:space="preserve"> site  //-</v>
      </c>
      <c r="AE290" s="8" t="str">
        <f t="shared" si="20"/>
        <v/>
      </c>
    </row>
    <row r="291" spans="1:31" x14ac:dyDescent="0.35">
      <c r="A291" s="41"/>
      <c r="B291" s="41"/>
      <c r="C291" s="49"/>
      <c r="D291" s="34"/>
      <c r="E291" s="34"/>
      <c r="F291" s="34"/>
      <c r="G291" s="43"/>
      <c r="H291" s="43"/>
      <c r="I291" s="34"/>
      <c r="J291" s="47"/>
      <c r="K291" s="34"/>
      <c r="L291" s="34"/>
      <c r="M291" s="34"/>
      <c r="N291" s="47"/>
      <c r="O291" s="47"/>
      <c r="P291" s="47"/>
      <c r="Q291" s="34"/>
      <c r="R291" s="34"/>
      <c r="S291" s="34"/>
      <c r="T291" s="46"/>
      <c r="U291" s="283"/>
      <c r="V291" s="283"/>
      <c r="W291" s="283"/>
      <c r="X291" s="283"/>
      <c r="Y291" s="283"/>
      <c r="Z291" s="283"/>
      <c r="AA291" s="283"/>
      <c r="AB291" s="303" t="str">
        <f t="shared" si="17"/>
        <v>//</v>
      </c>
      <c r="AC291" s="8" t="str">
        <f t="shared" si="19"/>
        <v/>
      </c>
      <c r="AD291" s="8" t="str">
        <f t="shared" si="18"/>
        <v xml:space="preserve"> site  //-</v>
      </c>
      <c r="AE291" s="8" t="str">
        <f t="shared" si="20"/>
        <v/>
      </c>
    </row>
    <row r="292" spans="1:31" x14ac:dyDescent="0.35">
      <c r="A292" s="41"/>
      <c r="B292" s="41"/>
      <c r="C292" s="49"/>
      <c r="D292" s="34"/>
      <c r="E292" s="34"/>
      <c r="F292" s="34"/>
      <c r="G292" s="43"/>
      <c r="H292" s="43"/>
      <c r="I292" s="34"/>
      <c r="J292" s="47"/>
      <c r="K292" s="34"/>
      <c r="L292" s="34"/>
      <c r="M292" s="34"/>
      <c r="N292" s="47"/>
      <c r="O292" s="47"/>
      <c r="P292" s="47"/>
      <c r="Q292" s="34"/>
      <c r="R292" s="34"/>
      <c r="S292" s="34"/>
      <c r="T292" s="46"/>
      <c r="U292" s="283"/>
      <c r="V292" s="283"/>
      <c r="W292" s="283"/>
      <c r="X292" s="283"/>
      <c r="Y292" s="283"/>
      <c r="Z292" s="283"/>
      <c r="AA292" s="283"/>
      <c r="AB292" s="303" t="str">
        <f t="shared" si="17"/>
        <v>//</v>
      </c>
      <c r="AC292" s="8" t="str">
        <f t="shared" si="19"/>
        <v/>
      </c>
      <c r="AD292" s="8" t="str">
        <f t="shared" si="18"/>
        <v xml:space="preserve"> site  //-</v>
      </c>
      <c r="AE292" s="8" t="str">
        <f t="shared" si="20"/>
        <v/>
      </c>
    </row>
    <row r="293" spans="1:31" x14ac:dyDescent="0.35">
      <c r="A293" s="41"/>
      <c r="B293" s="41"/>
      <c r="C293" s="49"/>
      <c r="D293" s="34"/>
      <c r="E293" s="34"/>
      <c r="F293" s="34"/>
      <c r="G293" s="43"/>
      <c r="H293" s="43"/>
      <c r="I293" s="34"/>
      <c r="J293" s="47"/>
      <c r="K293" s="34"/>
      <c r="L293" s="34"/>
      <c r="M293" s="34"/>
      <c r="N293" s="47"/>
      <c r="O293" s="47"/>
      <c r="P293" s="47"/>
      <c r="Q293" s="34"/>
      <c r="R293" s="34"/>
      <c r="S293" s="34"/>
      <c r="T293" s="46"/>
      <c r="U293" s="283"/>
      <c r="V293" s="283"/>
      <c r="W293" s="283"/>
      <c r="X293" s="283"/>
      <c r="Y293" s="283"/>
      <c r="Z293" s="283"/>
      <c r="AA293" s="283"/>
      <c r="AB293" s="303" t="str">
        <f t="shared" si="17"/>
        <v>//</v>
      </c>
      <c r="AC293" s="8" t="str">
        <f t="shared" si="19"/>
        <v/>
      </c>
      <c r="AD293" s="8" t="str">
        <f t="shared" si="18"/>
        <v xml:space="preserve"> site  //-</v>
      </c>
      <c r="AE293" s="8" t="str">
        <f t="shared" si="20"/>
        <v/>
      </c>
    </row>
    <row r="294" spans="1:31" x14ac:dyDescent="0.35">
      <c r="A294" s="41"/>
      <c r="B294" s="41"/>
      <c r="C294" s="49"/>
      <c r="D294" s="34"/>
      <c r="E294" s="34"/>
      <c r="F294" s="34"/>
      <c r="G294" s="43"/>
      <c r="H294" s="43"/>
      <c r="I294" s="34"/>
      <c r="J294" s="47"/>
      <c r="K294" s="34"/>
      <c r="L294" s="34"/>
      <c r="M294" s="34"/>
      <c r="N294" s="47"/>
      <c r="O294" s="47"/>
      <c r="P294" s="47"/>
      <c r="Q294" s="34"/>
      <c r="R294" s="34"/>
      <c r="S294" s="34"/>
      <c r="T294" s="46"/>
      <c r="U294" s="283"/>
      <c r="V294" s="283"/>
      <c r="W294" s="283"/>
      <c r="X294" s="283"/>
      <c r="Y294" s="283"/>
      <c r="Z294" s="283"/>
      <c r="AA294" s="283"/>
      <c r="AB294" s="303" t="str">
        <f t="shared" si="17"/>
        <v>//</v>
      </c>
      <c r="AC294" s="8" t="str">
        <f t="shared" si="19"/>
        <v/>
      </c>
      <c r="AD294" s="8" t="str">
        <f t="shared" si="18"/>
        <v xml:space="preserve"> site  //-</v>
      </c>
      <c r="AE294" s="8" t="str">
        <f t="shared" si="20"/>
        <v/>
      </c>
    </row>
    <row r="295" spans="1:31" x14ac:dyDescent="0.35">
      <c r="A295" s="41"/>
      <c r="B295" s="41"/>
      <c r="C295" s="49"/>
      <c r="D295" s="34"/>
      <c r="E295" s="34"/>
      <c r="F295" s="34"/>
      <c r="G295" s="43"/>
      <c r="H295" s="43"/>
      <c r="I295" s="34"/>
      <c r="J295" s="47"/>
      <c r="K295" s="34"/>
      <c r="L295" s="34"/>
      <c r="M295" s="34"/>
      <c r="N295" s="47"/>
      <c r="O295" s="47"/>
      <c r="P295" s="47"/>
      <c r="Q295" s="34"/>
      <c r="R295" s="34"/>
      <c r="S295" s="34"/>
      <c r="T295" s="46"/>
      <c r="U295" s="283"/>
      <c r="V295" s="283"/>
      <c r="W295" s="283"/>
      <c r="X295" s="283"/>
      <c r="Y295" s="283"/>
      <c r="Z295" s="283"/>
      <c r="AA295" s="283"/>
      <c r="AB295" s="303" t="str">
        <f t="shared" si="17"/>
        <v>//</v>
      </c>
      <c r="AC295" s="8" t="str">
        <f t="shared" si="19"/>
        <v/>
      </c>
      <c r="AD295" s="8" t="str">
        <f t="shared" si="18"/>
        <v xml:space="preserve"> site  //-</v>
      </c>
      <c r="AE295" s="8" t="str">
        <f t="shared" si="20"/>
        <v/>
      </c>
    </row>
    <row r="296" spans="1:31" x14ac:dyDescent="0.35">
      <c r="A296" s="41"/>
      <c r="B296" s="41"/>
      <c r="C296" s="49"/>
      <c r="D296" s="34"/>
      <c r="E296" s="34"/>
      <c r="F296" s="34"/>
      <c r="G296" s="43"/>
      <c r="H296" s="43"/>
      <c r="I296" s="34"/>
      <c r="J296" s="47"/>
      <c r="K296" s="34"/>
      <c r="L296" s="34"/>
      <c r="M296" s="34"/>
      <c r="N296" s="47"/>
      <c r="O296" s="47"/>
      <c r="P296" s="47"/>
      <c r="Q296" s="34"/>
      <c r="R296" s="34"/>
      <c r="S296" s="34"/>
      <c r="T296" s="46"/>
      <c r="U296" s="283"/>
      <c r="V296" s="283"/>
      <c r="W296" s="283"/>
      <c r="X296" s="283"/>
      <c r="Y296" s="283"/>
      <c r="Z296" s="283"/>
      <c r="AA296" s="283"/>
      <c r="AB296" s="303" t="str">
        <f t="shared" si="17"/>
        <v>//</v>
      </c>
      <c r="AC296" s="8" t="str">
        <f t="shared" si="19"/>
        <v/>
      </c>
      <c r="AD296" s="8" t="str">
        <f t="shared" si="18"/>
        <v xml:space="preserve"> site  //-</v>
      </c>
      <c r="AE296" s="8" t="str">
        <f t="shared" si="20"/>
        <v/>
      </c>
    </row>
    <row r="297" spans="1:31" x14ac:dyDescent="0.35">
      <c r="A297" s="41"/>
      <c r="B297" s="41"/>
      <c r="C297" s="49"/>
      <c r="D297" s="34"/>
      <c r="E297" s="34"/>
      <c r="F297" s="34"/>
      <c r="G297" s="43"/>
      <c r="H297" s="43"/>
      <c r="I297" s="34"/>
      <c r="J297" s="47"/>
      <c r="K297" s="34"/>
      <c r="L297" s="34"/>
      <c r="M297" s="34"/>
      <c r="N297" s="47"/>
      <c r="O297" s="47"/>
      <c r="P297" s="47"/>
      <c r="Q297" s="34"/>
      <c r="R297" s="34"/>
      <c r="S297" s="34"/>
      <c r="T297" s="46"/>
      <c r="U297" s="283"/>
      <c r="V297" s="283"/>
      <c r="W297" s="283"/>
      <c r="X297" s="283"/>
      <c r="Y297" s="283"/>
      <c r="Z297" s="283"/>
      <c r="AA297" s="283"/>
      <c r="AB297" s="303" t="str">
        <f t="shared" si="17"/>
        <v>//</v>
      </c>
      <c r="AC297" s="8" t="str">
        <f t="shared" si="19"/>
        <v/>
      </c>
      <c r="AD297" s="8" t="str">
        <f t="shared" si="18"/>
        <v xml:space="preserve"> site  //-</v>
      </c>
      <c r="AE297" s="8" t="str">
        <f t="shared" si="20"/>
        <v/>
      </c>
    </row>
    <row r="298" spans="1:31" x14ac:dyDescent="0.35">
      <c r="A298" s="41"/>
      <c r="B298" s="41"/>
      <c r="C298" s="49"/>
      <c r="D298" s="34"/>
      <c r="E298" s="34"/>
      <c r="F298" s="34"/>
      <c r="G298" s="43"/>
      <c r="H298" s="43"/>
      <c r="I298" s="34"/>
      <c r="J298" s="47"/>
      <c r="K298" s="34"/>
      <c r="L298" s="34"/>
      <c r="M298" s="34"/>
      <c r="N298" s="47"/>
      <c r="O298" s="47"/>
      <c r="P298" s="47"/>
      <c r="Q298" s="34"/>
      <c r="R298" s="34"/>
      <c r="S298" s="34"/>
      <c r="T298" s="46"/>
      <c r="U298" s="283"/>
      <c r="V298" s="283"/>
      <c r="W298" s="283"/>
      <c r="X298" s="283"/>
      <c r="Y298" s="283"/>
      <c r="Z298" s="283"/>
      <c r="AA298" s="283"/>
      <c r="AB298" s="303" t="str">
        <f t="shared" si="17"/>
        <v>//</v>
      </c>
      <c r="AC298" s="8" t="str">
        <f t="shared" si="19"/>
        <v/>
      </c>
      <c r="AD298" s="8" t="str">
        <f t="shared" si="18"/>
        <v xml:space="preserve"> site  //-</v>
      </c>
      <c r="AE298" s="8" t="str">
        <f t="shared" si="20"/>
        <v/>
      </c>
    </row>
    <row r="299" spans="1:31" x14ac:dyDescent="0.35">
      <c r="A299" s="41"/>
      <c r="B299" s="41"/>
      <c r="C299" s="49"/>
      <c r="D299" s="34"/>
      <c r="E299" s="34"/>
      <c r="F299" s="34"/>
      <c r="G299" s="43"/>
      <c r="H299" s="43"/>
      <c r="I299" s="34"/>
      <c r="J299" s="47"/>
      <c r="K299" s="34"/>
      <c r="L299" s="34"/>
      <c r="M299" s="34"/>
      <c r="N299" s="47"/>
      <c r="O299" s="47"/>
      <c r="P299" s="47"/>
      <c r="Q299" s="34"/>
      <c r="R299" s="34"/>
      <c r="S299" s="34"/>
      <c r="T299" s="46"/>
      <c r="U299" s="283"/>
      <c r="V299" s="283"/>
      <c r="W299" s="283"/>
      <c r="X299" s="283"/>
      <c r="Y299" s="283"/>
      <c r="Z299" s="283"/>
      <c r="AA299" s="283"/>
      <c r="AB299" s="303" t="str">
        <f t="shared" si="17"/>
        <v>//</v>
      </c>
      <c r="AC299" s="8" t="str">
        <f t="shared" si="19"/>
        <v/>
      </c>
      <c r="AD299" s="8" t="str">
        <f t="shared" si="18"/>
        <v xml:space="preserve"> site  //-</v>
      </c>
      <c r="AE299" s="8" t="str">
        <f t="shared" si="20"/>
        <v/>
      </c>
    </row>
    <row r="300" spans="1:31" x14ac:dyDescent="0.35">
      <c r="A300" s="41"/>
      <c r="B300" s="41"/>
      <c r="C300" s="49"/>
      <c r="D300" s="34"/>
      <c r="E300" s="34"/>
      <c r="F300" s="34"/>
      <c r="G300" s="43"/>
      <c r="H300" s="43"/>
      <c r="I300" s="34"/>
      <c r="J300" s="47"/>
      <c r="K300" s="34"/>
      <c r="L300" s="34"/>
      <c r="M300" s="34"/>
      <c r="N300" s="47"/>
      <c r="O300" s="47"/>
      <c r="P300" s="47"/>
      <c r="Q300" s="34"/>
      <c r="R300" s="34"/>
      <c r="S300" s="34"/>
      <c r="T300" s="46"/>
      <c r="U300" s="283"/>
      <c r="V300" s="283"/>
      <c r="W300" s="283"/>
      <c r="X300" s="283"/>
      <c r="Y300" s="283"/>
      <c r="Z300" s="283"/>
      <c r="AA300" s="283"/>
      <c r="AB300" s="303" t="str">
        <f t="shared" si="17"/>
        <v>//</v>
      </c>
      <c r="AC300" s="8" t="str">
        <f t="shared" si="19"/>
        <v/>
      </c>
      <c r="AD300" s="8" t="str">
        <f t="shared" si="18"/>
        <v xml:space="preserve"> site  //-</v>
      </c>
      <c r="AE300" s="8" t="str">
        <f t="shared" si="20"/>
        <v/>
      </c>
    </row>
    <row r="301" spans="1:31" x14ac:dyDescent="0.35">
      <c r="A301" s="41"/>
      <c r="B301" s="41"/>
      <c r="C301" s="49"/>
      <c r="D301" s="34"/>
      <c r="E301" s="34"/>
      <c r="F301" s="34"/>
      <c r="G301" s="43"/>
      <c r="H301" s="43"/>
      <c r="I301" s="34"/>
      <c r="J301" s="47"/>
      <c r="K301" s="34"/>
      <c r="L301" s="34"/>
      <c r="M301" s="34"/>
      <c r="N301" s="47"/>
      <c r="O301" s="47"/>
      <c r="P301" s="47"/>
      <c r="Q301" s="34"/>
      <c r="R301" s="34"/>
      <c r="S301" s="34"/>
      <c r="T301" s="46"/>
      <c r="U301" s="283"/>
      <c r="V301" s="283"/>
      <c r="W301" s="283"/>
      <c r="X301" s="283"/>
      <c r="Y301" s="283"/>
      <c r="Z301" s="283"/>
      <c r="AA301" s="283"/>
      <c r="AB301" s="303" t="str">
        <f t="shared" si="17"/>
        <v>//</v>
      </c>
      <c r="AC301" s="8" t="str">
        <f t="shared" si="19"/>
        <v/>
      </c>
      <c r="AD301" s="8" t="str">
        <f t="shared" si="18"/>
        <v xml:space="preserve"> site  //-</v>
      </c>
      <c r="AE301" s="8" t="str">
        <f t="shared" si="20"/>
        <v/>
      </c>
    </row>
    <row r="302" spans="1:31" x14ac:dyDescent="0.35">
      <c r="A302" s="41"/>
      <c r="B302" s="41"/>
      <c r="C302" s="49"/>
      <c r="D302" s="34"/>
      <c r="E302" s="34"/>
      <c r="F302" s="34"/>
      <c r="G302" s="43"/>
      <c r="H302" s="43"/>
      <c r="I302" s="34"/>
      <c r="J302" s="47"/>
      <c r="K302" s="34"/>
      <c r="L302" s="34"/>
      <c r="M302" s="34"/>
      <c r="N302" s="47"/>
      <c r="O302" s="47"/>
      <c r="P302" s="47"/>
      <c r="Q302" s="34"/>
      <c r="R302" s="34"/>
      <c r="S302" s="34"/>
      <c r="T302" s="46"/>
      <c r="U302" s="283"/>
      <c r="V302" s="283"/>
      <c r="W302" s="283"/>
      <c r="X302" s="283"/>
      <c r="Y302" s="283"/>
      <c r="Z302" s="283"/>
      <c r="AA302" s="283"/>
      <c r="AB302" s="303" t="str">
        <f t="shared" si="17"/>
        <v>//</v>
      </c>
      <c r="AC302" s="8" t="str">
        <f t="shared" si="19"/>
        <v/>
      </c>
      <c r="AD302" s="8" t="str">
        <f t="shared" si="18"/>
        <v xml:space="preserve"> site  //-</v>
      </c>
      <c r="AE302" s="8" t="str">
        <f t="shared" si="20"/>
        <v/>
      </c>
    </row>
    <row r="303" spans="1:31" x14ac:dyDescent="0.35">
      <c r="A303" s="41"/>
      <c r="B303" s="41"/>
      <c r="C303" s="49"/>
      <c r="D303" s="34"/>
      <c r="E303" s="34"/>
      <c r="F303" s="34"/>
      <c r="G303" s="43"/>
      <c r="H303" s="43"/>
      <c r="I303" s="34"/>
      <c r="J303" s="47"/>
      <c r="K303" s="34"/>
      <c r="L303" s="34"/>
      <c r="M303" s="34"/>
      <c r="N303" s="47"/>
      <c r="O303" s="47"/>
      <c r="P303" s="47"/>
      <c r="Q303" s="34"/>
      <c r="R303" s="34"/>
      <c r="S303" s="34"/>
      <c r="T303" s="46"/>
      <c r="U303" s="283"/>
      <c r="V303" s="283"/>
      <c r="W303" s="283"/>
      <c r="X303" s="283"/>
      <c r="Y303" s="283"/>
      <c r="Z303" s="283"/>
      <c r="AA303" s="283"/>
      <c r="AB303" s="303" t="str">
        <f t="shared" si="17"/>
        <v>//</v>
      </c>
      <c r="AC303" s="8" t="str">
        <f t="shared" si="19"/>
        <v/>
      </c>
      <c r="AD303" s="8" t="str">
        <f t="shared" si="18"/>
        <v xml:space="preserve"> site  //-</v>
      </c>
      <c r="AE303" s="8" t="str">
        <f t="shared" si="20"/>
        <v/>
      </c>
    </row>
    <row r="304" spans="1:31" x14ac:dyDescent="0.35">
      <c r="A304" s="41"/>
      <c r="B304" s="41"/>
      <c r="C304" s="49"/>
      <c r="D304" s="34"/>
      <c r="E304" s="34"/>
      <c r="F304" s="34"/>
      <c r="G304" s="43"/>
      <c r="H304" s="43"/>
      <c r="I304" s="34"/>
      <c r="J304" s="47"/>
      <c r="K304" s="34"/>
      <c r="L304" s="34"/>
      <c r="M304" s="34"/>
      <c r="N304" s="47"/>
      <c r="O304" s="47"/>
      <c r="P304" s="47"/>
      <c r="Q304" s="34"/>
      <c r="R304" s="34"/>
      <c r="S304" s="34"/>
      <c r="T304" s="46"/>
      <c r="U304" s="283"/>
      <c r="V304" s="283"/>
      <c r="W304" s="283"/>
      <c r="X304" s="283"/>
      <c r="Y304" s="283"/>
      <c r="Z304" s="283"/>
      <c r="AA304" s="283"/>
      <c r="AB304" s="303" t="str">
        <f t="shared" si="17"/>
        <v>//</v>
      </c>
      <c r="AC304" s="8" t="str">
        <f t="shared" si="19"/>
        <v/>
      </c>
      <c r="AD304" s="8" t="str">
        <f t="shared" si="18"/>
        <v xml:space="preserve"> site  //-</v>
      </c>
      <c r="AE304" s="8" t="str">
        <f t="shared" si="20"/>
        <v/>
      </c>
    </row>
    <row r="305" spans="1:31" x14ac:dyDescent="0.35">
      <c r="A305" s="41"/>
      <c r="B305" s="41"/>
      <c r="C305" s="49"/>
      <c r="D305" s="34"/>
      <c r="E305" s="34"/>
      <c r="F305" s="34"/>
      <c r="G305" s="43"/>
      <c r="H305" s="43"/>
      <c r="I305" s="34"/>
      <c r="J305" s="47"/>
      <c r="K305" s="34"/>
      <c r="L305" s="34"/>
      <c r="M305" s="34"/>
      <c r="N305" s="47"/>
      <c r="O305" s="47"/>
      <c r="P305" s="47"/>
      <c r="Q305" s="34"/>
      <c r="R305" s="34"/>
      <c r="S305" s="34"/>
      <c r="T305" s="46"/>
      <c r="U305" s="283"/>
      <c r="V305" s="283"/>
      <c r="W305" s="283"/>
      <c r="X305" s="283"/>
      <c r="Y305" s="283"/>
      <c r="Z305" s="283"/>
      <c r="AA305" s="283"/>
      <c r="AB305" s="303" t="str">
        <f t="shared" si="17"/>
        <v>//</v>
      </c>
      <c r="AC305" s="8" t="str">
        <f t="shared" si="19"/>
        <v/>
      </c>
      <c r="AD305" s="8" t="str">
        <f t="shared" si="18"/>
        <v xml:space="preserve"> site  //-</v>
      </c>
      <c r="AE305" s="8" t="str">
        <f t="shared" si="20"/>
        <v/>
      </c>
    </row>
    <row r="306" spans="1:31" x14ac:dyDescent="0.35">
      <c r="A306" s="41"/>
      <c r="B306" s="41"/>
      <c r="C306" s="49"/>
      <c r="D306" s="34"/>
      <c r="E306" s="34"/>
      <c r="F306" s="34"/>
      <c r="G306" s="43"/>
      <c r="H306" s="43"/>
      <c r="I306" s="34"/>
      <c r="J306" s="47"/>
      <c r="K306" s="34"/>
      <c r="L306" s="34"/>
      <c r="M306" s="34"/>
      <c r="N306" s="47"/>
      <c r="O306" s="47"/>
      <c r="P306" s="47"/>
      <c r="Q306" s="34"/>
      <c r="R306" s="34"/>
      <c r="S306" s="34"/>
      <c r="T306" s="46"/>
      <c r="U306" s="283"/>
      <c r="V306" s="283"/>
      <c r="W306" s="283"/>
      <c r="X306" s="283"/>
      <c r="Y306" s="283"/>
      <c r="Z306" s="283"/>
      <c r="AA306" s="283"/>
      <c r="AB306" s="303" t="str">
        <f t="shared" si="17"/>
        <v>//</v>
      </c>
      <c r="AC306" s="8" t="str">
        <f t="shared" si="19"/>
        <v/>
      </c>
      <c r="AD306" s="8" t="str">
        <f t="shared" si="18"/>
        <v xml:space="preserve"> site  //-</v>
      </c>
      <c r="AE306" s="8" t="str">
        <f t="shared" si="20"/>
        <v/>
      </c>
    </row>
    <row r="307" spans="1:31" x14ac:dyDescent="0.35">
      <c r="A307" s="41"/>
      <c r="B307" s="41"/>
      <c r="C307" s="49"/>
      <c r="D307" s="34"/>
      <c r="E307" s="34"/>
      <c r="F307" s="34"/>
      <c r="G307" s="43"/>
      <c r="H307" s="43"/>
      <c r="I307" s="34"/>
      <c r="J307" s="47"/>
      <c r="K307" s="34"/>
      <c r="L307" s="34"/>
      <c r="M307" s="34"/>
      <c r="N307" s="47"/>
      <c r="O307" s="47"/>
      <c r="P307" s="47"/>
      <c r="Q307" s="34"/>
      <c r="R307" s="34"/>
      <c r="S307" s="34"/>
      <c r="T307" s="46"/>
      <c r="U307" s="283"/>
      <c r="V307" s="283"/>
      <c r="W307" s="283"/>
      <c r="X307" s="283"/>
      <c r="Y307" s="283"/>
      <c r="Z307" s="283"/>
      <c r="AA307" s="283"/>
      <c r="AB307" s="303" t="str">
        <f t="shared" si="17"/>
        <v>//</v>
      </c>
      <c r="AC307" s="8" t="str">
        <f t="shared" si="19"/>
        <v/>
      </c>
      <c r="AD307" s="8" t="str">
        <f t="shared" si="18"/>
        <v xml:space="preserve"> site  //-</v>
      </c>
      <c r="AE307" s="8" t="str">
        <f t="shared" si="20"/>
        <v/>
      </c>
    </row>
    <row r="308" spans="1:31" x14ac:dyDescent="0.35">
      <c r="A308" s="41"/>
      <c r="B308" s="41"/>
      <c r="C308" s="49"/>
      <c r="D308" s="34"/>
      <c r="E308" s="34"/>
      <c r="F308" s="34"/>
      <c r="G308" s="43"/>
      <c r="H308" s="43"/>
      <c r="I308" s="34"/>
      <c r="J308" s="47"/>
      <c r="K308" s="34"/>
      <c r="L308" s="34"/>
      <c r="M308" s="34"/>
      <c r="N308" s="47"/>
      <c r="O308" s="47"/>
      <c r="P308" s="47"/>
      <c r="Q308" s="34"/>
      <c r="R308" s="34"/>
      <c r="S308" s="34"/>
      <c r="T308" s="46"/>
      <c r="U308" s="283"/>
      <c r="V308" s="283"/>
      <c r="W308" s="283"/>
      <c r="X308" s="283"/>
      <c r="Y308" s="283"/>
      <c r="Z308" s="283"/>
      <c r="AA308" s="283"/>
      <c r="AB308" s="303" t="str">
        <f t="shared" si="17"/>
        <v>//</v>
      </c>
      <c r="AC308" s="8" t="str">
        <f t="shared" si="19"/>
        <v/>
      </c>
      <c r="AD308" s="8" t="str">
        <f t="shared" si="18"/>
        <v xml:space="preserve"> site  //-</v>
      </c>
      <c r="AE308" s="8" t="str">
        <f t="shared" si="20"/>
        <v/>
      </c>
    </row>
    <row r="309" spans="1:31" x14ac:dyDescent="0.35">
      <c r="A309" s="41"/>
      <c r="B309" s="41"/>
      <c r="C309" s="49"/>
      <c r="D309" s="34"/>
      <c r="E309" s="34"/>
      <c r="F309" s="34"/>
      <c r="G309" s="43"/>
      <c r="H309" s="43"/>
      <c r="I309" s="34"/>
      <c r="J309" s="47"/>
      <c r="K309" s="34"/>
      <c r="L309" s="34"/>
      <c r="M309" s="34"/>
      <c r="N309" s="47"/>
      <c r="O309" s="47"/>
      <c r="P309" s="47"/>
      <c r="Q309" s="34"/>
      <c r="R309" s="34"/>
      <c r="S309" s="34"/>
      <c r="T309" s="46"/>
      <c r="U309" s="283"/>
      <c r="V309" s="283"/>
      <c r="W309" s="283"/>
      <c r="X309" s="283"/>
      <c r="Y309" s="283"/>
      <c r="Z309" s="283"/>
      <c r="AA309" s="283"/>
      <c r="AB309" s="303" t="str">
        <f t="shared" si="17"/>
        <v>//</v>
      </c>
      <c r="AC309" s="8" t="str">
        <f t="shared" si="19"/>
        <v/>
      </c>
      <c r="AD309" s="8" t="str">
        <f t="shared" si="18"/>
        <v xml:space="preserve"> site  //-</v>
      </c>
      <c r="AE309" s="8" t="str">
        <f t="shared" si="20"/>
        <v/>
      </c>
    </row>
    <row r="310" spans="1:31" x14ac:dyDescent="0.35">
      <c r="A310" s="41"/>
      <c r="B310" s="41"/>
      <c r="C310" s="49"/>
      <c r="D310" s="34"/>
      <c r="E310" s="34"/>
      <c r="F310" s="34"/>
      <c r="G310" s="43"/>
      <c r="H310" s="43"/>
      <c r="I310" s="34"/>
      <c r="J310" s="47"/>
      <c r="K310" s="34"/>
      <c r="L310" s="34"/>
      <c r="M310" s="34"/>
      <c r="N310" s="47"/>
      <c r="O310" s="47"/>
      <c r="P310" s="47"/>
      <c r="Q310" s="34"/>
      <c r="R310" s="34"/>
      <c r="S310" s="34"/>
      <c r="T310" s="46"/>
      <c r="U310" s="283"/>
      <c r="V310" s="283"/>
      <c r="W310" s="283"/>
      <c r="X310" s="283"/>
      <c r="Y310" s="283"/>
      <c r="Z310" s="283"/>
      <c r="AA310" s="283"/>
      <c r="AB310" s="303" t="str">
        <f t="shared" si="17"/>
        <v>//</v>
      </c>
      <c r="AC310" s="8" t="str">
        <f t="shared" si="19"/>
        <v/>
      </c>
      <c r="AD310" s="8" t="str">
        <f t="shared" si="18"/>
        <v xml:space="preserve"> site  //-</v>
      </c>
      <c r="AE310" s="8" t="str">
        <f t="shared" si="20"/>
        <v/>
      </c>
    </row>
    <row r="311" spans="1:31" x14ac:dyDescent="0.35">
      <c r="A311" s="41"/>
      <c r="B311" s="41"/>
      <c r="C311" s="49"/>
      <c r="D311" s="34"/>
      <c r="E311" s="34"/>
      <c r="F311" s="34"/>
      <c r="G311" s="43"/>
      <c r="H311" s="43"/>
      <c r="I311" s="34"/>
      <c r="J311" s="47"/>
      <c r="K311" s="34"/>
      <c r="L311" s="34"/>
      <c r="M311" s="34"/>
      <c r="N311" s="47"/>
      <c r="O311" s="47"/>
      <c r="P311" s="47"/>
      <c r="Q311" s="34"/>
      <c r="R311" s="34"/>
      <c r="S311" s="34"/>
      <c r="T311" s="46"/>
      <c r="U311" s="283"/>
      <c r="V311" s="283"/>
      <c r="W311" s="283"/>
      <c r="X311" s="283"/>
      <c r="Y311" s="283"/>
      <c r="Z311" s="283"/>
      <c r="AA311" s="283"/>
      <c r="AB311" s="303" t="str">
        <f t="shared" si="17"/>
        <v>//</v>
      </c>
      <c r="AC311" s="8" t="str">
        <f t="shared" si="19"/>
        <v/>
      </c>
      <c r="AD311" s="8" t="str">
        <f t="shared" si="18"/>
        <v xml:space="preserve"> site  //-</v>
      </c>
      <c r="AE311" s="8" t="str">
        <f t="shared" si="20"/>
        <v/>
      </c>
    </row>
    <row r="312" spans="1:31" x14ac:dyDescent="0.35">
      <c r="A312" s="41"/>
      <c r="B312" s="41"/>
      <c r="C312" s="49"/>
      <c r="D312" s="34"/>
      <c r="E312" s="34"/>
      <c r="F312" s="34"/>
      <c r="G312" s="43"/>
      <c r="H312" s="43"/>
      <c r="I312" s="34"/>
      <c r="J312" s="47"/>
      <c r="K312" s="34"/>
      <c r="L312" s="34"/>
      <c r="M312" s="34"/>
      <c r="N312" s="47"/>
      <c r="O312" s="47"/>
      <c r="P312" s="47"/>
      <c r="Q312" s="34"/>
      <c r="R312" s="34"/>
      <c r="S312" s="34"/>
      <c r="T312" s="46"/>
      <c r="U312" s="283"/>
      <c r="V312" s="283"/>
      <c r="W312" s="283"/>
      <c r="X312" s="283"/>
      <c r="Y312" s="283"/>
      <c r="Z312" s="283"/>
      <c r="AA312" s="283"/>
      <c r="AB312" s="303" t="str">
        <f t="shared" si="17"/>
        <v>//</v>
      </c>
      <c r="AC312" s="8" t="str">
        <f t="shared" si="19"/>
        <v/>
      </c>
      <c r="AD312" s="8" t="str">
        <f t="shared" si="18"/>
        <v xml:space="preserve"> site  //-</v>
      </c>
      <c r="AE312" s="8" t="str">
        <f t="shared" si="20"/>
        <v/>
      </c>
    </row>
    <row r="313" spans="1:31" x14ac:dyDescent="0.35">
      <c r="A313" s="41"/>
      <c r="B313" s="41"/>
      <c r="C313" s="49"/>
      <c r="D313" s="34"/>
      <c r="E313" s="34"/>
      <c r="F313" s="34"/>
      <c r="G313" s="43"/>
      <c r="H313" s="43"/>
      <c r="I313" s="34"/>
      <c r="J313" s="47"/>
      <c r="K313" s="34"/>
      <c r="L313" s="34"/>
      <c r="M313" s="34"/>
      <c r="N313" s="47"/>
      <c r="O313" s="47"/>
      <c r="P313" s="47"/>
      <c r="Q313" s="34"/>
      <c r="R313" s="34"/>
      <c r="S313" s="34"/>
      <c r="T313" s="46"/>
      <c r="U313" s="283"/>
      <c r="V313" s="283"/>
      <c r="W313" s="283"/>
      <c r="X313" s="283"/>
      <c r="Y313" s="283"/>
      <c r="Z313" s="283"/>
      <c r="AA313" s="283"/>
      <c r="AB313" s="303" t="str">
        <f t="shared" si="17"/>
        <v>//</v>
      </c>
      <c r="AC313" s="8" t="str">
        <f t="shared" si="19"/>
        <v/>
      </c>
      <c r="AD313" s="8" t="str">
        <f t="shared" si="18"/>
        <v xml:space="preserve"> site  //-</v>
      </c>
      <c r="AE313" s="8" t="str">
        <f t="shared" si="20"/>
        <v/>
      </c>
    </row>
    <row r="314" spans="1:31" x14ac:dyDescent="0.35">
      <c r="A314" s="41"/>
      <c r="B314" s="41"/>
      <c r="C314" s="49"/>
      <c r="D314" s="34"/>
      <c r="E314" s="34"/>
      <c r="F314" s="34"/>
      <c r="G314" s="43"/>
      <c r="H314" s="43"/>
      <c r="I314" s="34"/>
      <c r="J314" s="47"/>
      <c r="K314" s="34"/>
      <c r="L314" s="34"/>
      <c r="M314" s="34"/>
      <c r="N314" s="47"/>
      <c r="O314" s="47"/>
      <c r="P314" s="47"/>
      <c r="Q314" s="34"/>
      <c r="R314" s="34"/>
      <c r="S314" s="34"/>
      <c r="T314" s="46"/>
      <c r="U314" s="283"/>
      <c r="V314" s="283"/>
      <c r="W314" s="283"/>
      <c r="X314" s="283"/>
      <c r="Y314" s="283"/>
      <c r="Z314" s="283"/>
      <c r="AA314" s="283"/>
      <c r="AB314" s="303" t="str">
        <f t="shared" si="17"/>
        <v>//</v>
      </c>
      <c r="AC314" s="8" t="str">
        <f t="shared" si="19"/>
        <v/>
      </c>
      <c r="AD314" s="8" t="str">
        <f t="shared" si="18"/>
        <v xml:space="preserve"> site  //-</v>
      </c>
      <c r="AE314" s="8" t="str">
        <f t="shared" si="20"/>
        <v/>
      </c>
    </row>
    <row r="315" spans="1:31" x14ac:dyDescent="0.35">
      <c r="A315" s="41"/>
      <c r="B315" s="41"/>
      <c r="C315" s="49"/>
      <c r="D315" s="34"/>
      <c r="E315" s="34"/>
      <c r="F315" s="34"/>
      <c r="G315" s="43"/>
      <c r="H315" s="43"/>
      <c r="I315" s="34"/>
      <c r="J315" s="47"/>
      <c r="K315" s="34"/>
      <c r="L315" s="34"/>
      <c r="M315" s="34"/>
      <c r="N315" s="47"/>
      <c r="O315" s="47"/>
      <c r="P315" s="47"/>
      <c r="Q315" s="34"/>
      <c r="R315" s="34"/>
      <c r="S315" s="34"/>
      <c r="T315" s="46"/>
      <c r="U315" s="283"/>
      <c r="V315" s="283"/>
      <c r="W315" s="283"/>
      <c r="X315" s="283"/>
      <c r="Y315" s="283"/>
      <c r="Z315" s="283"/>
      <c r="AA315" s="283"/>
      <c r="AB315" s="303" t="str">
        <f t="shared" si="17"/>
        <v>//</v>
      </c>
      <c r="AC315" s="8" t="str">
        <f t="shared" si="19"/>
        <v/>
      </c>
      <c r="AD315" s="8" t="str">
        <f t="shared" si="18"/>
        <v xml:space="preserve"> site  //-</v>
      </c>
      <c r="AE315" s="8" t="str">
        <f t="shared" si="20"/>
        <v/>
      </c>
    </row>
    <row r="316" spans="1:31" x14ac:dyDescent="0.35">
      <c r="A316" s="41"/>
      <c r="B316" s="41"/>
      <c r="C316" s="49"/>
      <c r="D316" s="34"/>
      <c r="E316" s="34"/>
      <c r="F316" s="34"/>
      <c r="G316" s="43"/>
      <c r="H316" s="43"/>
      <c r="I316" s="34"/>
      <c r="J316" s="47"/>
      <c r="K316" s="34"/>
      <c r="L316" s="34"/>
      <c r="M316" s="34"/>
      <c r="N316" s="47"/>
      <c r="O316" s="47"/>
      <c r="P316" s="47"/>
      <c r="Q316" s="34"/>
      <c r="R316" s="34"/>
      <c r="S316" s="34"/>
      <c r="T316" s="46"/>
      <c r="U316" s="283"/>
      <c r="V316" s="283"/>
      <c r="W316" s="283"/>
      <c r="X316" s="283"/>
      <c r="Y316" s="283"/>
      <c r="Z316" s="283"/>
      <c r="AA316" s="283"/>
      <c r="AB316" s="303" t="str">
        <f t="shared" si="17"/>
        <v>//</v>
      </c>
      <c r="AC316" s="8" t="str">
        <f t="shared" si="19"/>
        <v/>
      </c>
      <c r="AD316" s="8" t="str">
        <f t="shared" si="18"/>
        <v xml:space="preserve"> site  //-</v>
      </c>
      <c r="AE316" s="8" t="str">
        <f t="shared" si="20"/>
        <v/>
      </c>
    </row>
    <row r="317" spans="1:31" x14ac:dyDescent="0.35">
      <c r="A317" s="41"/>
      <c r="B317" s="41"/>
      <c r="C317" s="49"/>
      <c r="D317" s="34"/>
      <c r="E317" s="34"/>
      <c r="F317" s="34"/>
      <c r="G317" s="43"/>
      <c r="H317" s="43"/>
      <c r="I317" s="34"/>
      <c r="J317" s="47"/>
      <c r="K317" s="34"/>
      <c r="L317" s="34"/>
      <c r="M317" s="34"/>
      <c r="N317" s="47"/>
      <c r="O317" s="47"/>
      <c r="P317" s="47"/>
      <c r="Q317" s="34"/>
      <c r="R317" s="34"/>
      <c r="S317" s="34"/>
      <c r="T317" s="46"/>
      <c r="U317" s="283"/>
      <c r="V317" s="283"/>
      <c r="W317" s="283"/>
      <c r="X317" s="283"/>
      <c r="Y317" s="283"/>
      <c r="Z317" s="283"/>
      <c r="AA317" s="283"/>
      <c r="AB317" s="303" t="str">
        <f t="shared" si="17"/>
        <v>//</v>
      </c>
      <c r="AC317" s="8" t="str">
        <f t="shared" si="19"/>
        <v/>
      </c>
      <c r="AD317" s="8" t="str">
        <f t="shared" si="18"/>
        <v xml:space="preserve"> site  //-</v>
      </c>
      <c r="AE317" s="8" t="str">
        <f t="shared" si="20"/>
        <v/>
      </c>
    </row>
    <row r="318" spans="1:31" x14ac:dyDescent="0.35">
      <c r="A318" s="41"/>
      <c r="B318" s="41"/>
      <c r="C318" s="49"/>
      <c r="D318" s="34"/>
      <c r="E318" s="34"/>
      <c r="F318" s="34"/>
      <c r="G318" s="43"/>
      <c r="H318" s="43"/>
      <c r="I318" s="34"/>
      <c r="J318" s="47"/>
      <c r="K318" s="34"/>
      <c r="L318" s="34"/>
      <c r="M318" s="34"/>
      <c r="N318" s="47"/>
      <c r="O318" s="47"/>
      <c r="P318" s="47"/>
      <c r="Q318" s="34"/>
      <c r="R318" s="34"/>
      <c r="S318" s="34"/>
      <c r="T318" s="46"/>
      <c r="U318" s="283"/>
      <c r="V318" s="283"/>
      <c r="W318" s="283"/>
      <c r="X318" s="283"/>
      <c r="Y318" s="283"/>
      <c r="Z318" s="283"/>
      <c r="AA318" s="283"/>
      <c r="AB318" s="303" t="str">
        <f t="shared" si="17"/>
        <v>//</v>
      </c>
      <c r="AC318" s="8" t="str">
        <f t="shared" si="19"/>
        <v/>
      </c>
      <c r="AD318" s="8" t="str">
        <f t="shared" si="18"/>
        <v xml:space="preserve"> site  //-</v>
      </c>
      <c r="AE318" s="8" t="str">
        <f t="shared" si="20"/>
        <v/>
      </c>
    </row>
    <row r="319" spans="1:31" x14ac:dyDescent="0.35">
      <c r="A319" s="41"/>
      <c r="B319" s="41"/>
      <c r="C319" s="49"/>
      <c r="D319" s="34"/>
      <c r="E319" s="34"/>
      <c r="F319" s="34"/>
      <c r="G319" s="43"/>
      <c r="H319" s="43"/>
      <c r="I319" s="34"/>
      <c r="J319" s="47"/>
      <c r="K319" s="34"/>
      <c r="L319" s="34"/>
      <c r="M319" s="34"/>
      <c r="N319" s="47"/>
      <c r="O319" s="47"/>
      <c r="P319" s="47"/>
      <c r="Q319" s="34"/>
      <c r="R319" s="34"/>
      <c r="S319" s="34"/>
      <c r="T319" s="46"/>
      <c r="U319" s="283"/>
      <c r="V319" s="283"/>
      <c r="W319" s="283"/>
      <c r="X319" s="283"/>
      <c r="Y319" s="283"/>
      <c r="Z319" s="283"/>
      <c r="AA319" s="283"/>
      <c r="AB319" s="303" t="str">
        <f t="shared" si="17"/>
        <v>//</v>
      </c>
      <c r="AC319" s="8" t="str">
        <f t="shared" si="19"/>
        <v/>
      </c>
      <c r="AD319" s="8" t="str">
        <f t="shared" si="18"/>
        <v xml:space="preserve"> site  //-</v>
      </c>
      <c r="AE319" s="8" t="str">
        <f t="shared" si="20"/>
        <v/>
      </c>
    </row>
    <row r="320" spans="1:31" x14ac:dyDescent="0.35">
      <c r="A320" s="41"/>
      <c r="B320" s="41"/>
      <c r="C320" s="49"/>
      <c r="D320" s="34"/>
      <c r="E320" s="34"/>
      <c r="F320" s="34"/>
      <c r="G320" s="43"/>
      <c r="H320" s="43"/>
      <c r="I320" s="34"/>
      <c r="J320" s="47"/>
      <c r="K320" s="34"/>
      <c r="L320" s="34"/>
      <c r="M320" s="34"/>
      <c r="N320" s="47"/>
      <c r="O320" s="47"/>
      <c r="P320" s="47"/>
      <c r="Q320" s="34"/>
      <c r="R320" s="34"/>
      <c r="S320" s="34"/>
      <c r="T320" s="46"/>
      <c r="U320" s="283"/>
      <c r="V320" s="283"/>
      <c r="W320" s="283"/>
      <c r="X320" s="283"/>
      <c r="Y320" s="283"/>
      <c r="Z320" s="283"/>
      <c r="AA320" s="283"/>
      <c r="AB320" s="303" t="str">
        <f t="shared" si="17"/>
        <v>//</v>
      </c>
      <c r="AC320" s="8" t="str">
        <f t="shared" si="19"/>
        <v/>
      </c>
      <c r="AD320" s="8" t="str">
        <f t="shared" si="18"/>
        <v xml:space="preserve"> site  //-</v>
      </c>
      <c r="AE320" s="8" t="str">
        <f t="shared" si="20"/>
        <v/>
      </c>
    </row>
    <row r="321" spans="1:31" x14ac:dyDescent="0.35">
      <c r="A321" s="41"/>
      <c r="B321" s="41"/>
      <c r="C321" s="49"/>
      <c r="D321" s="34"/>
      <c r="E321" s="34"/>
      <c r="F321" s="34"/>
      <c r="G321" s="43"/>
      <c r="H321" s="43"/>
      <c r="I321" s="34"/>
      <c r="J321" s="47"/>
      <c r="K321" s="34"/>
      <c r="L321" s="34"/>
      <c r="M321" s="34"/>
      <c r="N321" s="47"/>
      <c r="O321" s="47"/>
      <c r="P321" s="47"/>
      <c r="Q321" s="34"/>
      <c r="R321" s="34"/>
      <c r="S321" s="34"/>
      <c r="T321" s="46"/>
      <c r="U321" s="283"/>
      <c r="V321" s="283"/>
      <c r="W321" s="283"/>
      <c r="X321" s="283"/>
      <c r="Y321" s="283"/>
      <c r="Z321" s="283"/>
      <c r="AA321" s="283"/>
      <c r="AB321" s="303" t="str">
        <f t="shared" si="17"/>
        <v>//</v>
      </c>
      <c r="AC321" s="8" t="str">
        <f t="shared" si="19"/>
        <v/>
      </c>
      <c r="AD321" s="8" t="str">
        <f t="shared" si="18"/>
        <v xml:space="preserve"> site  //-</v>
      </c>
      <c r="AE321" s="8" t="str">
        <f t="shared" si="20"/>
        <v/>
      </c>
    </row>
    <row r="322" spans="1:31" x14ac:dyDescent="0.35">
      <c r="A322" s="41"/>
      <c r="B322" s="41"/>
      <c r="C322" s="49"/>
      <c r="D322" s="34"/>
      <c r="E322" s="34"/>
      <c r="F322" s="34"/>
      <c r="G322" s="43"/>
      <c r="H322" s="43"/>
      <c r="I322" s="34"/>
      <c r="J322" s="47"/>
      <c r="K322" s="34"/>
      <c r="L322" s="34"/>
      <c r="M322" s="34"/>
      <c r="N322" s="47"/>
      <c r="O322" s="47"/>
      <c r="P322" s="47"/>
      <c r="Q322" s="34"/>
      <c r="R322" s="34"/>
      <c r="S322" s="34"/>
      <c r="T322" s="46"/>
      <c r="U322" s="283"/>
      <c r="V322" s="283"/>
      <c r="W322" s="283"/>
      <c r="X322" s="283"/>
      <c r="Y322" s="283"/>
      <c r="Z322" s="283"/>
      <c r="AA322" s="283"/>
      <c r="AB322" s="303" t="str">
        <f t="shared" si="17"/>
        <v>//</v>
      </c>
      <c r="AC322" s="8" t="str">
        <f t="shared" si="19"/>
        <v/>
      </c>
      <c r="AD322" s="8" t="str">
        <f t="shared" si="18"/>
        <v xml:space="preserve"> site  //-</v>
      </c>
      <c r="AE322" s="8" t="str">
        <f t="shared" si="20"/>
        <v/>
      </c>
    </row>
    <row r="323" spans="1:31" x14ac:dyDescent="0.35">
      <c r="A323" s="41"/>
      <c r="B323" s="41"/>
      <c r="C323" s="49"/>
      <c r="D323" s="34"/>
      <c r="E323" s="34"/>
      <c r="F323" s="34"/>
      <c r="G323" s="43"/>
      <c r="H323" s="43"/>
      <c r="I323" s="34"/>
      <c r="J323" s="47"/>
      <c r="K323" s="34"/>
      <c r="L323" s="34"/>
      <c r="M323" s="34"/>
      <c r="N323" s="47"/>
      <c r="O323" s="47"/>
      <c r="P323" s="47"/>
      <c r="Q323" s="34"/>
      <c r="R323" s="34"/>
      <c r="S323" s="34"/>
      <c r="T323" s="46"/>
      <c r="U323" s="283"/>
      <c r="V323" s="283"/>
      <c r="W323" s="283"/>
      <c r="X323" s="283"/>
      <c r="Y323" s="283"/>
      <c r="Z323" s="283"/>
      <c r="AA323" s="283"/>
      <c r="AB323" s="303"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35">
      <c r="A324" s="41"/>
      <c r="B324" s="41"/>
      <c r="C324" s="49"/>
      <c r="D324" s="34"/>
      <c r="E324" s="34"/>
      <c r="F324" s="34"/>
      <c r="G324" s="43"/>
      <c r="H324" s="43"/>
      <c r="I324" s="34"/>
      <c r="J324" s="47"/>
      <c r="K324" s="34"/>
      <c r="L324" s="34"/>
      <c r="M324" s="34"/>
      <c r="N324" s="47"/>
      <c r="O324" s="47"/>
      <c r="P324" s="47"/>
      <c r="Q324" s="34"/>
      <c r="R324" s="34"/>
      <c r="S324" s="34"/>
      <c r="T324" s="46"/>
      <c r="U324" s="283"/>
      <c r="V324" s="283"/>
      <c r="W324" s="283"/>
      <c r="X324" s="283"/>
      <c r="Y324" s="283"/>
      <c r="Z324" s="283"/>
      <c r="AA324" s="283"/>
      <c r="AB324" s="303" t="str">
        <f t="shared" si="21"/>
        <v>//</v>
      </c>
      <c r="AC324" s="8" t="str">
        <f t="shared" ref="AC324:AC387" si="23">IF(AD324= " site  //-","",AD324)</f>
        <v/>
      </c>
      <c r="AD324" s="8" t="str">
        <f t="shared" si="22"/>
        <v xml:space="preserve"> site  //-</v>
      </c>
      <c r="AE324" s="8" t="str">
        <f t="shared" ref="AE324:AE387" si="24">IF(I324="","",I324)</f>
        <v/>
      </c>
    </row>
    <row r="325" spans="1:31" x14ac:dyDescent="0.35">
      <c r="A325" s="41"/>
      <c r="B325" s="41"/>
      <c r="C325" s="49"/>
      <c r="D325" s="34"/>
      <c r="E325" s="34"/>
      <c r="F325" s="34"/>
      <c r="G325" s="43"/>
      <c r="H325" s="43"/>
      <c r="I325" s="34"/>
      <c r="J325" s="47"/>
      <c r="K325" s="34"/>
      <c r="L325" s="34"/>
      <c r="M325" s="34"/>
      <c r="N325" s="47"/>
      <c r="O325" s="47"/>
      <c r="P325" s="47"/>
      <c r="Q325" s="34"/>
      <c r="R325" s="34"/>
      <c r="S325" s="34"/>
      <c r="T325" s="46"/>
      <c r="U325" s="283"/>
      <c r="V325" s="283"/>
      <c r="W325" s="283"/>
      <c r="X325" s="283"/>
      <c r="Y325" s="283"/>
      <c r="Z325" s="283"/>
      <c r="AA325" s="283"/>
      <c r="AB325" s="303" t="str">
        <f t="shared" si="21"/>
        <v>//</v>
      </c>
      <c r="AC325" s="8" t="str">
        <f t="shared" si="23"/>
        <v/>
      </c>
      <c r="AD325" s="8" t="str">
        <f t="shared" si="22"/>
        <v xml:space="preserve"> site  //-</v>
      </c>
      <c r="AE325" s="8" t="str">
        <f t="shared" si="24"/>
        <v/>
      </c>
    </row>
    <row r="326" spans="1:31" x14ac:dyDescent="0.35">
      <c r="A326" s="41"/>
      <c r="B326" s="41"/>
      <c r="C326" s="49"/>
      <c r="D326" s="34"/>
      <c r="E326" s="34"/>
      <c r="F326" s="34"/>
      <c r="G326" s="43"/>
      <c r="H326" s="43"/>
      <c r="I326" s="34"/>
      <c r="J326" s="47"/>
      <c r="K326" s="34"/>
      <c r="L326" s="34"/>
      <c r="M326" s="34"/>
      <c r="N326" s="47"/>
      <c r="O326" s="47"/>
      <c r="P326" s="47"/>
      <c r="Q326" s="34"/>
      <c r="R326" s="34"/>
      <c r="S326" s="34"/>
      <c r="T326" s="46"/>
      <c r="U326" s="283"/>
      <c r="V326" s="283"/>
      <c r="W326" s="283"/>
      <c r="X326" s="283"/>
      <c r="Y326" s="283"/>
      <c r="Z326" s="283"/>
      <c r="AA326" s="283"/>
      <c r="AB326" s="303" t="str">
        <f t="shared" si="21"/>
        <v>//</v>
      </c>
      <c r="AC326" s="8" t="str">
        <f t="shared" si="23"/>
        <v/>
      </c>
      <c r="AD326" s="8" t="str">
        <f t="shared" si="22"/>
        <v xml:space="preserve"> site  //-</v>
      </c>
      <c r="AE326" s="8" t="str">
        <f t="shared" si="24"/>
        <v/>
      </c>
    </row>
    <row r="327" spans="1:31" x14ac:dyDescent="0.35">
      <c r="A327" s="41"/>
      <c r="B327" s="41"/>
      <c r="C327" s="49"/>
      <c r="D327" s="34"/>
      <c r="E327" s="34"/>
      <c r="F327" s="34"/>
      <c r="G327" s="43"/>
      <c r="H327" s="43"/>
      <c r="I327" s="34"/>
      <c r="J327" s="47"/>
      <c r="K327" s="34"/>
      <c r="L327" s="34"/>
      <c r="M327" s="34"/>
      <c r="N327" s="47"/>
      <c r="O327" s="47"/>
      <c r="P327" s="47"/>
      <c r="Q327" s="34"/>
      <c r="R327" s="34"/>
      <c r="S327" s="34"/>
      <c r="T327" s="46"/>
      <c r="U327" s="283"/>
      <c r="V327" s="283"/>
      <c r="W327" s="283"/>
      <c r="X327" s="283"/>
      <c r="Y327" s="283"/>
      <c r="Z327" s="283"/>
      <c r="AA327" s="283"/>
      <c r="AB327" s="303" t="str">
        <f t="shared" si="21"/>
        <v>//</v>
      </c>
      <c r="AC327" s="8" t="str">
        <f t="shared" si="23"/>
        <v/>
      </c>
      <c r="AD327" s="8" t="str">
        <f t="shared" si="22"/>
        <v xml:space="preserve"> site  //-</v>
      </c>
      <c r="AE327" s="8" t="str">
        <f t="shared" si="24"/>
        <v/>
      </c>
    </row>
    <row r="328" spans="1:31" x14ac:dyDescent="0.35">
      <c r="A328" s="41"/>
      <c r="B328" s="41"/>
      <c r="C328" s="49"/>
      <c r="D328" s="34"/>
      <c r="E328" s="34"/>
      <c r="F328" s="34"/>
      <c r="G328" s="43"/>
      <c r="H328" s="43"/>
      <c r="I328" s="34"/>
      <c r="J328" s="47"/>
      <c r="K328" s="34"/>
      <c r="L328" s="34"/>
      <c r="M328" s="34"/>
      <c r="N328" s="47"/>
      <c r="O328" s="47"/>
      <c r="P328" s="47"/>
      <c r="Q328" s="34"/>
      <c r="R328" s="34"/>
      <c r="S328" s="34"/>
      <c r="T328" s="46"/>
      <c r="U328" s="283"/>
      <c r="V328" s="283"/>
      <c r="W328" s="283"/>
      <c r="X328" s="283"/>
      <c r="Y328" s="283"/>
      <c r="Z328" s="283"/>
      <c r="AA328" s="283"/>
      <c r="AB328" s="303" t="str">
        <f t="shared" si="21"/>
        <v>//</v>
      </c>
      <c r="AC328" s="8" t="str">
        <f t="shared" si="23"/>
        <v/>
      </c>
      <c r="AD328" s="8" t="str">
        <f t="shared" si="22"/>
        <v xml:space="preserve"> site  //-</v>
      </c>
      <c r="AE328" s="8" t="str">
        <f t="shared" si="24"/>
        <v/>
      </c>
    </row>
    <row r="329" spans="1:31" x14ac:dyDescent="0.35">
      <c r="A329" s="41"/>
      <c r="B329" s="41"/>
      <c r="C329" s="49"/>
      <c r="D329" s="34"/>
      <c r="E329" s="34"/>
      <c r="F329" s="34"/>
      <c r="G329" s="43"/>
      <c r="H329" s="43"/>
      <c r="I329" s="34"/>
      <c r="J329" s="47"/>
      <c r="K329" s="34"/>
      <c r="L329" s="34"/>
      <c r="M329" s="34"/>
      <c r="N329" s="47"/>
      <c r="O329" s="47"/>
      <c r="P329" s="47"/>
      <c r="Q329" s="34"/>
      <c r="R329" s="34"/>
      <c r="S329" s="34"/>
      <c r="T329" s="46"/>
      <c r="U329" s="283"/>
      <c r="V329" s="283"/>
      <c r="W329" s="283"/>
      <c r="X329" s="283"/>
      <c r="Y329" s="283"/>
      <c r="Z329" s="283"/>
      <c r="AA329" s="283"/>
      <c r="AB329" s="303" t="str">
        <f t="shared" si="21"/>
        <v>//</v>
      </c>
      <c r="AC329" s="8" t="str">
        <f t="shared" si="23"/>
        <v/>
      </c>
      <c r="AD329" s="8" t="str">
        <f t="shared" si="22"/>
        <v xml:space="preserve"> site  //-</v>
      </c>
      <c r="AE329" s="8" t="str">
        <f t="shared" si="24"/>
        <v/>
      </c>
    </row>
    <row r="330" spans="1:31" x14ac:dyDescent="0.35">
      <c r="A330" s="41"/>
      <c r="B330" s="41"/>
      <c r="C330" s="49"/>
      <c r="D330" s="34"/>
      <c r="E330" s="34"/>
      <c r="F330" s="34"/>
      <c r="G330" s="43"/>
      <c r="H330" s="43"/>
      <c r="I330" s="34"/>
      <c r="J330" s="47"/>
      <c r="K330" s="34"/>
      <c r="L330" s="34"/>
      <c r="M330" s="34"/>
      <c r="N330" s="47"/>
      <c r="O330" s="47"/>
      <c r="P330" s="47"/>
      <c r="Q330" s="34"/>
      <c r="R330" s="34"/>
      <c r="S330" s="34"/>
      <c r="T330" s="46"/>
      <c r="U330" s="283"/>
      <c r="V330" s="283"/>
      <c r="W330" s="283"/>
      <c r="X330" s="283"/>
      <c r="Y330" s="283"/>
      <c r="Z330" s="283"/>
      <c r="AA330" s="283"/>
      <c r="AB330" s="303" t="str">
        <f t="shared" si="21"/>
        <v>//</v>
      </c>
      <c r="AC330" s="8" t="str">
        <f t="shared" si="23"/>
        <v/>
      </c>
      <c r="AD330" s="8" t="str">
        <f t="shared" si="22"/>
        <v xml:space="preserve"> site  //-</v>
      </c>
      <c r="AE330" s="8" t="str">
        <f t="shared" si="24"/>
        <v/>
      </c>
    </row>
    <row r="331" spans="1:31" x14ac:dyDescent="0.35">
      <c r="A331" s="41"/>
      <c r="B331" s="41"/>
      <c r="C331" s="49"/>
      <c r="D331" s="34"/>
      <c r="E331" s="34"/>
      <c r="F331" s="34"/>
      <c r="G331" s="43"/>
      <c r="H331" s="43"/>
      <c r="I331" s="34"/>
      <c r="J331" s="47"/>
      <c r="K331" s="34"/>
      <c r="L331" s="34"/>
      <c r="M331" s="34"/>
      <c r="N331" s="47"/>
      <c r="O331" s="47"/>
      <c r="P331" s="47"/>
      <c r="Q331" s="34"/>
      <c r="R331" s="34"/>
      <c r="S331" s="34"/>
      <c r="T331" s="46"/>
      <c r="U331" s="283"/>
      <c r="V331" s="283"/>
      <c r="W331" s="283"/>
      <c r="X331" s="283"/>
      <c r="Y331" s="283"/>
      <c r="Z331" s="283"/>
      <c r="AA331" s="283"/>
      <c r="AB331" s="303" t="str">
        <f t="shared" si="21"/>
        <v>//</v>
      </c>
      <c r="AC331" s="8" t="str">
        <f t="shared" si="23"/>
        <v/>
      </c>
      <c r="AD331" s="8" t="str">
        <f t="shared" si="22"/>
        <v xml:space="preserve"> site  //-</v>
      </c>
      <c r="AE331" s="8" t="str">
        <f t="shared" si="24"/>
        <v/>
      </c>
    </row>
    <row r="332" spans="1:31" x14ac:dyDescent="0.35">
      <c r="A332" s="41"/>
      <c r="B332" s="41"/>
      <c r="C332" s="49"/>
      <c r="D332" s="34"/>
      <c r="E332" s="34"/>
      <c r="F332" s="34"/>
      <c r="G332" s="43"/>
      <c r="H332" s="43"/>
      <c r="I332" s="34"/>
      <c r="J332" s="47"/>
      <c r="K332" s="34"/>
      <c r="L332" s="34"/>
      <c r="M332" s="34"/>
      <c r="N332" s="47"/>
      <c r="O332" s="47"/>
      <c r="P332" s="47"/>
      <c r="Q332" s="34"/>
      <c r="R332" s="34"/>
      <c r="S332" s="34"/>
      <c r="T332" s="46"/>
      <c r="U332" s="283"/>
      <c r="V332" s="283"/>
      <c r="W332" s="283"/>
      <c r="X332" s="283"/>
      <c r="Y332" s="283"/>
      <c r="Z332" s="283"/>
      <c r="AA332" s="283"/>
      <c r="AB332" s="303" t="str">
        <f t="shared" si="21"/>
        <v>//</v>
      </c>
      <c r="AC332" s="8" t="str">
        <f t="shared" si="23"/>
        <v/>
      </c>
      <c r="AD332" s="8" t="str">
        <f t="shared" si="22"/>
        <v xml:space="preserve"> site  //-</v>
      </c>
      <c r="AE332" s="8" t="str">
        <f t="shared" si="24"/>
        <v/>
      </c>
    </row>
    <row r="333" spans="1:31" x14ac:dyDescent="0.35">
      <c r="A333" s="41"/>
      <c r="B333" s="41"/>
      <c r="C333" s="49"/>
      <c r="D333" s="34"/>
      <c r="E333" s="34"/>
      <c r="F333" s="34"/>
      <c r="G333" s="43"/>
      <c r="H333" s="43"/>
      <c r="I333" s="34"/>
      <c r="J333" s="47"/>
      <c r="K333" s="34"/>
      <c r="L333" s="34"/>
      <c r="M333" s="34"/>
      <c r="N333" s="47"/>
      <c r="O333" s="47"/>
      <c r="P333" s="47"/>
      <c r="Q333" s="34"/>
      <c r="R333" s="34"/>
      <c r="S333" s="34"/>
      <c r="T333" s="46"/>
      <c r="U333" s="283"/>
      <c r="V333" s="283"/>
      <c r="W333" s="283"/>
      <c r="X333" s="283"/>
      <c r="Y333" s="283"/>
      <c r="Z333" s="283"/>
      <c r="AA333" s="283"/>
      <c r="AB333" s="303" t="str">
        <f t="shared" si="21"/>
        <v>//</v>
      </c>
      <c r="AC333" s="8" t="str">
        <f t="shared" si="23"/>
        <v/>
      </c>
      <c r="AD333" s="8" t="str">
        <f t="shared" si="22"/>
        <v xml:space="preserve"> site  //-</v>
      </c>
      <c r="AE333" s="8" t="str">
        <f t="shared" si="24"/>
        <v/>
      </c>
    </row>
    <row r="334" spans="1:31" x14ac:dyDescent="0.35">
      <c r="A334" s="41"/>
      <c r="B334" s="41"/>
      <c r="C334" s="49"/>
      <c r="D334" s="34"/>
      <c r="E334" s="34"/>
      <c r="F334" s="34"/>
      <c r="G334" s="43"/>
      <c r="H334" s="43"/>
      <c r="I334" s="34"/>
      <c r="J334" s="47"/>
      <c r="K334" s="34"/>
      <c r="L334" s="34"/>
      <c r="M334" s="34"/>
      <c r="N334" s="47"/>
      <c r="O334" s="47"/>
      <c r="P334" s="47"/>
      <c r="Q334" s="34"/>
      <c r="R334" s="34"/>
      <c r="S334" s="34"/>
      <c r="T334" s="46"/>
      <c r="U334" s="283"/>
      <c r="V334" s="283"/>
      <c r="W334" s="283"/>
      <c r="X334" s="283"/>
      <c r="Y334" s="283"/>
      <c r="Z334" s="283"/>
      <c r="AA334" s="283"/>
      <c r="AB334" s="303" t="str">
        <f t="shared" si="21"/>
        <v>//</v>
      </c>
      <c r="AC334" s="8" t="str">
        <f t="shared" si="23"/>
        <v/>
      </c>
      <c r="AD334" s="8" t="str">
        <f t="shared" si="22"/>
        <v xml:space="preserve"> site  //-</v>
      </c>
      <c r="AE334" s="8" t="str">
        <f t="shared" si="24"/>
        <v/>
      </c>
    </row>
    <row r="335" spans="1:31" x14ac:dyDescent="0.35">
      <c r="A335" s="41"/>
      <c r="B335" s="41"/>
      <c r="C335" s="49"/>
      <c r="D335" s="34"/>
      <c r="E335" s="34"/>
      <c r="F335" s="34"/>
      <c r="G335" s="43"/>
      <c r="H335" s="43"/>
      <c r="I335" s="34"/>
      <c r="J335" s="47"/>
      <c r="K335" s="34"/>
      <c r="L335" s="34"/>
      <c r="M335" s="34"/>
      <c r="N335" s="47"/>
      <c r="O335" s="47"/>
      <c r="P335" s="47"/>
      <c r="Q335" s="34"/>
      <c r="R335" s="34"/>
      <c r="S335" s="34"/>
      <c r="T335" s="46"/>
      <c r="U335" s="283"/>
      <c r="V335" s="283"/>
      <c r="W335" s="283"/>
      <c r="X335" s="283"/>
      <c r="Y335" s="283"/>
      <c r="Z335" s="283"/>
      <c r="AA335" s="283"/>
      <c r="AB335" s="303" t="str">
        <f t="shared" si="21"/>
        <v>//</v>
      </c>
      <c r="AC335" s="8" t="str">
        <f t="shared" si="23"/>
        <v/>
      </c>
      <c r="AD335" s="8" t="str">
        <f t="shared" si="22"/>
        <v xml:space="preserve"> site  //-</v>
      </c>
      <c r="AE335" s="8" t="str">
        <f t="shared" si="24"/>
        <v/>
      </c>
    </row>
    <row r="336" spans="1:31" x14ac:dyDescent="0.35">
      <c r="A336" s="41"/>
      <c r="B336" s="41"/>
      <c r="C336" s="49"/>
      <c r="D336" s="34"/>
      <c r="E336" s="34"/>
      <c r="F336" s="34"/>
      <c r="G336" s="43"/>
      <c r="H336" s="43"/>
      <c r="I336" s="34"/>
      <c r="J336" s="47"/>
      <c r="K336" s="34"/>
      <c r="L336" s="34"/>
      <c r="M336" s="34"/>
      <c r="N336" s="47"/>
      <c r="O336" s="47"/>
      <c r="P336" s="47"/>
      <c r="Q336" s="34"/>
      <c r="R336" s="34"/>
      <c r="S336" s="34"/>
      <c r="T336" s="46"/>
      <c r="U336" s="283"/>
      <c r="V336" s="283"/>
      <c r="W336" s="283"/>
      <c r="X336" s="283"/>
      <c r="Y336" s="283"/>
      <c r="Z336" s="283"/>
      <c r="AA336" s="283"/>
      <c r="AB336" s="303" t="str">
        <f t="shared" si="21"/>
        <v>//</v>
      </c>
      <c r="AC336" s="8" t="str">
        <f t="shared" si="23"/>
        <v/>
      </c>
      <c r="AD336" s="8" t="str">
        <f t="shared" si="22"/>
        <v xml:space="preserve"> site  //-</v>
      </c>
      <c r="AE336" s="8" t="str">
        <f t="shared" si="24"/>
        <v/>
      </c>
    </row>
    <row r="337" spans="1:31" x14ac:dyDescent="0.35">
      <c r="A337" s="41"/>
      <c r="B337" s="41"/>
      <c r="C337" s="49"/>
      <c r="D337" s="34"/>
      <c r="E337" s="34"/>
      <c r="F337" s="34"/>
      <c r="G337" s="43"/>
      <c r="H337" s="43"/>
      <c r="I337" s="34"/>
      <c r="J337" s="47"/>
      <c r="K337" s="34"/>
      <c r="L337" s="34"/>
      <c r="M337" s="34"/>
      <c r="N337" s="47"/>
      <c r="O337" s="47"/>
      <c r="P337" s="47"/>
      <c r="Q337" s="34"/>
      <c r="R337" s="34"/>
      <c r="S337" s="34"/>
      <c r="T337" s="46"/>
      <c r="U337" s="283"/>
      <c r="V337" s="283"/>
      <c r="W337" s="283"/>
      <c r="X337" s="283"/>
      <c r="Y337" s="283"/>
      <c r="Z337" s="283"/>
      <c r="AA337" s="283"/>
      <c r="AB337" s="303" t="str">
        <f t="shared" si="21"/>
        <v>//</v>
      </c>
      <c r="AC337" s="8" t="str">
        <f t="shared" si="23"/>
        <v/>
      </c>
      <c r="AD337" s="8" t="str">
        <f t="shared" si="22"/>
        <v xml:space="preserve"> site  //-</v>
      </c>
      <c r="AE337" s="8" t="str">
        <f t="shared" si="24"/>
        <v/>
      </c>
    </row>
    <row r="338" spans="1:31" x14ac:dyDescent="0.35">
      <c r="A338" s="41"/>
      <c r="B338" s="41"/>
      <c r="C338" s="49"/>
      <c r="D338" s="34"/>
      <c r="E338" s="34"/>
      <c r="F338" s="34"/>
      <c r="G338" s="43"/>
      <c r="H338" s="43"/>
      <c r="I338" s="34"/>
      <c r="J338" s="47"/>
      <c r="K338" s="34"/>
      <c r="L338" s="34"/>
      <c r="M338" s="34"/>
      <c r="N338" s="47"/>
      <c r="O338" s="47"/>
      <c r="P338" s="47"/>
      <c r="Q338" s="34"/>
      <c r="R338" s="34"/>
      <c r="S338" s="34"/>
      <c r="T338" s="46"/>
      <c r="U338" s="283"/>
      <c r="V338" s="283"/>
      <c r="W338" s="283"/>
      <c r="X338" s="283"/>
      <c r="Y338" s="283"/>
      <c r="Z338" s="283"/>
      <c r="AA338" s="283"/>
      <c r="AB338" s="303" t="str">
        <f t="shared" si="21"/>
        <v>//</v>
      </c>
      <c r="AC338" s="8" t="str">
        <f t="shared" si="23"/>
        <v/>
      </c>
      <c r="AD338" s="8" t="str">
        <f t="shared" si="22"/>
        <v xml:space="preserve"> site  //-</v>
      </c>
      <c r="AE338" s="8" t="str">
        <f t="shared" si="24"/>
        <v/>
      </c>
    </row>
    <row r="339" spans="1:31" x14ac:dyDescent="0.35">
      <c r="A339" s="41"/>
      <c r="B339" s="41"/>
      <c r="C339" s="49"/>
      <c r="D339" s="34"/>
      <c r="E339" s="34"/>
      <c r="F339" s="34"/>
      <c r="G339" s="43"/>
      <c r="H339" s="43"/>
      <c r="I339" s="34"/>
      <c r="J339" s="47"/>
      <c r="K339" s="34"/>
      <c r="L339" s="34"/>
      <c r="M339" s="34"/>
      <c r="N339" s="47"/>
      <c r="O339" s="47"/>
      <c r="P339" s="47"/>
      <c r="Q339" s="34"/>
      <c r="R339" s="34"/>
      <c r="S339" s="34"/>
      <c r="T339" s="46"/>
      <c r="U339" s="283"/>
      <c r="V339" s="283"/>
      <c r="W339" s="283"/>
      <c r="X339" s="283"/>
      <c r="Y339" s="283"/>
      <c r="Z339" s="283"/>
      <c r="AA339" s="283"/>
      <c r="AB339" s="303" t="str">
        <f t="shared" si="21"/>
        <v>//</v>
      </c>
      <c r="AC339" s="8" t="str">
        <f t="shared" si="23"/>
        <v/>
      </c>
      <c r="AD339" s="8" t="str">
        <f t="shared" si="22"/>
        <v xml:space="preserve"> site  //-</v>
      </c>
      <c r="AE339" s="8" t="str">
        <f t="shared" si="24"/>
        <v/>
      </c>
    </row>
    <row r="340" spans="1:31" x14ac:dyDescent="0.35">
      <c r="A340" s="41"/>
      <c r="B340" s="41"/>
      <c r="C340" s="49"/>
      <c r="D340" s="34"/>
      <c r="E340" s="34"/>
      <c r="F340" s="34"/>
      <c r="G340" s="43"/>
      <c r="H340" s="43"/>
      <c r="I340" s="34"/>
      <c r="J340" s="47"/>
      <c r="K340" s="34"/>
      <c r="L340" s="34"/>
      <c r="M340" s="34"/>
      <c r="N340" s="47"/>
      <c r="O340" s="47"/>
      <c r="P340" s="47"/>
      <c r="Q340" s="34"/>
      <c r="R340" s="34"/>
      <c r="S340" s="34"/>
      <c r="T340" s="46"/>
      <c r="U340" s="283"/>
      <c r="V340" s="283"/>
      <c r="W340" s="283"/>
      <c r="X340" s="283"/>
      <c r="Y340" s="283"/>
      <c r="Z340" s="283"/>
      <c r="AA340" s="283"/>
      <c r="AB340" s="303" t="str">
        <f t="shared" si="21"/>
        <v>//</v>
      </c>
      <c r="AC340" s="8" t="str">
        <f t="shared" si="23"/>
        <v/>
      </c>
      <c r="AD340" s="8" t="str">
        <f t="shared" si="22"/>
        <v xml:space="preserve"> site  //-</v>
      </c>
      <c r="AE340" s="8" t="str">
        <f t="shared" si="24"/>
        <v/>
      </c>
    </row>
    <row r="341" spans="1:31" x14ac:dyDescent="0.35">
      <c r="A341" s="41"/>
      <c r="B341" s="41"/>
      <c r="C341" s="49"/>
      <c r="D341" s="34"/>
      <c r="E341" s="34"/>
      <c r="F341" s="34"/>
      <c r="G341" s="43"/>
      <c r="H341" s="43"/>
      <c r="I341" s="34"/>
      <c r="J341" s="47"/>
      <c r="K341" s="34"/>
      <c r="L341" s="34"/>
      <c r="M341" s="34"/>
      <c r="N341" s="47"/>
      <c r="O341" s="47"/>
      <c r="P341" s="47"/>
      <c r="Q341" s="34"/>
      <c r="R341" s="34"/>
      <c r="S341" s="34"/>
      <c r="T341" s="46"/>
      <c r="U341" s="283"/>
      <c r="V341" s="283"/>
      <c r="W341" s="283"/>
      <c r="X341" s="283"/>
      <c r="Y341" s="283"/>
      <c r="Z341" s="283"/>
      <c r="AA341" s="283"/>
      <c r="AB341" s="303" t="str">
        <f t="shared" si="21"/>
        <v>//</v>
      </c>
      <c r="AC341" s="8" t="str">
        <f t="shared" si="23"/>
        <v/>
      </c>
      <c r="AD341" s="8" t="str">
        <f t="shared" si="22"/>
        <v xml:space="preserve"> site  //-</v>
      </c>
      <c r="AE341" s="8" t="str">
        <f t="shared" si="24"/>
        <v/>
      </c>
    </row>
    <row r="342" spans="1:31" x14ac:dyDescent="0.35">
      <c r="A342" s="41"/>
      <c r="B342" s="41"/>
      <c r="C342" s="49"/>
      <c r="D342" s="34"/>
      <c r="E342" s="34"/>
      <c r="F342" s="34"/>
      <c r="G342" s="43"/>
      <c r="H342" s="43"/>
      <c r="I342" s="34"/>
      <c r="J342" s="47"/>
      <c r="K342" s="34"/>
      <c r="L342" s="34"/>
      <c r="M342" s="34"/>
      <c r="N342" s="47"/>
      <c r="O342" s="47"/>
      <c r="P342" s="47"/>
      <c r="Q342" s="34"/>
      <c r="R342" s="34"/>
      <c r="S342" s="34"/>
      <c r="T342" s="46"/>
      <c r="U342" s="283"/>
      <c r="V342" s="283"/>
      <c r="W342" s="283"/>
      <c r="X342" s="283"/>
      <c r="Y342" s="283"/>
      <c r="Z342" s="283"/>
      <c r="AA342" s="283"/>
      <c r="AB342" s="303" t="str">
        <f t="shared" si="21"/>
        <v>//</v>
      </c>
      <c r="AC342" s="8" t="str">
        <f t="shared" si="23"/>
        <v/>
      </c>
      <c r="AD342" s="8" t="str">
        <f t="shared" si="22"/>
        <v xml:space="preserve"> site  //-</v>
      </c>
      <c r="AE342" s="8" t="str">
        <f t="shared" si="24"/>
        <v/>
      </c>
    </row>
    <row r="343" spans="1:31" x14ac:dyDescent="0.35">
      <c r="A343" s="41"/>
      <c r="B343" s="41"/>
      <c r="C343" s="49"/>
      <c r="D343" s="34"/>
      <c r="E343" s="34"/>
      <c r="F343" s="34"/>
      <c r="G343" s="43"/>
      <c r="H343" s="43"/>
      <c r="I343" s="34"/>
      <c r="J343" s="47"/>
      <c r="K343" s="34"/>
      <c r="L343" s="34"/>
      <c r="M343" s="34"/>
      <c r="N343" s="47"/>
      <c r="O343" s="47"/>
      <c r="P343" s="47"/>
      <c r="Q343" s="34"/>
      <c r="R343" s="34"/>
      <c r="S343" s="34"/>
      <c r="T343" s="46"/>
      <c r="U343" s="283"/>
      <c r="V343" s="283"/>
      <c r="W343" s="283"/>
      <c r="X343" s="283"/>
      <c r="Y343" s="283"/>
      <c r="Z343" s="283"/>
      <c r="AA343" s="283"/>
      <c r="AB343" s="303" t="str">
        <f t="shared" si="21"/>
        <v>//</v>
      </c>
      <c r="AC343" s="8" t="str">
        <f t="shared" si="23"/>
        <v/>
      </c>
      <c r="AD343" s="8" t="str">
        <f t="shared" si="22"/>
        <v xml:space="preserve"> site  //-</v>
      </c>
      <c r="AE343" s="8" t="str">
        <f t="shared" si="24"/>
        <v/>
      </c>
    </row>
    <row r="344" spans="1:31" x14ac:dyDescent="0.35">
      <c r="A344" s="41"/>
      <c r="B344" s="41"/>
      <c r="C344" s="49"/>
      <c r="D344" s="34"/>
      <c r="E344" s="34"/>
      <c r="F344" s="34"/>
      <c r="G344" s="43"/>
      <c r="H344" s="43"/>
      <c r="I344" s="34"/>
      <c r="J344" s="47"/>
      <c r="K344" s="34"/>
      <c r="L344" s="34"/>
      <c r="M344" s="34"/>
      <c r="N344" s="47"/>
      <c r="O344" s="47"/>
      <c r="P344" s="47"/>
      <c r="Q344" s="34"/>
      <c r="R344" s="34"/>
      <c r="S344" s="34"/>
      <c r="T344" s="46"/>
      <c r="U344" s="283"/>
      <c r="V344" s="283"/>
      <c r="W344" s="283"/>
      <c r="X344" s="283"/>
      <c r="Y344" s="283"/>
      <c r="Z344" s="283"/>
      <c r="AA344" s="283"/>
      <c r="AB344" s="303" t="str">
        <f t="shared" si="21"/>
        <v>//</v>
      </c>
      <c r="AC344" s="8" t="str">
        <f t="shared" si="23"/>
        <v/>
      </c>
      <c r="AD344" s="8" t="str">
        <f t="shared" si="22"/>
        <v xml:space="preserve"> site  //-</v>
      </c>
      <c r="AE344" s="8" t="str">
        <f t="shared" si="24"/>
        <v/>
      </c>
    </row>
    <row r="345" spans="1:31" x14ac:dyDescent="0.35">
      <c r="A345" s="41"/>
      <c r="B345" s="41"/>
      <c r="C345" s="49"/>
      <c r="D345" s="34"/>
      <c r="E345" s="34"/>
      <c r="F345" s="34"/>
      <c r="G345" s="43"/>
      <c r="H345" s="43"/>
      <c r="I345" s="34"/>
      <c r="J345" s="47"/>
      <c r="K345" s="34"/>
      <c r="L345" s="34"/>
      <c r="M345" s="34"/>
      <c r="N345" s="47"/>
      <c r="O345" s="47"/>
      <c r="P345" s="47"/>
      <c r="Q345" s="34"/>
      <c r="R345" s="34"/>
      <c r="S345" s="34"/>
      <c r="T345" s="46"/>
      <c r="U345" s="283"/>
      <c r="V345" s="283"/>
      <c r="W345" s="283"/>
      <c r="X345" s="283"/>
      <c r="Y345" s="283"/>
      <c r="Z345" s="283"/>
      <c r="AA345" s="283"/>
      <c r="AB345" s="303" t="str">
        <f t="shared" si="21"/>
        <v>//</v>
      </c>
      <c r="AC345" s="8" t="str">
        <f t="shared" si="23"/>
        <v/>
      </c>
      <c r="AD345" s="8" t="str">
        <f t="shared" si="22"/>
        <v xml:space="preserve"> site  //-</v>
      </c>
      <c r="AE345" s="8" t="str">
        <f t="shared" si="24"/>
        <v/>
      </c>
    </row>
    <row r="346" spans="1:31" x14ac:dyDescent="0.35">
      <c r="A346" s="41"/>
      <c r="B346" s="41"/>
      <c r="C346" s="49"/>
      <c r="D346" s="34"/>
      <c r="E346" s="34"/>
      <c r="F346" s="34"/>
      <c r="G346" s="43"/>
      <c r="H346" s="43"/>
      <c r="I346" s="34"/>
      <c r="J346" s="47"/>
      <c r="K346" s="34"/>
      <c r="L346" s="34"/>
      <c r="M346" s="34"/>
      <c r="N346" s="47"/>
      <c r="O346" s="47"/>
      <c r="P346" s="47"/>
      <c r="Q346" s="34"/>
      <c r="R346" s="34"/>
      <c r="S346" s="34"/>
      <c r="T346" s="46"/>
      <c r="U346" s="283"/>
      <c r="V346" s="283"/>
      <c r="W346" s="283"/>
      <c r="X346" s="283"/>
      <c r="Y346" s="283"/>
      <c r="Z346" s="283"/>
      <c r="AA346" s="283"/>
      <c r="AB346" s="303" t="str">
        <f t="shared" si="21"/>
        <v>//</v>
      </c>
      <c r="AC346" s="8" t="str">
        <f t="shared" si="23"/>
        <v/>
      </c>
      <c r="AD346" s="8" t="str">
        <f t="shared" si="22"/>
        <v xml:space="preserve"> site  //-</v>
      </c>
      <c r="AE346" s="8" t="str">
        <f t="shared" si="24"/>
        <v/>
      </c>
    </row>
    <row r="347" spans="1:31" x14ac:dyDescent="0.35">
      <c r="A347" s="41"/>
      <c r="B347" s="41"/>
      <c r="C347" s="49"/>
      <c r="D347" s="34"/>
      <c r="E347" s="34"/>
      <c r="F347" s="34"/>
      <c r="G347" s="43"/>
      <c r="H347" s="43"/>
      <c r="I347" s="34"/>
      <c r="J347" s="47"/>
      <c r="K347" s="34"/>
      <c r="L347" s="34"/>
      <c r="M347" s="34"/>
      <c r="N347" s="47"/>
      <c r="O347" s="47"/>
      <c r="P347" s="47"/>
      <c r="Q347" s="34"/>
      <c r="R347" s="34"/>
      <c r="S347" s="34"/>
      <c r="T347" s="46"/>
      <c r="U347" s="283"/>
      <c r="V347" s="283"/>
      <c r="W347" s="283"/>
      <c r="X347" s="283"/>
      <c r="Y347" s="283"/>
      <c r="Z347" s="283"/>
      <c r="AA347" s="283"/>
      <c r="AB347" s="303" t="str">
        <f t="shared" si="21"/>
        <v>//</v>
      </c>
      <c r="AC347" s="8" t="str">
        <f t="shared" si="23"/>
        <v/>
      </c>
      <c r="AD347" s="8" t="str">
        <f t="shared" si="22"/>
        <v xml:space="preserve"> site  //-</v>
      </c>
      <c r="AE347" s="8" t="str">
        <f t="shared" si="24"/>
        <v/>
      </c>
    </row>
    <row r="348" spans="1:31" x14ac:dyDescent="0.35">
      <c r="A348" s="41"/>
      <c r="B348" s="41"/>
      <c r="C348" s="49"/>
      <c r="D348" s="34"/>
      <c r="E348" s="34"/>
      <c r="F348" s="34"/>
      <c r="G348" s="43"/>
      <c r="H348" s="43"/>
      <c r="I348" s="34"/>
      <c r="J348" s="47"/>
      <c r="K348" s="34"/>
      <c r="L348" s="34"/>
      <c r="M348" s="34"/>
      <c r="N348" s="47"/>
      <c r="O348" s="47"/>
      <c r="P348" s="47"/>
      <c r="Q348" s="34"/>
      <c r="R348" s="34"/>
      <c r="S348" s="34"/>
      <c r="T348" s="46"/>
      <c r="U348" s="283"/>
      <c r="V348" s="283"/>
      <c r="W348" s="283"/>
      <c r="X348" s="283"/>
      <c r="Y348" s="283"/>
      <c r="Z348" s="283"/>
      <c r="AA348" s="283"/>
      <c r="AB348" s="303" t="str">
        <f t="shared" si="21"/>
        <v>//</v>
      </c>
      <c r="AC348" s="8" t="str">
        <f t="shared" si="23"/>
        <v/>
      </c>
      <c r="AD348" s="8" t="str">
        <f t="shared" si="22"/>
        <v xml:space="preserve"> site  //-</v>
      </c>
      <c r="AE348" s="8" t="str">
        <f t="shared" si="24"/>
        <v/>
      </c>
    </row>
    <row r="349" spans="1:31" x14ac:dyDescent="0.35">
      <c r="A349" s="41"/>
      <c r="B349" s="41"/>
      <c r="C349" s="49"/>
      <c r="D349" s="34"/>
      <c r="E349" s="34"/>
      <c r="F349" s="34"/>
      <c r="G349" s="43"/>
      <c r="H349" s="43"/>
      <c r="I349" s="34"/>
      <c r="J349" s="47"/>
      <c r="K349" s="34"/>
      <c r="L349" s="34"/>
      <c r="M349" s="34"/>
      <c r="N349" s="47"/>
      <c r="O349" s="47"/>
      <c r="P349" s="47"/>
      <c r="Q349" s="34"/>
      <c r="R349" s="34"/>
      <c r="S349" s="34"/>
      <c r="T349" s="46"/>
      <c r="U349" s="283"/>
      <c r="V349" s="283"/>
      <c r="W349" s="283"/>
      <c r="X349" s="283"/>
      <c r="Y349" s="283"/>
      <c r="Z349" s="283"/>
      <c r="AA349" s="283"/>
      <c r="AB349" s="303" t="str">
        <f t="shared" si="21"/>
        <v>//</v>
      </c>
      <c r="AC349" s="8" t="str">
        <f t="shared" si="23"/>
        <v/>
      </c>
      <c r="AD349" s="8" t="str">
        <f t="shared" si="22"/>
        <v xml:space="preserve"> site  //-</v>
      </c>
      <c r="AE349" s="8" t="str">
        <f t="shared" si="24"/>
        <v/>
      </c>
    </row>
    <row r="350" spans="1:31" x14ac:dyDescent="0.35">
      <c r="A350" s="41"/>
      <c r="B350" s="41"/>
      <c r="C350" s="49"/>
      <c r="D350" s="34"/>
      <c r="E350" s="34"/>
      <c r="F350" s="34"/>
      <c r="G350" s="43"/>
      <c r="H350" s="43"/>
      <c r="I350" s="34"/>
      <c r="J350" s="47"/>
      <c r="K350" s="34"/>
      <c r="L350" s="34"/>
      <c r="M350" s="34"/>
      <c r="N350" s="47"/>
      <c r="O350" s="47"/>
      <c r="P350" s="47"/>
      <c r="Q350" s="34"/>
      <c r="R350" s="34"/>
      <c r="S350" s="34"/>
      <c r="T350" s="46"/>
      <c r="U350" s="283"/>
      <c r="V350" s="283"/>
      <c r="W350" s="283"/>
      <c r="X350" s="283"/>
      <c r="Y350" s="283"/>
      <c r="Z350" s="283"/>
      <c r="AA350" s="283"/>
      <c r="AB350" s="303" t="str">
        <f t="shared" si="21"/>
        <v>//</v>
      </c>
      <c r="AC350" s="8" t="str">
        <f t="shared" si="23"/>
        <v/>
      </c>
      <c r="AD350" s="8" t="str">
        <f t="shared" si="22"/>
        <v xml:space="preserve"> site  //-</v>
      </c>
      <c r="AE350" s="8" t="str">
        <f t="shared" si="24"/>
        <v/>
      </c>
    </row>
    <row r="351" spans="1:31" x14ac:dyDescent="0.35">
      <c r="A351" s="41"/>
      <c r="B351" s="41"/>
      <c r="C351" s="49"/>
      <c r="D351" s="34"/>
      <c r="E351" s="34"/>
      <c r="F351" s="34"/>
      <c r="G351" s="43"/>
      <c r="H351" s="43"/>
      <c r="I351" s="34"/>
      <c r="J351" s="47"/>
      <c r="K351" s="34"/>
      <c r="L351" s="34"/>
      <c r="M351" s="34"/>
      <c r="N351" s="47"/>
      <c r="O351" s="47"/>
      <c r="P351" s="47"/>
      <c r="Q351" s="34"/>
      <c r="R351" s="34"/>
      <c r="S351" s="34"/>
      <c r="T351" s="46"/>
      <c r="U351" s="283"/>
      <c r="V351" s="283"/>
      <c r="W351" s="283"/>
      <c r="X351" s="283"/>
      <c r="Y351" s="283"/>
      <c r="Z351" s="283"/>
      <c r="AA351" s="283"/>
      <c r="AB351" s="303" t="str">
        <f t="shared" si="21"/>
        <v>//</v>
      </c>
      <c r="AC351" s="8" t="str">
        <f t="shared" si="23"/>
        <v/>
      </c>
      <c r="AD351" s="8" t="str">
        <f t="shared" si="22"/>
        <v xml:space="preserve"> site  //-</v>
      </c>
      <c r="AE351" s="8" t="str">
        <f t="shared" si="24"/>
        <v/>
      </c>
    </row>
    <row r="352" spans="1:31" x14ac:dyDescent="0.35">
      <c r="A352" s="41"/>
      <c r="B352" s="41"/>
      <c r="C352" s="49"/>
      <c r="D352" s="34"/>
      <c r="E352" s="34"/>
      <c r="F352" s="34"/>
      <c r="G352" s="43"/>
      <c r="H352" s="43"/>
      <c r="I352" s="34"/>
      <c r="J352" s="47"/>
      <c r="K352" s="34"/>
      <c r="L352" s="34"/>
      <c r="M352" s="34"/>
      <c r="N352" s="47"/>
      <c r="O352" s="47"/>
      <c r="P352" s="47"/>
      <c r="Q352" s="34"/>
      <c r="R352" s="34"/>
      <c r="S352" s="34"/>
      <c r="T352" s="46"/>
      <c r="U352" s="283"/>
      <c r="V352" s="283"/>
      <c r="W352" s="283"/>
      <c r="X352" s="283"/>
      <c r="Y352" s="283"/>
      <c r="Z352" s="283"/>
      <c r="AA352" s="283"/>
      <c r="AB352" s="303" t="str">
        <f t="shared" si="21"/>
        <v>//</v>
      </c>
      <c r="AC352" s="8" t="str">
        <f t="shared" si="23"/>
        <v/>
      </c>
      <c r="AD352" s="8" t="str">
        <f t="shared" si="22"/>
        <v xml:space="preserve"> site  //-</v>
      </c>
      <c r="AE352" s="8" t="str">
        <f t="shared" si="24"/>
        <v/>
      </c>
    </row>
    <row r="353" spans="1:31" x14ac:dyDescent="0.35">
      <c r="A353" s="41"/>
      <c r="B353" s="41"/>
      <c r="C353" s="49"/>
      <c r="D353" s="34"/>
      <c r="E353" s="34"/>
      <c r="F353" s="34"/>
      <c r="G353" s="43"/>
      <c r="H353" s="43"/>
      <c r="I353" s="34"/>
      <c r="J353" s="47"/>
      <c r="K353" s="34"/>
      <c r="L353" s="34"/>
      <c r="M353" s="34"/>
      <c r="N353" s="47"/>
      <c r="O353" s="47"/>
      <c r="P353" s="47"/>
      <c r="Q353" s="34"/>
      <c r="R353" s="34"/>
      <c r="S353" s="34"/>
      <c r="T353" s="46"/>
      <c r="U353" s="283"/>
      <c r="V353" s="283"/>
      <c r="W353" s="283"/>
      <c r="X353" s="283"/>
      <c r="Y353" s="283"/>
      <c r="Z353" s="283"/>
      <c r="AA353" s="283"/>
      <c r="AB353" s="303" t="str">
        <f t="shared" si="21"/>
        <v>//</v>
      </c>
      <c r="AC353" s="8" t="str">
        <f t="shared" si="23"/>
        <v/>
      </c>
      <c r="AD353" s="8" t="str">
        <f t="shared" si="22"/>
        <v xml:space="preserve"> site  //-</v>
      </c>
      <c r="AE353" s="8" t="str">
        <f t="shared" si="24"/>
        <v/>
      </c>
    </row>
    <row r="354" spans="1:31" x14ac:dyDescent="0.35">
      <c r="A354" s="41"/>
      <c r="B354" s="41"/>
      <c r="C354" s="49"/>
      <c r="D354" s="34"/>
      <c r="E354" s="34"/>
      <c r="F354" s="34"/>
      <c r="G354" s="43"/>
      <c r="H354" s="43"/>
      <c r="I354" s="34"/>
      <c r="J354" s="47"/>
      <c r="K354" s="34"/>
      <c r="L354" s="34"/>
      <c r="M354" s="34"/>
      <c r="N354" s="47"/>
      <c r="O354" s="47"/>
      <c r="P354" s="47"/>
      <c r="Q354" s="34"/>
      <c r="R354" s="34"/>
      <c r="S354" s="34"/>
      <c r="T354" s="46"/>
      <c r="U354" s="283"/>
      <c r="V354" s="283"/>
      <c r="W354" s="283"/>
      <c r="X354" s="283"/>
      <c r="Y354" s="283"/>
      <c r="Z354" s="283"/>
      <c r="AA354" s="283"/>
      <c r="AB354" s="303" t="str">
        <f t="shared" si="21"/>
        <v>//</v>
      </c>
      <c r="AC354" s="8" t="str">
        <f t="shared" si="23"/>
        <v/>
      </c>
      <c r="AD354" s="8" t="str">
        <f t="shared" si="22"/>
        <v xml:space="preserve"> site  //-</v>
      </c>
      <c r="AE354" s="8" t="str">
        <f t="shared" si="24"/>
        <v/>
      </c>
    </row>
    <row r="355" spans="1:31" x14ac:dyDescent="0.35">
      <c r="A355" s="41"/>
      <c r="B355" s="41"/>
      <c r="C355" s="49"/>
      <c r="D355" s="34"/>
      <c r="E355" s="34"/>
      <c r="F355" s="34"/>
      <c r="G355" s="43"/>
      <c r="H355" s="43"/>
      <c r="I355" s="34"/>
      <c r="J355" s="47"/>
      <c r="K355" s="34"/>
      <c r="L355" s="34"/>
      <c r="M355" s="34"/>
      <c r="N355" s="47"/>
      <c r="O355" s="47"/>
      <c r="P355" s="47"/>
      <c r="Q355" s="34"/>
      <c r="R355" s="34"/>
      <c r="S355" s="34"/>
      <c r="T355" s="46"/>
      <c r="U355" s="283"/>
      <c r="V355" s="283"/>
      <c r="W355" s="283"/>
      <c r="X355" s="283"/>
      <c r="Y355" s="283"/>
      <c r="Z355" s="283"/>
      <c r="AA355" s="283"/>
      <c r="AB355" s="303" t="str">
        <f t="shared" si="21"/>
        <v>//</v>
      </c>
      <c r="AC355" s="8" t="str">
        <f t="shared" si="23"/>
        <v/>
      </c>
      <c r="AD355" s="8" t="str">
        <f t="shared" si="22"/>
        <v xml:space="preserve"> site  //-</v>
      </c>
      <c r="AE355" s="8" t="str">
        <f t="shared" si="24"/>
        <v/>
      </c>
    </row>
    <row r="356" spans="1:31" x14ac:dyDescent="0.35">
      <c r="A356" s="41"/>
      <c r="B356" s="41"/>
      <c r="C356" s="49"/>
      <c r="D356" s="34"/>
      <c r="E356" s="34"/>
      <c r="F356" s="34"/>
      <c r="G356" s="43"/>
      <c r="H356" s="43"/>
      <c r="I356" s="34"/>
      <c r="J356" s="47"/>
      <c r="K356" s="34"/>
      <c r="L356" s="34"/>
      <c r="M356" s="34"/>
      <c r="N356" s="47"/>
      <c r="O356" s="47"/>
      <c r="P356" s="47"/>
      <c r="Q356" s="34"/>
      <c r="R356" s="34"/>
      <c r="S356" s="34"/>
      <c r="T356" s="46"/>
      <c r="U356" s="283"/>
      <c r="V356" s="283"/>
      <c r="W356" s="283"/>
      <c r="X356" s="283"/>
      <c r="Y356" s="283"/>
      <c r="Z356" s="283"/>
      <c r="AA356" s="283"/>
      <c r="AB356" s="303" t="str">
        <f t="shared" si="21"/>
        <v>//</v>
      </c>
      <c r="AC356" s="8" t="str">
        <f t="shared" si="23"/>
        <v/>
      </c>
      <c r="AD356" s="8" t="str">
        <f t="shared" si="22"/>
        <v xml:space="preserve"> site  //-</v>
      </c>
      <c r="AE356" s="8" t="str">
        <f t="shared" si="24"/>
        <v/>
      </c>
    </row>
    <row r="357" spans="1:31" x14ac:dyDescent="0.35">
      <c r="A357" s="41"/>
      <c r="B357" s="41"/>
      <c r="C357" s="49"/>
      <c r="D357" s="34"/>
      <c r="E357" s="34"/>
      <c r="F357" s="34"/>
      <c r="G357" s="43"/>
      <c r="H357" s="43"/>
      <c r="I357" s="34"/>
      <c r="J357" s="47"/>
      <c r="K357" s="34"/>
      <c r="L357" s="34"/>
      <c r="M357" s="34"/>
      <c r="N357" s="47"/>
      <c r="O357" s="47"/>
      <c r="P357" s="47"/>
      <c r="Q357" s="34"/>
      <c r="R357" s="34"/>
      <c r="S357" s="34"/>
      <c r="T357" s="46"/>
      <c r="U357" s="283"/>
      <c r="V357" s="283"/>
      <c r="W357" s="283"/>
      <c r="X357" s="283"/>
      <c r="Y357" s="283"/>
      <c r="Z357" s="283"/>
      <c r="AA357" s="283"/>
      <c r="AB357" s="303" t="str">
        <f t="shared" si="21"/>
        <v>//</v>
      </c>
      <c r="AC357" s="8" t="str">
        <f t="shared" si="23"/>
        <v/>
      </c>
      <c r="AD357" s="8" t="str">
        <f t="shared" si="22"/>
        <v xml:space="preserve"> site  //-</v>
      </c>
      <c r="AE357" s="8" t="str">
        <f t="shared" si="24"/>
        <v/>
      </c>
    </row>
    <row r="358" spans="1:31" x14ac:dyDescent="0.35">
      <c r="A358" s="41"/>
      <c r="B358" s="41"/>
      <c r="C358" s="49"/>
      <c r="D358" s="34"/>
      <c r="E358" s="34"/>
      <c r="F358" s="34"/>
      <c r="G358" s="43"/>
      <c r="H358" s="43"/>
      <c r="I358" s="34"/>
      <c r="J358" s="47"/>
      <c r="K358" s="34"/>
      <c r="L358" s="34"/>
      <c r="M358" s="34"/>
      <c r="N358" s="47"/>
      <c r="O358" s="47"/>
      <c r="P358" s="47"/>
      <c r="Q358" s="34"/>
      <c r="R358" s="34"/>
      <c r="S358" s="34"/>
      <c r="T358" s="46"/>
      <c r="U358" s="283"/>
      <c r="V358" s="283"/>
      <c r="W358" s="283"/>
      <c r="X358" s="283"/>
      <c r="Y358" s="283"/>
      <c r="Z358" s="283"/>
      <c r="AA358" s="283"/>
      <c r="AB358" s="303" t="str">
        <f t="shared" si="21"/>
        <v>//</v>
      </c>
      <c r="AC358" s="8" t="str">
        <f t="shared" si="23"/>
        <v/>
      </c>
      <c r="AD358" s="8" t="str">
        <f t="shared" si="22"/>
        <v xml:space="preserve"> site  //-</v>
      </c>
      <c r="AE358" s="8" t="str">
        <f t="shared" si="24"/>
        <v/>
      </c>
    </row>
    <row r="359" spans="1:31" x14ac:dyDescent="0.35">
      <c r="A359" s="41"/>
      <c r="B359" s="41"/>
      <c r="C359" s="49"/>
      <c r="D359" s="34"/>
      <c r="E359" s="34"/>
      <c r="F359" s="34"/>
      <c r="G359" s="43"/>
      <c r="H359" s="43"/>
      <c r="I359" s="34"/>
      <c r="J359" s="47"/>
      <c r="K359" s="34"/>
      <c r="L359" s="34"/>
      <c r="M359" s="34"/>
      <c r="N359" s="47"/>
      <c r="O359" s="47"/>
      <c r="P359" s="47"/>
      <c r="Q359" s="34"/>
      <c r="R359" s="34"/>
      <c r="S359" s="34"/>
      <c r="T359" s="46"/>
      <c r="U359" s="283"/>
      <c r="V359" s="283"/>
      <c r="W359" s="283"/>
      <c r="X359" s="283"/>
      <c r="Y359" s="283"/>
      <c r="Z359" s="283"/>
      <c r="AA359" s="283"/>
      <c r="AB359" s="303" t="str">
        <f t="shared" si="21"/>
        <v>//</v>
      </c>
      <c r="AC359" s="8" t="str">
        <f t="shared" si="23"/>
        <v/>
      </c>
      <c r="AD359" s="8" t="str">
        <f t="shared" si="22"/>
        <v xml:space="preserve"> site  //-</v>
      </c>
      <c r="AE359" s="8" t="str">
        <f t="shared" si="24"/>
        <v/>
      </c>
    </row>
    <row r="360" spans="1:31" x14ac:dyDescent="0.35">
      <c r="A360" s="41"/>
      <c r="B360" s="41"/>
      <c r="C360" s="49"/>
      <c r="D360" s="34"/>
      <c r="E360" s="34"/>
      <c r="F360" s="34"/>
      <c r="G360" s="43"/>
      <c r="H360" s="43"/>
      <c r="I360" s="34"/>
      <c r="J360" s="47"/>
      <c r="K360" s="34"/>
      <c r="L360" s="34"/>
      <c r="M360" s="34"/>
      <c r="N360" s="47"/>
      <c r="O360" s="47"/>
      <c r="P360" s="47"/>
      <c r="Q360" s="34"/>
      <c r="R360" s="34"/>
      <c r="S360" s="34"/>
      <c r="T360" s="46"/>
      <c r="U360" s="283"/>
      <c r="V360" s="283"/>
      <c r="W360" s="283"/>
      <c r="X360" s="283"/>
      <c r="Y360" s="283"/>
      <c r="Z360" s="283"/>
      <c r="AA360" s="283"/>
      <c r="AB360" s="303" t="str">
        <f t="shared" si="21"/>
        <v>//</v>
      </c>
      <c r="AC360" s="8" t="str">
        <f t="shared" si="23"/>
        <v/>
      </c>
      <c r="AD360" s="8" t="str">
        <f t="shared" si="22"/>
        <v xml:space="preserve"> site  //-</v>
      </c>
      <c r="AE360" s="8" t="str">
        <f t="shared" si="24"/>
        <v/>
      </c>
    </row>
    <row r="361" spans="1:31" x14ac:dyDescent="0.35">
      <c r="A361" s="41"/>
      <c r="B361" s="41"/>
      <c r="C361" s="49"/>
      <c r="D361" s="34"/>
      <c r="E361" s="34"/>
      <c r="F361" s="34"/>
      <c r="G361" s="43"/>
      <c r="H361" s="43"/>
      <c r="I361" s="34"/>
      <c r="J361" s="47"/>
      <c r="K361" s="34"/>
      <c r="L361" s="34"/>
      <c r="M361" s="34"/>
      <c r="N361" s="47"/>
      <c r="O361" s="47"/>
      <c r="P361" s="47"/>
      <c r="Q361" s="34"/>
      <c r="R361" s="34"/>
      <c r="S361" s="34"/>
      <c r="T361" s="46"/>
      <c r="U361" s="283"/>
      <c r="V361" s="283"/>
      <c r="W361" s="283"/>
      <c r="X361" s="283"/>
      <c r="Y361" s="283"/>
      <c r="Z361" s="283"/>
      <c r="AA361" s="283"/>
      <c r="AB361" s="303" t="str">
        <f t="shared" si="21"/>
        <v>//</v>
      </c>
      <c r="AC361" s="8" t="str">
        <f t="shared" si="23"/>
        <v/>
      </c>
      <c r="AD361" s="8" t="str">
        <f t="shared" si="22"/>
        <v xml:space="preserve"> site  //-</v>
      </c>
      <c r="AE361" s="8" t="str">
        <f t="shared" si="24"/>
        <v/>
      </c>
    </row>
    <row r="362" spans="1:31" x14ac:dyDescent="0.35">
      <c r="A362" s="41"/>
      <c r="B362" s="41"/>
      <c r="C362" s="49"/>
      <c r="D362" s="34"/>
      <c r="E362" s="34"/>
      <c r="F362" s="34"/>
      <c r="G362" s="43"/>
      <c r="H362" s="43"/>
      <c r="I362" s="34"/>
      <c r="J362" s="47"/>
      <c r="K362" s="34"/>
      <c r="L362" s="34"/>
      <c r="M362" s="34"/>
      <c r="N362" s="47"/>
      <c r="O362" s="47"/>
      <c r="P362" s="47"/>
      <c r="Q362" s="34"/>
      <c r="R362" s="34"/>
      <c r="S362" s="34"/>
      <c r="T362" s="46"/>
      <c r="U362" s="283"/>
      <c r="V362" s="283"/>
      <c r="W362" s="283"/>
      <c r="X362" s="283"/>
      <c r="Y362" s="283"/>
      <c r="Z362" s="283"/>
      <c r="AA362" s="283"/>
      <c r="AB362" s="303" t="str">
        <f t="shared" si="21"/>
        <v>//</v>
      </c>
      <c r="AC362" s="8" t="str">
        <f t="shared" si="23"/>
        <v/>
      </c>
      <c r="AD362" s="8" t="str">
        <f t="shared" si="22"/>
        <v xml:space="preserve"> site  //-</v>
      </c>
      <c r="AE362" s="8" t="str">
        <f t="shared" si="24"/>
        <v/>
      </c>
    </row>
    <row r="363" spans="1:31" x14ac:dyDescent="0.35">
      <c r="A363" s="41"/>
      <c r="B363" s="41"/>
      <c r="C363" s="49"/>
      <c r="D363" s="34"/>
      <c r="E363" s="34"/>
      <c r="F363" s="34"/>
      <c r="G363" s="43"/>
      <c r="H363" s="43"/>
      <c r="I363" s="34"/>
      <c r="J363" s="47"/>
      <c r="K363" s="34"/>
      <c r="L363" s="34"/>
      <c r="M363" s="34"/>
      <c r="N363" s="47"/>
      <c r="O363" s="47"/>
      <c r="P363" s="47"/>
      <c r="Q363" s="34"/>
      <c r="R363" s="34"/>
      <c r="S363" s="34"/>
      <c r="T363" s="46"/>
      <c r="U363" s="283"/>
      <c r="V363" s="283"/>
      <c r="W363" s="283"/>
      <c r="X363" s="283"/>
      <c r="Y363" s="283"/>
      <c r="Z363" s="283"/>
      <c r="AA363" s="283"/>
      <c r="AB363" s="303" t="str">
        <f t="shared" si="21"/>
        <v>//</v>
      </c>
      <c r="AC363" s="8" t="str">
        <f t="shared" si="23"/>
        <v/>
      </c>
      <c r="AD363" s="8" t="str">
        <f t="shared" si="22"/>
        <v xml:space="preserve"> site  //-</v>
      </c>
      <c r="AE363" s="8" t="str">
        <f t="shared" si="24"/>
        <v/>
      </c>
    </row>
    <row r="364" spans="1:31" x14ac:dyDescent="0.35">
      <c r="A364" s="41"/>
      <c r="B364" s="41"/>
      <c r="C364" s="49"/>
      <c r="D364" s="34"/>
      <c r="E364" s="34"/>
      <c r="F364" s="34"/>
      <c r="G364" s="43"/>
      <c r="H364" s="43"/>
      <c r="I364" s="34"/>
      <c r="J364" s="47"/>
      <c r="K364" s="34"/>
      <c r="L364" s="34"/>
      <c r="M364" s="34"/>
      <c r="N364" s="47"/>
      <c r="O364" s="47"/>
      <c r="P364" s="47"/>
      <c r="Q364" s="34"/>
      <c r="R364" s="34"/>
      <c r="S364" s="34"/>
      <c r="T364" s="46"/>
      <c r="U364" s="283"/>
      <c r="V364" s="283"/>
      <c r="W364" s="283"/>
      <c r="X364" s="283"/>
      <c r="Y364" s="283"/>
      <c r="Z364" s="283"/>
      <c r="AA364" s="283"/>
      <c r="AB364" s="303" t="str">
        <f t="shared" si="21"/>
        <v>//</v>
      </c>
      <c r="AC364" s="8" t="str">
        <f t="shared" si="23"/>
        <v/>
      </c>
      <c r="AD364" s="8" t="str">
        <f t="shared" si="22"/>
        <v xml:space="preserve"> site  //-</v>
      </c>
      <c r="AE364" s="8" t="str">
        <f t="shared" si="24"/>
        <v/>
      </c>
    </row>
    <row r="365" spans="1:31" x14ac:dyDescent="0.35">
      <c r="A365" s="41"/>
      <c r="B365" s="41"/>
      <c r="C365" s="49"/>
      <c r="D365" s="34"/>
      <c r="E365" s="34"/>
      <c r="F365" s="34"/>
      <c r="G365" s="43"/>
      <c r="H365" s="43"/>
      <c r="I365" s="34"/>
      <c r="J365" s="47"/>
      <c r="K365" s="34"/>
      <c r="L365" s="34"/>
      <c r="M365" s="34"/>
      <c r="N365" s="47"/>
      <c r="O365" s="47"/>
      <c r="P365" s="47"/>
      <c r="Q365" s="34"/>
      <c r="R365" s="34"/>
      <c r="S365" s="34"/>
      <c r="T365" s="46"/>
      <c r="U365" s="283"/>
      <c r="V365" s="283"/>
      <c r="W365" s="283"/>
      <c r="X365" s="283"/>
      <c r="Y365" s="283"/>
      <c r="Z365" s="283"/>
      <c r="AA365" s="283"/>
      <c r="AB365" s="303" t="str">
        <f t="shared" si="21"/>
        <v>//</v>
      </c>
      <c r="AC365" s="8" t="str">
        <f t="shared" si="23"/>
        <v/>
      </c>
      <c r="AD365" s="8" t="str">
        <f t="shared" si="22"/>
        <v xml:space="preserve"> site  //-</v>
      </c>
      <c r="AE365" s="8" t="str">
        <f t="shared" si="24"/>
        <v/>
      </c>
    </row>
    <row r="366" spans="1:31" x14ac:dyDescent="0.35">
      <c r="A366" s="41"/>
      <c r="B366" s="41"/>
      <c r="C366" s="49"/>
      <c r="D366" s="34"/>
      <c r="E366" s="34"/>
      <c r="F366" s="34"/>
      <c r="G366" s="43"/>
      <c r="H366" s="43"/>
      <c r="I366" s="34"/>
      <c r="J366" s="47"/>
      <c r="K366" s="34"/>
      <c r="L366" s="34"/>
      <c r="M366" s="34"/>
      <c r="N366" s="47"/>
      <c r="O366" s="47"/>
      <c r="P366" s="47"/>
      <c r="Q366" s="34"/>
      <c r="R366" s="34"/>
      <c r="S366" s="34"/>
      <c r="T366" s="46"/>
      <c r="U366" s="283"/>
      <c r="V366" s="283"/>
      <c r="W366" s="283"/>
      <c r="X366" s="283"/>
      <c r="Y366" s="283"/>
      <c r="Z366" s="283"/>
      <c r="AA366" s="283"/>
      <c r="AB366" s="303" t="str">
        <f t="shared" si="21"/>
        <v>//</v>
      </c>
      <c r="AC366" s="8" t="str">
        <f t="shared" si="23"/>
        <v/>
      </c>
      <c r="AD366" s="8" t="str">
        <f t="shared" si="22"/>
        <v xml:space="preserve"> site  //-</v>
      </c>
      <c r="AE366" s="8" t="str">
        <f t="shared" si="24"/>
        <v/>
      </c>
    </row>
    <row r="367" spans="1:31" x14ac:dyDescent="0.35">
      <c r="A367" s="41"/>
      <c r="B367" s="41"/>
      <c r="C367" s="49"/>
      <c r="D367" s="34"/>
      <c r="E367" s="34"/>
      <c r="F367" s="34"/>
      <c r="G367" s="43"/>
      <c r="H367" s="43"/>
      <c r="I367" s="34"/>
      <c r="J367" s="47"/>
      <c r="K367" s="34"/>
      <c r="L367" s="34"/>
      <c r="M367" s="34"/>
      <c r="N367" s="47"/>
      <c r="O367" s="47"/>
      <c r="P367" s="47"/>
      <c r="Q367" s="34"/>
      <c r="R367" s="34"/>
      <c r="S367" s="34"/>
      <c r="T367" s="46"/>
      <c r="U367" s="283"/>
      <c r="V367" s="283"/>
      <c r="W367" s="283"/>
      <c r="X367" s="283"/>
      <c r="Y367" s="283"/>
      <c r="Z367" s="283"/>
      <c r="AA367" s="283"/>
      <c r="AB367" s="303" t="str">
        <f t="shared" si="21"/>
        <v>//</v>
      </c>
      <c r="AC367" s="8" t="str">
        <f t="shared" si="23"/>
        <v/>
      </c>
      <c r="AD367" s="8" t="str">
        <f t="shared" si="22"/>
        <v xml:space="preserve"> site  //-</v>
      </c>
      <c r="AE367" s="8" t="str">
        <f t="shared" si="24"/>
        <v/>
      </c>
    </row>
    <row r="368" spans="1:31" x14ac:dyDescent="0.35">
      <c r="A368" s="41"/>
      <c r="B368" s="41"/>
      <c r="C368" s="49"/>
      <c r="D368" s="34"/>
      <c r="E368" s="34"/>
      <c r="F368" s="34"/>
      <c r="G368" s="43"/>
      <c r="H368" s="43"/>
      <c r="I368" s="34"/>
      <c r="J368" s="47"/>
      <c r="K368" s="34"/>
      <c r="L368" s="34"/>
      <c r="M368" s="34"/>
      <c r="N368" s="47"/>
      <c r="O368" s="47"/>
      <c r="P368" s="47"/>
      <c r="Q368" s="34"/>
      <c r="R368" s="34"/>
      <c r="S368" s="34"/>
      <c r="T368" s="46"/>
      <c r="U368" s="283"/>
      <c r="V368" s="283"/>
      <c r="W368" s="283"/>
      <c r="X368" s="283"/>
      <c r="Y368" s="283"/>
      <c r="Z368" s="283"/>
      <c r="AA368" s="283"/>
      <c r="AB368" s="303" t="str">
        <f t="shared" si="21"/>
        <v>//</v>
      </c>
      <c r="AC368" s="8" t="str">
        <f t="shared" si="23"/>
        <v/>
      </c>
      <c r="AD368" s="8" t="str">
        <f t="shared" si="22"/>
        <v xml:space="preserve"> site  //-</v>
      </c>
      <c r="AE368" s="8" t="str">
        <f t="shared" si="24"/>
        <v/>
      </c>
    </row>
    <row r="369" spans="1:31" x14ac:dyDescent="0.35">
      <c r="A369" s="41"/>
      <c r="B369" s="41"/>
      <c r="C369" s="49"/>
      <c r="D369" s="34"/>
      <c r="E369" s="34"/>
      <c r="F369" s="34"/>
      <c r="G369" s="43"/>
      <c r="H369" s="43"/>
      <c r="I369" s="34"/>
      <c r="J369" s="47"/>
      <c r="K369" s="34"/>
      <c r="L369" s="34"/>
      <c r="M369" s="34"/>
      <c r="N369" s="47"/>
      <c r="O369" s="47"/>
      <c r="P369" s="47"/>
      <c r="Q369" s="34"/>
      <c r="R369" s="34"/>
      <c r="S369" s="34"/>
      <c r="T369" s="46"/>
      <c r="U369" s="283"/>
      <c r="V369" s="283"/>
      <c r="W369" s="283"/>
      <c r="X369" s="283"/>
      <c r="Y369" s="283"/>
      <c r="Z369" s="283"/>
      <c r="AA369" s="283"/>
      <c r="AB369" s="303" t="str">
        <f t="shared" si="21"/>
        <v>//</v>
      </c>
      <c r="AC369" s="8" t="str">
        <f t="shared" si="23"/>
        <v/>
      </c>
      <c r="AD369" s="8" t="str">
        <f t="shared" si="22"/>
        <v xml:space="preserve"> site  //-</v>
      </c>
      <c r="AE369" s="8" t="str">
        <f t="shared" si="24"/>
        <v/>
      </c>
    </row>
    <row r="370" spans="1:31" x14ac:dyDescent="0.35">
      <c r="A370" s="41"/>
      <c r="B370" s="41"/>
      <c r="C370" s="49"/>
      <c r="D370" s="34"/>
      <c r="E370" s="34"/>
      <c r="F370" s="34"/>
      <c r="G370" s="43"/>
      <c r="H370" s="43"/>
      <c r="I370" s="34"/>
      <c r="J370" s="47"/>
      <c r="K370" s="34"/>
      <c r="L370" s="34"/>
      <c r="M370" s="34"/>
      <c r="N370" s="47"/>
      <c r="O370" s="47"/>
      <c r="P370" s="47"/>
      <c r="Q370" s="34"/>
      <c r="R370" s="34"/>
      <c r="S370" s="34"/>
      <c r="T370" s="46"/>
      <c r="U370" s="283"/>
      <c r="V370" s="283"/>
      <c r="W370" s="283"/>
      <c r="X370" s="283"/>
      <c r="Y370" s="283"/>
      <c r="Z370" s="283"/>
      <c r="AA370" s="283"/>
      <c r="AB370" s="303" t="str">
        <f t="shared" si="21"/>
        <v>//</v>
      </c>
      <c r="AC370" s="8" t="str">
        <f t="shared" si="23"/>
        <v/>
      </c>
      <c r="AD370" s="8" t="str">
        <f t="shared" si="22"/>
        <v xml:space="preserve"> site  //-</v>
      </c>
      <c r="AE370" s="8" t="str">
        <f t="shared" si="24"/>
        <v/>
      </c>
    </row>
    <row r="371" spans="1:31" x14ac:dyDescent="0.35">
      <c r="A371" s="41"/>
      <c r="B371" s="41"/>
      <c r="C371" s="49"/>
      <c r="D371" s="34"/>
      <c r="E371" s="34"/>
      <c r="F371" s="34"/>
      <c r="G371" s="43"/>
      <c r="H371" s="43"/>
      <c r="I371" s="34"/>
      <c r="J371" s="47"/>
      <c r="K371" s="34"/>
      <c r="L371" s="34"/>
      <c r="M371" s="34"/>
      <c r="N371" s="47"/>
      <c r="O371" s="47"/>
      <c r="P371" s="47"/>
      <c r="Q371" s="34"/>
      <c r="R371" s="34"/>
      <c r="S371" s="34"/>
      <c r="T371" s="46"/>
      <c r="U371" s="283"/>
      <c r="V371" s="283"/>
      <c r="W371" s="283"/>
      <c r="X371" s="283"/>
      <c r="Y371" s="283"/>
      <c r="Z371" s="283"/>
      <c r="AA371" s="283"/>
      <c r="AB371" s="303" t="str">
        <f t="shared" si="21"/>
        <v>//</v>
      </c>
      <c r="AC371" s="8" t="str">
        <f t="shared" si="23"/>
        <v/>
      </c>
      <c r="AD371" s="8" t="str">
        <f t="shared" si="22"/>
        <v xml:space="preserve"> site  //-</v>
      </c>
      <c r="AE371" s="8" t="str">
        <f t="shared" si="24"/>
        <v/>
      </c>
    </row>
    <row r="372" spans="1:31" x14ac:dyDescent="0.35">
      <c r="A372" s="41"/>
      <c r="B372" s="41"/>
      <c r="C372" s="49"/>
      <c r="D372" s="34"/>
      <c r="E372" s="34"/>
      <c r="F372" s="34"/>
      <c r="G372" s="43"/>
      <c r="H372" s="43"/>
      <c r="I372" s="34"/>
      <c r="J372" s="47"/>
      <c r="K372" s="34"/>
      <c r="L372" s="34"/>
      <c r="M372" s="34"/>
      <c r="N372" s="47"/>
      <c r="O372" s="47"/>
      <c r="P372" s="47"/>
      <c r="Q372" s="34"/>
      <c r="R372" s="34"/>
      <c r="S372" s="34"/>
      <c r="T372" s="46"/>
      <c r="U372" s="283"/>
      <c r="V372" s="283"/>
      <c r="W372" s="283"/>
      <c r="X372" s="283"/>
      <c r="Y372" s="283"/>
      <c r="Z372" s="283"/>
      <c r="AA372" s="283"/>
      <c r="AB372" s="303" t="str">
        <f t="shared" si="21"/>
        <v>//</v>
      </c>
      <c r="AC372" s="8" t="str">
        <f t="shared" si="23"/>
        <v/>
      </c>
      <c r="AD372" s="8" t="str">
        <f t="shared" si="22"/>
        <v xml:space="preserve"> site  //-</v>
      </c>
      <c r="AE372" s="8" t="str">
        <f t="shared" si="24"/>
        <v/>
      </c>
    </row>
    <row r="373" spans="1:31" x14ac:dyDescent="0.35">
      <c r="A373" s="41"/>
      <c r="B373" s="41"/>
      <c r="C373" s="49"/>
      <c r="D373" s="34"/>
      <c r="E373" s="34"/>
      <c r="F373" s="34"/>
      <c r="G373" s="43"/>
      <c r="H373" s="43"/>
      <c r="I373" s="34"/>
      <c r="J373" s="47"/>
      <c r="K373" s="34"/>
      <c r="L373" s="34"/>
      <c r="M373" s="34"/>
      <c r="N373" s="47"/>
      <c r="O373" s="47"/>
      <c r="P373" s="47"/>
      <c r="Q373" s="34"/>
      <c r="R373" s="34"/>
      <c r="S373" s="34"/>
      <c r="T373" s="46"/>
      <c r="U373" s="283"/>
      <c r="V373" s="283"/>
      <c r="W373" s="283"/>
      <c r="X373" s="283"/>
      <c r="Y373" s="283"/>
      <c r="Z373" s="283"/>
      <c r="AA373" s="283"/>
      <c r="AB373" s="303" t="str">
        <f t="shared" si="21"/>
        <v>//</v>
      </c>
      <c r="AC373" s="8" t="str">
        <f t="shared" si="23"/>
        <v/>
      </c>
      <c r="AD373" s="8" t="str">
        <f t="shared" si="22"/>
        <v xml:space="preserve"> site  //-</v>
      </c>
      <c r="AE373" s="8" t="str">
        <f t="shared" si="24"/>
        <v/>
      </c>
    </row>
    <row r="374" spans="1:31" x14ac:dyDescent="0.35">
      <c r="A374" s="41"/>
      <c r="B374" s="41"/>
      <c r="C374" s="49"/>
      <c r="D374" s="34"/>
      <c r="E374" s="34"/>
      <c r="F374" s="34"/>
      <c r="G374" s="43"/>
      <c r="H374" s="43"/>
      <c r="I374" s="34"/>
      <c r="J374" s="47"/>
      <c r="K374" s="34"/>
      <c r="L374" s="34"/>
      <c r="M374" s="34"/>
      <c r="N374" s="47"/>
      <c r="O374" s="47"/>
      <c r="P374" s="47"/>
      <c r="Q374" s="34"/>
      <c r="R374" s="34"/>
      <c r="S374" s="34"/>
      <c r="T374" s="46"/>
      <c r="U374" s="283"/>
      <c r="V374" s="283"/>
      <c r="W374" s="283"/>
      <c r="X374" s="283"/>
      <c r="Y374" s="283"/>
      <c r="Z374" s="283"/>
      <c r="AA374" s="283"/>
      <c r="AB374" s="303" t="str">
        <f t="shared" si="21"/>
        <v>//</v>
      </c>
      <c r="AC374" s="8" t="str">
        <f t="shared" si="23"/>
        <v/>
      </c>
      <c r="AD374" s="8" t="str">
        <f t="shared" si="22"/>
        <v xml:space="preserve"> site  //-</v>
      </c>
      <c r="AE374" s="8" t="str">
        <f t="shared" si="24"/>
        <v/>
      </c>
    </row>
    <row r="375" spans="1:31" x14ac:dyDescent="0.35">
      <c r="A375" s="41"/>
      <c r="B375" s="41"/>
      <c r="C375" s="49"/>
      <c r="D375" s="34"/>
      <c r="E375" s="34"/>
      <c r="F375" s="34"/>
      <c r="G375" s="43"/>
      <c r="H375" s="43"/>
      <c r="I375" s="34"/>
      <c r="J375" s="47"/>
      <c r="K375" s="34"/>
      <c r="L375" s="34"/>
      <c r="M375" s="34"/>
      <c r="N375" s="47"/>
      <c r="O375" s="47"/>
      <c r="P375" s="47"/>
      <c r="Q375" s="34"/>
      <c r="R375" s="34"/>
      <c r="S375" s="34"/>
      <c r="T375" s="46"/>
      <c r="U375" s="283"/>
      <c r="V375" s="283"/>
      <c r="W375" s="283"/>
      <c r="X375" s="283"/>
      <c r="Y375" s="283"/>
      <c r="Z375" s="283"/>
      <c r="AA375" s="283"/>
      <c r="AB375" s="303" t="str">
        <f t="shared" si="21"/>
        <v>//</v>
      </c>
      <c r="AC375" s="8" t="str">
        <f t="shared" si="23"/>
        <v/>
      </c>
      <c r="AD375" s="8" t="str">
        <f t="shared" si="22"/>
        <v xml:space="preserve"> site  //-</v>
      </c>
      <c r="AE375" s="8" t="str">
        <f t="shared" si="24"/>
        <v/>
      </c>
    </row>
    <row r="376" spans="1:31" x14ac:dyDescent="0.35">
      <c r="A376" s="41"/>
      <c r="B376" s="41"/>
      <c r="C376" s="49"/>
      <c r="D376" s="34"/>
      <c r="E376" s="34"/>
      <c r="F376" s="34"/>
      <c r="G376" s="43"/>
      <c r="H376" s="43"/>
      <c r="I376" s="34"/>
      <c r="J376" s="47"/>
      <c r="K376" s="34"/>
      <c r="L376" s="34"/>
      <c r="M376" s="34"/>
      <c r="N376" s="47"/>
      <c r="O376" s="47"/>
      <c r="P376" s="47"/>
      <c r="Q376" s="34"/>
      <c r="R376" s="34"/>
      <c r="S376" s="34"/>
      <c r="T376" s="46"/>
      <c r="U376" s="283"/>
      <c r="V376" s="283"/>
      <c r="W376" s="283"/>
      <c r="X376" s="283"/>
      <c r="Y376" s="283"/>
      <c r="Z376" s="283"/>
      <c r="AA376" s="283"/>
      <c r="AB376" s="303" t="str">
        <f t="shared" si="21"/>
        <v>//</v>
      </c>
      <c r="AC376" s="8" t="str">
        <f t="shared" si="23"/>
        <v/>
      </c>
      <c r="AD376" s="8" t="str">
        <f t="shared" si="22"/>
        <v xml:space="preserve"> site  //-</v>
      </c>
      <c r="AE376" s="8" t="str">
        <f t="shared" si="24"/>
        <v/>
      </c>
    </row>
    <row r="377" spans="1:31" x14ac:dyDescent="0.35">
      <c r="A377" s="41"/>
      <c r="B377" s="41"/>
      <c r="C377" s="49"/>
      <c r="D377" s="34"/>
      <c r="E377" s="34"/>
      <c r="F377" s="34"/>
      <c r="G377" s="43"/>
      <c r="H377" s="43"/>
      <c r="I377" s="34"/>
      <c r="J377" s="47"/>
      <c r="K377" s="34"/>
      <c r="L377" s="34"/>
      <c r="M377" s="34"/>
      <c r="N377" s="47"/>
      <c r="O377" s="47"/>
      <c r="P377" s="47"/>
      <c r="Q377" s="34"/>
      <c r="R377" s="34"/>
      <c r="S377" s="34"/>
      <c r="T377" s="46"/>
      <c r="U377" s="283"/>
      <c r="V377" s="283"/>
      <c r="W377" s="283"/>
      <c r="X377" s="283"/>
      <c r="Y377" s="283"/>
      <c r="Z377" s="283"/>
      <c r="AA377" s="283"/>
      <c r="AB377" s="303" t="str">
        <f t="shared" si="21"/>
        <v>//</v>
      </c>
      <c r="AC377" s="8" t="str">
        <f t="shared" si="23"/>
        <v/>
      </c>
      <c r="AD377" s="8" t="str">
        <f t="shared" si="22"/>
        <v xml:space="preserve"> site  //-</v>
      </c>
      <c r="AE377" s="8" t="str">
        <f t="shared" si="24"/>
        <v/>
      </c>
    </row>
    <row r="378" spans="1:31" x14ac:dyDescent="0.35">
      <c r="A378" s="41"/>
      <c r="B378" s="41"/>
      <c r="C378" s="49"/>
      <c r="D378" s="34"/>
      <c r="E378" s="34"/>
      <c r="F378" s="34"/>
      <c r="G378" s="43"/>
      <c r="H378" s="43"/>
      <c r="I378" s="34"/>
      <c r="J378" s="47"/>
      <c r="K378" s="34"/>
      <c r="L378" s="34"/>
      <c r="M378" s="34"/>
      <c r="N378" s="47"/>
      <c r="O378" s="47"/>
      <c r="P378" s="47"/>
      <c r="Q378" s="34"/>
      <c r="R378" s="34"/>
      <c r="S378" s="34"/>
      <c r="T378" s="46"/>
      <c r="U378" s="283"/>
      <c r="V378" s="283"/>
      <c r="W378" s="283"/>
      <c r="X378" s="283"/>
      <c r="Y378" s="283"/>
      <c r="Z378" s="283"/>
      <c r="AA378" s="283"/>
      <c r="AB378" s="303" t="str">
        <f t="shared" si="21"/>
        <v>//</v>
      </c>
      <c r="AC378" s="8" t="str">
        <f t="shared" si="23"/>
        <v/>
      </c>
      <c r="AD378" s="8" t="str">
        <f t="shared" si="22"/>
        <v xml:space="preserve"> site  //-</v>
      </c>
      <c r="AE378" s="8" t="str">
        <f t="shared" si="24"/>
        <v/>
      </c>
    </row>
    <row r="379" spans="1:31" x14ac:dyDescent="0.35">
      <c r="A379" s="41"/>
      <c r="B379" s="41"/>
      <c r="C379" s="49"/>
      <c r="D379" s="34"/>
      <c r="E379" s="34"/>
      <c r="F379" s="34"/>
      <c r="G379" s="43"/>
      <c r="H379" s="43"/>
      <c r="I379" s="34"/>
      <c r="J379" s="47"/>
      <c r="K379" s="34"/>
      <c r="L379" s="34"/>
      <c r="M379" s="34"/>
      <c r="N379" s="47"/>
      <c r="O379" s="47"/>
      <c r="P379" s="47"/>
      <c r="Q379" s="34"/>
      <c r="R379" s="34"/>
      <c r="S379" s="34"/>
      <c r="T379" s="46"/>
      <c r="U379" s="283"/>
      <c r="V379" s="283"/>
      <c r="W379" s="283"/>
      <c r="X379" s="283"/>
      <c r="Y379" s="283"/>
      <c r="Z379" s="283"/>
      <c r="AA379" s="283"/>
      <c r="AB379" s="303" t="str">
        <f t="shared" si="21"/>
        <v>//</v>
      </c>
      <c r="AC379" s="8" t="str">
        <f t="shared" si="23"/>
        <v/>
      </c>
      <c r="AD379" s="8" t="str">
        <f t="shared" si="22"/>
        <v xml:space="preserve"> site  //-</v>
      </c>
      <c r="AE379" s="8" t="str">
        <f t="shared" si="24"/>
        <v/>
      </c>
    </row>
    <row r="380" spans="1:31" x14ac:dyDescent="0.35">
      <c r="A380" s="41"/>
      <c r="B380" s="41"/>
      <c r="C380" s="49"/>
      <c r="D380" s="34"/>
      <c r="E380" s="34"/>
      <c r="F380" s="34"/>
      <c r="G380" s="43"/>
      <c r="H380" s="43"/>
      <c r="I380" s="34"/>
      <c r="J380" s="47"/>
      <c r="K380" s="34"/>
      <c r="L380" s="34"/>
      <c r="M380" s="34"/>
      <c r="N380" s="47"/>
      <c r="O380" s="47"/>
      <c r="P380" s="47"/>
      <c r="Q380" s="34"/>
      <c r="R380" s="34"/>
      <c r="S380" s="34"/>
      <c r="T380" s="46"/>
      <c r="U380" s="283"/>
      <c r="V380" s="283"/>
      <c r="W380" s="283"/>
      <c r="X380" s="283"/>
      <c r="Y380" s="283"/>
      <c r="Z380" s="283"/>
      <c r="AA380" s="283"/>
      <c r="AB380" s="303" t="str">
        <f t="shared" si="21"/>
        <v>//</v>
      </c>
      <c r="AC380" s="8" t="str">
        <f t="shared" si="23"/>
        <v/>
      </c>
      <c r="AD380" s="8" t="str">
        <f t="shared" si="22"/>
        <v xml:space="preserve"> site  //-</v>
      </c>
      <c r="AE380" s="8" t="str">
        <f t="shared" si="24"/>
        <v/>
      </c>
    </row>
    <row r="381" spans="1:31" x14ac:dyDescent="0.35">
      <c r="A381" s="41"/>
      <c r="B381" s="41"/>
      <c r="C381" s="49"/>
      <c r="D381" s="34"/>
      <c r="E381" s="34"/>
      <c r="F381" s="34"/>
      <c r="G381" s="43"/>
      <c r="H381" s="43"/>
      <c r="I381" s="34"/>
      <c r="J381" s="47"/>
      <c r="K381" s="34"/>
      <c r="L381" s="34"/>
      <c r="M381" s="34"/>
      <c r="N381" s="47"/>
      <c r="O381" s="47"/>
      <c r="P381" s="47"/>
      <c r="Q381" s="34"/>
      <c r="R381" s="34"/>
      <c r="S381" s="34"/>
      <c r="T381" s="46"/>
      <c r="U381" s="283"/>
      <c r="V381" s="283"/>
      <c r="W381" s="283"/>
      <c r="X381" s="283"/>
      <c r="Y381" s="283"/>
      <c r="Z381" s="283"/>
      <c r="AA381" s="283"/>
      <c r="AB381" s="303" t="str">
        <f t="shared" si="21"/>
        <v>//</v>
      </c>
      <c r="AC381" s="8" t="str">
        <f t="shared" si="23"/>
        <v/>
      </c>
      <c r="AD381" s="8" t="str">
        <f t="shared" si="22"/>
        <v xml:space="preserve"> site  //-</v>
      </c>
      <c r="AE381" s="8" t="str">
        <f t="shared" si="24"/>
        <v/>
      </c>
    </row>
    <row r="382" spans="1:31" x14ac:dyDescent="0.35">
      <c r="A382" s="41"/>
      <c r="B382" s="41"/>
      <c r="C382" s="49"/>
      <c r="D382" s="34"/>
      <c r="E382" s="34"/>
      <c r="F382" s="34"/>
      <c r="G382" s="43"/>
      <c r="H382" s="43"/>
      <c r="I382" s="34"/>
      <c r="J382" s="47"/>
      <c r="K382" s="34"/>
      <c r="L382" s="34"/>
      <c r="M382" s="34"/>
      <c r="N382" s="47"/>
      <c r="O382" s="47"/>
      <c r="P382" s="47"/>
      <c r="Q382" s="34"/>
      <c r="R382" s="34"/>
      <c r="S382" s="34"/>
      <c r="T382" s="46"/>
      <c r="U382" s="283"/>
      <c r="V382" s="283"/>
      <c r="W382" s="283"/>
      <c r="X382" s="283"/>
      <c r="Y382" s="283"/>
      <c r="Z382" s="283"/>
      <c r="AA382" s="283"/>
      <c r="AB382" s="303" t="str">
        <f t="shared" si="21"/>
        <v>//</v>
      </c>
      <c r="AC382" s="8" t="str">
        <f t="shared" si="23"/>
        <v/>
      </c>
      <c r="AD382" s="8" t="str">
        <f t="shared" si="22"/>
        <v xml:space="preserve"> site  //-</v>
      </c>
      <c r="AE382" s="8" t="str">
        <f t="shared" si="24"/>
        <v/>
      </c>
    </row>
    <row r="383" spans="1:31" x14ac:dyDescent="0.35">
      <c r="A383" s="41"/>
      <c r="B383" s="41"/>
      <c r="C383" s="49"/>
      <c r="D383" s="34"/>
      <c r="E383" s="34"/>
      <c r="F383" s="34"/>
      <c r="G383" s="43"/>
      <c r="H383" s="43"/>
      <c r="I383" s="34"/>
      <c r="J383" s="47"/>
      <c r="K383" s="34"/>
      <c r="L383" s="34"/>
      <c r="M383" s="34"/>
      <c r="N383" s="47"/>
      <c r="O383" s="47"/>
      <c r="P383" s="47"/>
      <c r="Q383" s="34"/>
      <c r="R383" s="34"/>
      <c r="S383" s="34"/>
      <c r="T383" s="46"/>
      <c r="U383" s="283"/>
      <c r="V383" s="283"/>
      <c r="W383" s="283"/>
      <c r="X383" s="283"/>
      <c r="Y383" s="283"/>
      <c r="Z383" s="283"/>
      <c r="AA383" s="283"/>
      <c r="AB383" s="303" t="str">
        <f t="shared" si="21"/>
        <v>//</v>
      </c>
      <c r="AC383" s="8" t="str">
        <f t="shared" si="23"/>
        <v/>
      </c>
      <c r="AD383" s="8" t="str">
        <f t="shared" si="22"/>
        <v xml:space="preserve"> site  //-</v>
      </c>
      <c r="AE383" s="8" t="str">
        <f t="shared" si="24"/>
        <v/>
      </c>
    </row>
    <row r="384" spans="1:31" x14ac:dyDescent="0.35">
      <c r="A384" s="41"/>
      <c r="B384" s="41"/>
      <c r="C384" s="49"/>
      <c r="D384" s="34"/>
      <c r="E384" s="34"/>
      <c r="F384" s="34"/>
      <c r="G384" s="43"/>
      <c r="H384" s="43"/>
      <c r="I384" s="34"/>
      <c r="J384" s="47"/>
      <c r="K384" s="34"/>
      <c r="L384" s="34"/>
      <c r="M384" s="34"/>
      <c r="N384" s="47"/>
      <c r="O384" s="47"/>
      <c r="P384" s="47"/>
      <c r="Q384" s="34"/>
      <c r="R384" s="34"/>
      <c r="S384" s="34"/>
      <c r="T384" s="46"/>
      <c r="U384" s="283"/>
      <c r="V384" s="283"/>
      <c r="W384" s="283"/>
      <c r="X384" s="283"/>
      <c r="Y384" s="283"/>
      <c r="Z384" s="283"/>
      <c r="AA384" s="283"/>
      <c r="AB384" s="303" t="str">
        <f t="shared" si="21"/>
        <v>//</v>
      </c>
      <c r="AC384" s="8" t="str">
        <f t="shared" si="23"/>
        <v/>
      </c>
      <c r="AD384" s="8" t="str">
        <f t="shared" si="22"/>
        <v xml:space="preserve"> site  //-</v>
      </c>
      <c r="AE384" s="8" t="str">
        <f t="shared" si="24"/>
        <v/>
      </c>
    </row>
    <row r="385" spans="1:31" x14ac:dyDescent="0.35">
      <c r="A385" s="41"/>
      <c r="B385" s="41"/>
      <c r="C385" s="49"/>
      <c r="D385" s="34"/>
      <c r="E385" s="34"/>
      <c r="F385" s="34"/>
      <c r="G385" s="43"/>
      <c r="H385" s="43"/>
      <c r="I385" s="34"/>
      <c r="J385" s="47"/>
      <c r="K385" s="34"/>
      <c r="L385" s="34"/>
      <c r="M385" s="34"/>
      <c r="N385" s="47"/>
      <c r="O385" s="47"/>
      <c r="P385" s="47"/>
      <c r="Q385" s="34"/>
      <c r="R385" s="34"/>
      <c r="S385" s="34"/>
      <c r="T385" s="46"/>
      <c r="U385" s="283"/>
      <c r="V385" s="283"/>
      <c r="W385" s="283"/>
      <c r="X385" s="283"/>
      <c r="Y385" s="283"/>
      <c r="Z385" s="283"/>
      <c r="AA385" s="283"/>
      <c r="AB385" s="303" t="str">
        <f t="shared" si="21"/>
        <v>//</v>
      </c>
      <c r="AC385" s="8" t="str">
        <f t="shared" si="23"/>
        <v/>
      </c>
      <c r="AD385" s="8" t="str">
        <f t="shared" si="22"/>
        <v xml:space="preserve"> site  //-</v>
      </c>
      <c r="AE385" s="8" t="str">
        <f t="shared" si="24"/>
        <v/>
      </c>
    </row>
    <row r="386" spans="1:31" x14ac:dyDescent="0.35">
      <c r="A386" s="41"/>
      <c r="B386" s="41"/>
      <c r="C386" s="49"/>
      <c r="D386" s="34"/>
      <c r="E386" s="34"/>
      <c r="F386" s="34"/>
      <c r="G386" s="43"/>
      <c r="H386" s="43"/>
      <c r="I386" s="34"/>
      <c r="J386" s="47"/>
      <c r="K386" s="34"/>
      <c r="L386" s="34"/>
      <c r="M386" s="34"/>
      <c r="N386" s="47"/>
      <c r="O386" s="47"/>
      <c r="P386" s="47"/>
      <c r="Q386" s="34"/>
      <c r="R386" s="34"/>
      <c r="S386" s="34"/>
      <c r="T386" s="46"/>
      <c r="U386" s="283"/>
      <c r="V386" s="283"/>
      <c r="W386" s="283"/>
      <c r="X386" s="283"/>
      <c r="Y386" s="283"/>
      <c r="Z386" s="283"/>
      <c r="AA386" s="283"/>
      <c r="AB386" s="303" t="str">
        <f t="shared" si="21"/>
        <v>//</v>
      </c>
      <c r="AC386" s="8" t="str">
        <f t="shared" si="23"/>
        <v/>
      </c>
      <c r="AD386" s="8" t="str">
        <f t="shared" si="22"/>
        <v xml:space="preserve"> site  //-</v>
      </c>
      <c r="AE386" s="8" t="str">
        <f t="shared" si="24"/>
        <v/>
      </c>
    </row>
    <row r="387" spans="1:31" x14ac:dyDescent="0.35">
      <c r="A387" s="41"/>
      <c r="B387" s="41"/>
      <c r="C387" s="49"/>
      <c r="D387" s="34"/>
      <c r="E387" s="34"/>
      <c r="F387" s="34"/>
      <c r="G387" s="43"/>
      <c r="H387" s="43"/>
      <c r="I387" s="34"/>
      <c r="J387" s="47"/>
      <c r="K387" s="34"/>
      <c r="L387" s="34"/>
      <c r="M387" s="34"/>
      <c r="N387" s="47"/>
      <c r="O387" s="47"/>
      <c r="P387" s="47"/>
      <c r="Q387" s="34"/>
      <c r="R387" s="34"/>
      <c r="S387" s="34"/>
      <c r="T387" s="46"/>
      <c r="U387" s="283"/>
      <c r="V387" s="283"/>
      <c r="W387" s="283"/>
      <c r="X387" s="283"/>
      <c r="Y387" s="283"/>
      <c r="Z387" s="283"/>
      <c r="AA387" s="283"/>
      <c r="AB387" s="303"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35">
      <c r="A388" s="41"/>
      <c r="B388" s="41"/>
      <c r="C388" s="49"/>
      <c r="D388" s="34"/>
      <c r="E388" s="34"/>
      <c r="F388" s="34"/>
      <c r="G388" s="43"/>
      <c r="H388" s="43"/>
      <c r="I388" s="34"/>
      <c r="J388" s="47"/>
      <c r="K388" s="34"/>
      <c r="L388" s="34"/>
      <c r="M388" s="34"/>
      <c r="N388" s="47"/>
      <c r="O388" s="47"/>
      <c r="P388" s="47"/>
      <c r="Q388" s="34"/>
      <c r="R388" s="34"/>
      <c r="S388" s="34"/>
      <c r="T388" s="46"/>
      <c r="U388" s="283"/>
      <c r="V388" s="283"/>
      <c r="W388" s="283"/>
      <c r="X388" s="283"/>
      <c r="Y388" s="283"/>
      <c r="Z388" s="283"/>
      <c r="AA388" s="283"/>
      <c r="AB388" s="303" t="str">
        <f t="shared" si="25"/>
        <v>//</v>
      </c>
      <c r="AC388" s="8" t="str">
        <f t="shared" ref="AC388:AC451" si="27">IF(AD388= " site  //-","",AD388)</f>
        <v/>
      </c>
      <c r="AD388" s="8" t="str">
        <f t="shared" si="26"/>
        <v xml:space="preserve"> site  //-</v>
      </c>
      <c r="AE388" s="8" t="str">
        <f t="shared" ref="AE388:AE451" si="28">IF(I388="","",I388)</f>
        <v/>
      </c>
    </row>
    <row r="389" spans="1:31" x14ac:dyDescent="0.35">
      <c r="A389" s="41"/>
      <c r="B389" s="41"/>
      <c r="C389" s="49"/>
      <c r="D389" s="34"/>
      <c r="E389" s="34"/>
      <c r="F389" s="34"/>
      <c r="G389" s="43"/>
      <c r="H389" s="43"/>
      <c r="I389" s="34"/>
      <c r="J389" s="47"/>
      <c r="K389" s="34"/>
      <c r="L389" s="34"/>
      <c r="M389" s="34"/>
      <c r="N389" s="47"/>
      <c r="O389" s="47"/>
      <c r="P389" s="47"/>
      <c r="Q389" s="34"/>
      <c r="R389" s="34"/>
      <c r="S389" s="34"/>
      <c r="T389" s="46"/>
      <c r="U389" s="283"/>
      <c r="V389" s="283"/>
      <c r="W389" s="283"/>
      <c r="X389" s="283"/>
      <c r="Y389" s="283"/>
      <c r="Z389" s="283"/>
      <c r="AA389" s="283"/>
      <c r="AB389" s="303" t="str">
        <f t="shared" si="25"/>
        <v>//</v>
      </c>
      <c r="AC389" s="8" t="str">
        <f t="shared" si="27"/>
        <v/>
      </c>
      <c r="AD389" s="8" t="str">
        <f t="shared" si="26"/>
        <v xml:space="preserve"> site  //-</v>
      </c>
      <c r="AE389" s="8" t="str">
        <f t="shared" si="28"/>
        <v/>
      </c>
    </row>
    <row r="390" spans="1:31" x14ac:dyDescent="0.35">
      <c r="A390" s="41"/>
      <c r="B390" s="41"/>
      <c r="C390" s="49"/>
      <c r="D390" s="34"/>
      <c r="E390" s="34"/>
      <c r="F390" s="34"/>
      <c r="G390" s="43"/>
      <c r="H390" s="43"/>
      <c r="I390" s="34"/>
      <c r="J390" s="47"/>
      <c r="K390" s="34"/>
      <c r="L390" s="34"/>
      <c r="M390" s="34"/>
      <c r="N390" s="47"/>
      <c r="O390" s="47"/>
      <c r="P390" s="47"/>
      <c r="Q390" s="34"/>
      <c r="R390" s="34"/>
      <c r="S390" s="34"/>
      <c r="T390" s="46"/>
      <c r="U390" s="283"/>
      <c r="V390" s="283"/>
      <c r="W390" s="283"/>
      <c r="X390" s="283"/>
      <c r="Y390" s="283"/>
      <c r="Z390" s="283"/>
      <c r="AA390" s="283"/>
      <c r="AB390" s="303" t="str">
        <f t="shared" si="25"/>
        <v>//</v>
      </c>
      <c r="AC390" s="8" t="str">
        <f t="shared" si="27"/>
        <v/>
      </c>
      <c r="AD390" s="8" t="str">
        <f t="shared" si="26"/>
        <v xml:space="preserve"> site  //-</v>
      </c>
      <c r="AE390" s="8" t="str">
        <f t="shared" si="28"/>
        <v/>
      </c>
    </row>
    <row r="391" spans="1:31" x14ac:dyDescent="0.35">
      <c r="A391" s="41"/>
      <c r="B391" s="41"/>
      <c r="C391" s="49"/>
      <c r="D391" s="34"/>
      <c r="E391" s="34"/>
      <c r="F391" s="34"/>
      <c r="G391" s="43"/>
      <c r="H391" s="43"/>
      <c r="I391" s="34"/>
      <c r="J391" s="47"/>
      <c r="K391" s="34"/>
      <c r="L391" s="34"/>
      <c r="M391" s="34"/>
      <c r="N391" s="47"/>
      <c r="O391" s="47"/>
      <c r="P391" s="47"/>
      <c r="Q391" s="34"/>
      <c r="R391" s="34"/>
      <c r="S391" s="34"/>
      <c r="T391" s="46"/>
      <c r="U391" s="283"/>
      <c r="V391" s="283"/>
      <c r="W391" s="283"/>
      <c r="X391" s="283"/>
      <c r="Y391" s="283"/>
      <c r="Z391" s="283"/>
      <c r="AA391" s="283"/>
      <c r="AB391" s="303" t="str">
        <f t="shared" si="25"/>
        <v>//</v>
      </c>
      <c r="AC391" s="8" t="str">
        <f t="shared" si="27"/>
        <v/>
      </c>
      <c r="AD391" s="8" t="str">
        <f t="shared" si="26"/>
        <v xml:space="preserve"> site  //-</v>
      </c>
      <c r="AE391" s="8" t="str">
        <f t="shared" si="28"/>
        <v/>
      </c>
    </row>
    <row r="392" spans="1:31" x14ac:dyDescent="0.35">
      <c r="A392" s="41"/>
      <c r="B392" s="41"/>
      <c r="C392" s="49"/>
      <c r="D392" s="34"/>
      <c r="E392" s="34"/>
      <c r="F392" s="34"/>
      <c r="G392" s="43"/>
      <c r="H392" s="43"/>
      <c r="I392" s="34"/>
      <c r="J392" s="47"/>
      <c r="K392" s="34"/>
      <c r="L392" s="34"/>
      <c r="M392" s="34"/>
      <c r="N392" s="47"/>
      <c r="O392" s="47"/>
      <c r="P392" s="47"/>
      <c r="Q392" s="34"/>
      <c r="R392" s="34"/>
      <c r="S392" s="34"/>
      <c r="T392" s="46"/>
      <c r="U392" s="283"/>
      <c r="V392" s="283"/>
      <c r="W392" s="283"/>
      <c r="X392" s="283"/>
      <c r="Y392" s="283"/>
      <c r="Z392" s="283"/>
      <c r="AA392" s="283"/>
      <c r="AB392" s="303" t="str">
        <f t="shared" si="25"/>
        <v>//</v>
      </c>
      <c r="AC392" s="8" t="str">
        <f t="shared" si="27"/>
        <v/>
      </c>
      <c r="AD392" s="8" t="str">
        <f t="shared" si="26"/>
        <v xml:space="preserve"> site  //-</v>
      </c>
      <c r="AE392" s="8" t="str">
        <f t="shared" si="28"/>
        <v/>
      </c>
    </row>
    <row r="393" spans="1:31" x14ac:dyDescent="0.35">
      <c r="A393" s="41"/>
      <c r="B393" s="41"/>
      <c r="C393" s="49"/>
      <c r="D393" s="34"/>
      <c r="E393" s="34"/>
      <c r="F393" s="34"/>
      <c r="G393" s="43"/>
      <c r="H393" s="43"/>
      <c r="I393" s="34"/>
      <c r="J393" s="47"/>
      <c r="K393" s="34"/>
      <c r="L393" s="34"/>
      <c r="M393" s="34"/>
      <c r="N393" s="47"/>
      <c r="O393" s="47"/>
      <c r="P393" s="47"/>
      <c r="Q393" s="34"/>
      <c r="R393" s="34"/>
      <c r="S393" s="34"/>
      <c r="T393" s="46"/>
      <c r="U393" s="283"/>
      <c r="V393" s="283"/>
      <c r="W393" s="283"/>
      <c r="X393" s="283"/>
      <c r="Y393" s="283"/>
      <c r="Z393" s="283"/>
      <c r="AA393" s="283"/>
      <c r="AB393" s="303" t="str">
        <f t="shared" si="25"/>
        <v>//</v>
      </c>
      <c r="AC393" s="8" t="str">
        <f t="shared" si="27"/>
        <v/>
      </c>
      <c r="AD393" s="8" t="str">
        <f t="shared" si="26"/>
        <v xml:space="preserve"> site  //-</v>
      </c>
      <c r="AE393" s="8" t="str">
        <f t="shared" si="28"/>
        <v/>
      </c>
    </row>
    <row r="394" spans="1:31" x14ac:dyDescent="0.35">
      <c r="A394" s="41"/>
      <c r="B394" s="41"/>
      <c r="C394" s="49"/>
      <c r="D394" s="34"/>
      <c r="E394" s="34"/>
      <c r="F394" s="34"/>
      <c r="G394" s="43"/>
      <c r="H394" s="43"/>
      <c r="I394" s="34"/>
      <c r="J394" s="47"/>
      <c r="K394" s="34"/>
      <c r="L394" s="34"/>
      <c r="M394" s="34"/>
      <c r="N394" s="47"/>
      <c r="O394" s="47"/>
      <c r="P394" s="47"/>
      <c r="Q394" s="34"/>
      <c r="R394" s="34"/>
      <c r="S394" s="34"/>
      <c r="T394" s="46"/>
      <c r="U394" s="283"/>
      <c r="V394" s="283"/>
      <c r="W394" s="283"/>
      <c r="X394" s="283"/>
      <c r="Y394" s="283"/>
      <c r="Z394" s="283"/>
      <c r="AA394" s="283"/>
      <c r="AB394" s="303" t="str">
        <f t="shared" si="25"/>
        <v>//</v>
      </c>
      <c r="AC394" s="8" t="str">
        <f t="shared" si="27"/>
        <v/>
      </c>
      <c r="AD394" s="8" t="str">
        <f t="shared" si="26"/>
        <v xml:space="preserve"> site  //-</v>
      </c>
      <c r="AE394" s="8" t="str">
        <f t="shared" si="28"/>
        <v/>
      </c>
    </row>
    <row r="395" spans="1:31" x14ac:dyDescent="0.35">
      <c r="A395" s="41"/>
      <c r="B395" s="41"/>
      <c r="C395" s="49"/>
      <c r="D395" s="34"/>
      <c r="E395" s="34"/>
      <c r="F395" s="34"/>
      <c r="G395" s="43"/>
      <c r="H395" s="43"/>
      <c r="I395" s="34"/>
      <c r="J395" s="47"/>
      <c r="K395" s="34"/>
      <c r="L395" s="34"/>
      <c r="M395" s="34"/>
      <c r="N395" s="47"/>
      <c r="O395" s="47"/>
      <c r="P395" s="47"/>
      <c r="Q395" s="34"/>
      <c r="R395" s="34"/>
      <c r="S395" s="34"/>
      <c r="T395" s="46"/>
      <c r="U395" s="283"/>
      <c r="V395" s="283"/>
      <c r="W395" s="283"/>
      <c r="X395" s="283"/>
      <c r="Y395" s="283"/>
      <c r="Z395" s="283"/>
      <c r="AA395" s="283"/>
      <c r="AB395" s="303" t="str">
        <f t="shared" si="25"/>
        <v>//</v>
      </c>
      <c r="AC395" s="8" t="str">
        <f t="shared" si="27"/>
        <v/>
      </c>
      <c r="AD395" s="8" t="str">
        <f t="shared" si="26"/>
        <v xml:space="preserve"> site  //-</v>
      </c>
      <c r="AE395" s="8" t="str">
        <f t="shared" si="28"/>
        <v/>
      </c>
    </row>
    <row r="396" spans="1:31" x14ac:dyDescent="0.35">
      <c r="A396" s="41"/>
      <c r="B396" s="41"/>
      <c r="C396" s="49"/>
      <c r="D396" s="34"/>
      <c r="E396" s="34"/>
      <c r="F396" s="34"/>
      <c r="G396" s="43"/>
      <c r="H396" s="43"/>
      <c r="I396" s="34"/>
      <c r="J396" s="47"/>
      <c r="K396" s="34"/>
      <c r="L396" s="34"/>
      <c r="M396" s="34"/>
      <c r="N396" s="47"/>
      <c r="O396" s="47"/>
      <c r="P396" s="47"/>
      <c r="Q396" s="34"/>
      <c r="R396" s="34"/>
      <c r="S396" s="34"/>
      <c r="T396" s="46"/>
      <c r="U396" s="283"/>
      <c r="V396" s="283"/>
      <c r="W396" s="283"/>
      <c r="X396" s="283"/>
      <c r="Y396" s="283"/>
      <c r="Z396" s="283"/>
      <c r="AA396" s="283"/>
      <c r="AB396" s="303" t="str">
        <f t="shared" si="25"/>
        <v>//</v>
      </c>
      <c r="AC396" s="8" t="str">
        <f t="shared" si="27"/>
        <v/>
      </c>
      <c r="AD396" s="8" t="str">
        <f t="shared" si="26"/>
        <v xml:space="preserve"> site  //-</v>
      </c>
      <c r="AE396" s="8" t="str">
        <f t="shared" si="28"/>
        <v/>
      </c>
    </row>
    <row r="397" spans="1:31" x14ac:dyDescent="0.35">
      <c r="A397" s="41"/>
      <c r="B397" s="41"/>
      <c r="C397" s="49"/>
      <c r="D397" s="34"/>
      <c r="E397" s="34"/>
      <c r="F397" s="34"/>
      <c r="G397" s="43"/>
      <c r="H397" s="43"/>
      <c r="I397" s="34"/>
      <c r="J397" s="47"/>
      <c r="K397" s="34"/>
      <c r="L397" s="34"/>
      <c r="M397" s="34"/>
      <c r="N397" s="47"/>
      <c r="O397" s="47"/>
      <c r="P397" s="47"/>
      <c r="Q397" s="34"/>
      <c r="R397" s="34"/>
      <c r="S397" s="34"/>
      <c r="T397" s="46"/>
      <c r="U397" s="283"/>
      <c r="V397" s="283"/>
      <c r="W397" s="283"/>
      <c r="X397" s="283"/>
      <c r="Y397" s="283"/>
      <c r="Z397" s="283"/>
      <c r="AA397" s="283"/>
      <c r="AB397" s="303" t="str">
        <f t="shared" si="25"/>
        <v>//</v>
      </c>
      <c r="AC397" s="8" t="str">
        <f t="shared" si="27"/>
        <v/>
      </c>
      <c r="AD397" s="8" t="str">
        <f t="shared" si="26"/>
        <v xml:space="preserve"> site  //-</v>
      </c>
      <c r="AE397" s="8" t="str">
        <f t="shared" si="28"/>
        <v/>
      </c>
    </row>
    <row r="398" spans="1:31" x14ac:dyDescent="0.35">
      <c r="A398" s="41"/>
      <c r="B398" s="41"/>
      <c r="C398" s="49"/>
      <c r="D398" s="34"/>
      <c r="E398" s="34"/>
      <c r="F398" s="34"/>
      <c r="G398" s="43"/>
      <c r="H398" s="43"/>
      <c r="I398" s="34"/>
      <c r="J398" s="47"/>
      <c r="K398" s="34"/>
      <c r="L398" s="34"/>
      <c r="M398" s="34"/>
      <c r="N398" s="47"/>
      <c r="O398" s="47"/>
      <c r="P398" s="47"/>
      <c r="Q398" s="34"/>
      <c r="R398" s="34"/>
      <c r="S398" s="34"/>
      <c r="T398" s="46"/>
      <c r="U398" s="283"/>
      <c r="V398" s="283"/>
      <c r="W398" s="283"/>
      <c r="X398" s="283"/>
      <c r="Y398" s="283"/>
      <c r="Z398" s="283"/>
      <c r="AA398" s="283"/>
      <c r="AB398" s="303" t="str">
        <f t="shared" si="25"/>
        <v>//</v>
      </c>
      <c r="AC398" s="8" t="str">
        <f t="shared" si="27"/>
        <v/>
      </c>
      <c r="AD398" s="8" t="str">
        <f t="shared" si="26"/>
        <v xml:space="preserve"> site  //-</v>
      </c>
      <c r="AE398" s="8" t="str">
        <f t="shared" si="28"/>
        <v/>
      </c>
    </row>
    <row r="399" spans="1:31" x14ac:dyDescent="0.35">
      <c r="A399" s="41"/>
      <c r="B399" s="41"/>
      <c r="C399" s="49"/>
      <c r="D399" s="34"/>
      <c r="E399" s="34"/>
      <c r="F399" s="34"/>
      <c r="G399" s="43"/>
      <c r="H399" s="43"/>
      <c r="I399" s="34"/>
      <c r="J399" s="47"/>
      <c r="K399" s="34"/>
      <c r="L399" s="34"/>
      <c r="M399" s="34"/>
      <c r="N399" s="47"/>
      <c r="O399" s="47"/>
      <c r="P399" s="47"/>
      <c r="Q399" s="34"/>
      <c r="R399" s="34"/>
      <c r="S399" s="34"/>
      <c r="T399" s="46"/>
      <c r="U399" s="283"/>
      <c r="V399" s="283"/>
      <c r="W399" s="283"/>
      <c r="X399" s="283"/>
      <c r="Y399" s="283"/>
      <c r="Z399" s="283"/>
      <c r="AA399" s="283"/>
      <c r="AB399" s="303" t="str">
        <f t="shared" si="25"/>
        <v>//</v>
      </c>
      <c r="AC399" s="8" t="str">
        <f t="shared" si="27"/>
        <v/>
      </c>
      <c r="AD399" s="8" t="str">
        <f t="shared" si="26"/>
        <v xml:space="preserve"> site  //-</v>
      </c>
      <c r="AE399" s="8" t="str">
        <f t="shared" si="28"/>
        <v/>
      </c>
    </row>
    <row r="400" spans="1:31" x14ac:dyDescent="0.35">
      <c r="A400" s="41"/>
      <c r="B400" s="41"/>
      <c r="C400" s="49"/>
      <c r="D400" s="34"/>
      <c r="E400" s="34"/>
      <c r="F400" s="34"/>
      <c r="G400" s="43"/>
      <c r="H400" s="43"/>
      <c r="I400" s="34"/>
      <c r="J400" s="47"/>
      <c r="K400" s="34"/>
      <c r="L400" s="34"/>
      <c r="M400" s="34"/>
      <c r="N400" s="47"/>
      <c r="O400" s="47"/>
      <c r="P400" s="47"/>
      <c r="Q400" s="34"/>
      <c r="R400" s="34"/>
      <c r="S400" s="34"/>
      <c r="T400" s="46"/>
      <c r="U400" s="283"/>
      <c r="V400" s="283"/>
      <c r="W400" s="283"/>
      <c r="X400" s="283"/>
      <c r="Y400" s="283"/>
      <c r="Z400" s="283"/>
      <c r="AA400" s="283"/>
      <c r="AB400" s="303" t="str">
        <f t="shared" si="25"/>
        <v>//</v>
      </c>
      <c r="AC400" s="8" t="str">
        <f t="shared" si="27"/>
        <v/>
      </c>
      <c r="AD400" s="8" t="str">
        <f t="shared" si="26"/>
        <v xml:space="preserve"> site  //-</v>
      </c>
      <c r="AE400" s="8" t="str">
        <f t="shared" si="28"/>
        <v/>
      </c>
    </row>
    <row r="401" spans="1:31" x14ac:dyDescent="0.35">
      <c r="A401" s="41"/>
      <c r="B401" s="41"/>
      <c r="C401" s="49"/>
      <c r="D401" s="34"/>
      <c r="E401" s="34"/>
      <c r="F401" s="34"/>
      <c r="G401" s="43"/>
      <c r="H401" s="43"/>
      <c r="I401" s="34"/>
      <c r="J401" s="47"/>
      <c r="K401" s="34"/>
      <c r="L401" s="34"/>
      <c r="M401" s="34"/>
      <c r="N401" s="47"/>
      <c r="O401" s="47"/>
      <c r="P401" s="47"/>
      <c r="Q401" s="34"/>
      <c r="R401" s="34"/>
      <c r="S401" s="34"/>
      <c r="T401" s="46"/>
      <c r="U401" s="283"/>
      <c r="V401" s="283"/>
      <c r="W401" s="283"/>
      <c r="X401" s="283"/>
      <c r="Y401" s="283"/>
      <c r="Z401" s="283"/>
      <c r="AA401" s="283"/>
      <c r="AB401" s="303" t="str">
        <f t="shared" si="25"/>
        <v>//</v>
      </c>
      <c r="AC401" s="8" t="str">
        <f t="shared" si="27"/>
        <v/>
      </c>
      <c r="AD401" s="8" t="str">
        <f t="shared" si="26"/>
        <v xml:space="preserve"> site  //-</v>
      </c>
      <c r="AE401" s="8" t="str">
        <f t="shared" si="28"/>
        <v/>
      </c>
    </row>
    <row r="402" spans="1:31" x14ac:dyDescent="0.35">
      <c r="A402" s="41"/>
      <c r="B402" s="41"/>
      <c r="C402" s="49"/>
      <c r="D402" s="34"/>
      <c r="E402" s="34"/>
      <c r="F402" s="34"/>
      <c r="G402" s="43"/>
      <c r="H402" s="43"/>
      <c r="I402" s="34"/>
      <c r="J402" s="47"/>
      <c r="K402" s="34"/>
      <c r="L402" s="34"/>
      <c r="M402" s="34"/>
      <c r="N402" s="47"/>
      <c r="O402" s="47"/>
      <c r="P402" s="47"/>
      <c r="Q402" s="34"/>
      <c r="R402" s="34"/>
      <c r="S402" s="34"/>
      <c r="T402" s="46"/>
      <c r="U402" s="283"/>
      <c r="V402" s="283"/>
      <c r="W402" s="283"/>
      <c r="X402" s="283"/>
      <c r="Y402" s="283"/>
      <c r="Z402" s="283"/>
      <c r="AA402" s="283"/>
      <c r="AB402" s="303" t="str">
        <f t="shared" si="25"/>
        <v>//</v>
      </c>
      <c r="AC402" s="8" t="str">
        <f t="shared" si="27"/>
        <v/>
      </c>
      <c r="AD402" s="8" t="str">
        <f t="shared" si="26"/>
        <v xml:space="preserve"> site  //-</v>
      </c>
      <c r="AE402" s="8" t="str">
        <f t="shared" si="28"/>
        <v/>
      </c>
    </row>
    <row r="403" spans="1:31" x14ac:dyDescent="0.35">
      <c r="A403" s="41"/>
      <c r="B403" s="41"/>
      <c r="C403" s="49"/>
      <c r="D403" s="34"/>
      <c r="E403" s="34"/>
      <c r="F403" s="34"/>
      <c r="G403" s="43"/>
      <c r="H403" s="43"/>
      <c r="I403" s="34"/>
      <c r="J403" s="47"/>
      <c r="K403" s="34"/>
      <c r="L403" s="34"/>
      <c r="M403" s="34"/>
      <c r="N403" s="47"/>
      <c r="O403" s="47"/>
      <c r="P403" s="47"/>
      <c r="Q403" s="34"/>
      <c r="R403" s="34"/>
      <c r="S403" s="34"/>
      <c r="T403" s="46"/>
      <c r="U403" s="283"/>
      <c r="V403" s="283"/>
      <c r="W403" s="283"/>
      <c r="X403" s="283"/>
      <c r="Y403" s="283"/>
      <c r="Z403" s="283"/>
      <c r="AA403" s="283"/>
      <c r="AB403" s="303" t="str">
        <f t="shared" si="25"/>
        <v>//</v>
      </c>
      <c r="AC403" s="8" t="str">
        <f t="shared" si="27"/>
        <v/>
      </c>
      <c r="AD403" s="8" t="str">
        <f t="shared" si="26"/>
        <v xml:space="preserve"> site  //-</v>
      </c>
      <c r="AE403" s="8" t="str">
        <f t="shared" si="28"/>
        <v/>
      </c>
    </row>
    <row r="404" spans="1:31" x14ac:dyDescent="0.35">
      <c r="A404" s="41"/>
      <c r="B404" s="41"/>
      <c r="C404" s="49"/>
      <c r="D404" s="34"/>
      <c r="E404" s="34"/>
      <c r="F404" s="34"/>
      <c r="G404" s="43"/>
      <c r="H404" s="43"/>
      <c r="I404" s="34"/>
      <c r="J404" s="47"/>
      <c r="K404" s="34"/>
      <c r="L404" s="34"/>
      <c r="M404" s="34"/>
      <c r="N404" s="47"/>
      <c r="O404" s="47"/>
      <c r="P404" s="47"/>
      <c r="Q404" s="34"/>
      <c r="R404" s="34"/>
      <c r="S404" s="34"/>
      <c r="T404" s="46"/>
      <c r="U404" s="283"/>
      <c r="V404" s="283"/>
      <c r="W404" s="283"/>
      <c r="X404" s="283"/>
      <c r="Y404" s="283"/>
      <c r="Z404" s="283"/>
      <c r="AA404" s="283"/>
      <c r="AB404" s="303" t="str">
        <f t="shared" si="25"/>
        <v>//</v>
      </c>
      <c r="AC404" s="8" t="str">
        <f t="shared" si="27"/>
        <v/>
      </c>
      <c r="AD404" s="8" t="str">
        <f t="shared" si="26"/>
        <v xml:space="preserve"> site  //-</v>
      </c>
      <c r="AE404" s="8" t="str">
        <f t="shared" si="28"/>
        <v/>
      </c>
    </row>
    <row r="405" spans="1:31" x14ac:dyDescent="0.35">
      <c r="A405" s="41"/>
      <c r="B405" s="41"/>
      <c r="C405" s="49"/>
      <c r="D405" s="34"/>
      <c r="E405" s="34"/>
      <c r="F405" s="34"/>
      <c r="G405" s="43"/>
      <c r="H405" s="43"/>
      <c r="I405" s="34"/>
      <c r="J405" s="47"/>
      <c r="K405" s="34"/>
      <c r="L405" s="34"/>
      <c r="M405" s="34"/>
      <c r="N405" s="47"/>
      <c r="O405" s="47"/>
      <c r="P405" s="47"/>
      <c r="Q405" s="34"/>
      <c r="R405" s="34"/>
      <c r="S405" s="34"/>
      <c r="T405" s="46"/>
      <c r="U405" s="283"/>
      <c r="V405" s="283"/>
      <c r="W405" s="283"/>
      <c r="X405" s="283"/>
      <c r="Y405" s="283"/>
      <c r="Z405" s="283"/>
      <c r="AA405" s="283"/>
      <c r="AB405" s="303" t="str">
        <f t="shared" si="25"/>
        <v>//</v>
      </c>
      <c r="AC405" s="8" t="str">
        <f t="shared" si="27"/>
        <v/>
      </c>
      <c r="AD405" s="8" t="str">
        <f t="shared" si="26"/>
        <v xml:space="preserve"> site  //-</v>
      </c>
      <c r="AE405" s="8" t="str">
        <f t="shared" si="28"/>
        <v/>
      </c>
    </row>
    <row r="406" spans="1:31" x14ac:dyDescent="0.35">
      <c r="A406" s="41"/>
      <c r="B406" s="41"/>
      <c r="C406" s="49"/>
      <c r="D406" s="34"/>
      <c r="E406" s="34"/>
      <c r="F406" s="34"/>
      <c r="G406" s="43"/>
      <c r="H406" s="43"/>
      <c r="I406" s="34"/>
      <c r="J406" s="47"/>
      <c r="K406" s="34"/>
      <c r="L406" s="34"/>
      <c r="M406" s="34"/>
      <c r="N406" s="47"/>
      <c r="O406" s="47"/>
      <c r="P406" s="47"/>
      <c r="Q406" s="34"/>
      <c r="R406" s="34"/>
      <c r="S406" s="34"/>
      <c r="T406" s="46"/>
      <c r="U406" s="283"/>
      <c r="V406" s="283"/>
      <c r="W406" s="283"/>
      <c r="X406" s="283"/>
      <c r="Y406" s="283"/>
      <c r="Z406" s="283"/>
      <c r="AA406" s="283"/>
      <c r="AB406" s="303" t="str">
        <f t="shared" si="25"/>
        <v>//</v>
      </c>
      <c r="AC406" s="8" t="str">
        <f t="shared" si="27"/>
        <v/>
      </c>
      <c r="AD406" s="8" t="str">
        <f t="shared" si="26"/>
        <v xml:space="preserve"> site  //-</v>
      </c>
      <c r="AE406" s="8" t="str">
        <f t="shared" si="28"/>
        <v/>
      </c>
    </row>
    <row r="407" spans="1:31" x14ac:dyDescent="0.35">
      <c r="A407" s="41"/>
      <c r="B407" s="41"/>
      <c r="C407" s="49"/>
      <c r="D407" s="34"/>
      <c r="E407" s="34"/>
      <c r="F407" s="34"/>
      <c r="G407" s="43"/>
      <c r="H407" s="43"/>
      <c r="I407" s="34"/>
      <c r="J407" s="47"/>
      <c r="K407" s="34"/>
      <c r="L407" s="34"/>
      <c r="M407" s="34"/>
      <c r="N407" s="47"/>
      <c r="O407" s="47"/>
      <c r="P407" s="47"/>
      <c r="Q407" s="34"/>
      <c r="R407" s="34"/>
      <c r="S407" s="34"/>
      <c r="T407" s="46"/>
      <c r="U407" s="283"/>
      <c r="V407" s="283"/>
      <c r="W407" s="283"/>
      <c r="X407" s="283"/>
      <c r="Y407" s="283"/>
      <c r="Z407" s="283"/>
      <c r="AA407" s="283"/>
      <c r="AB407" s="303" t="str">
        <f t="shared" si="25"/>
        <v>//</v>
      </c>
      <c r="AC407" s="8" t="str">
        <f t="shared" si="27"/>
        <v/>
      </c>
      <c r="AD407" s="8" t="str">
        <f t="shared" si="26"/>
        <v xml:space="preserve"> site  //-</v>
      </c>
      <c r="AE407" s="8" t="str">
        <f t="shared" si="28"/>
        <v/>
      </c>
    </row>
    <row r="408" spans="1:31" x14ac:dyDescent="0.35">
      <c r="A408" s="41"/>
      <c r="B408" s="41"/>
      <c r="C408" s="49"/>
      <c r="D408" s="34"/>
      <c r="E408" s="34"/>
      <c r="F408" s="34"/>
      <c r="G408" s="43"/>
      <c r="H408" s="43"/>
      <c r="I408" s="34"/>
      <c r="J408" s="47"/>
      <c r="K408" s="34"/>
      <c r="L408" s="34"/>
      <c r="M408" s="34"/>
      <c r="N408" s="47"/>
      <c r="O408" s="47"/>
      <c r="P408" s="47"/>
      <c r="Q408" s="34"/>
      <c r="R408" s="34"/>
      <c r="S408" s="34"/>
      <c r="T408" s="46"/>
      <c r="U408" s="283"/>
      <c r="V408" s="283"/>
      <c r="W408" s="283"/>
      <c r="X408" s="283"/>
      <c r="Y408" s="283"/>
      <c r="Z408" s="283"/>
      <c r="AA408" s="283"/>
      <c r="AB408" s="303" t="str">
        <f t="shared" si="25"/>
        <v>//</v>
      </c>
      <c r="AC408" s="8" t="str">
        <f t="shared" si="27"/>
        <v/>
      </c>
      <c r="AD408" s="8" t="str">
        <f t="shared" si="26"/>
        <v xml:space="preserve"> site  //-</v>
      </c>
      <c r="AE408" s="8" t="str">
        <f t="shared" si="28"/>
        <v/>
      </c>
    </row>
    <row r="409" spans="1:31" x14ac:dyDescent="0.35">
      <c r="A409" s="41"/>
      <c r="B409" s="41"/>
      <c r="C409" s="49"/>
      <c r="D409" s="34"/>
      <c r="E409" s="34"/>
      <c r="F409" s="34"/>
      <c r="G409" s="43"/>
      <c r="H409" s="43"/>
      <c r="I409" s="34"/>
      <c r="J409" s="47"/>
      <c r="K409" s="34"/>
      <c r="L409" s="34"/>
      <c r="M409" s="34"/>
      <c r="N409" s="47"/>
      <c r="O409" s="47"/>
      <c r="P409" s="47"/>
      <c r="Q409" s="34"/>
      <c r="R409" s="34"/>
      <c r="S409" s="34"/>
      <c r="T409" s="46"/>
      <c r="U409" s="283"/>
      <c r="V409" s="283"/>
      <c r="W409" s="283"/>
      <c r="X409" s="283"/>
      <c r="Y409" s="283"/>
      <c r="Z409" s="283"/>
      <c r="AA409" s="283"/>
      <c r="AB409" s="303" t="str">
        <f t="shared" si="25"/>
        <v>//</v>
      </c>
      <c r="AC409" s="8" t="str">
        <f t="shared" si="27"/>
        <v/>
      </c>
      <c r="AD409" s="8" t="str">
        <f t="shared" si="26"/>
        <v xml:space="preserve"> site  //-</v>
      </c>
      <c r="AE409" s="8" t="str">
        <f t="shared" si="28"/>
        <v/>
      </c>
    </row>
    <row r="410" spans="1:31" x14ac:dyDescent="0.35">
      <c r="A410" s="41"/>
      <c r="B410" s="41"/>
      <c r="C410" s="49"/>
      <c r="D410" s="34"/>
      <c r="E410" s="34"/>
      <c r="F410" s="34"/>
      <c r="G410" s="43"/>
      <c r="H410" s="43"/>
      <c r="I410" s="34"/>
      <c r="J410" s="47"/>
      <c r="K410" s="34"/>
      <c r="L410" s="34"/>
      <c r="M410" s="34"/>
      <c r="N410" s="47"/>
      <c r="O410" s="47"/>
      <c r="P410" s="47"/>
      <c r="Q410" s="34"/>
      <c r="R410" s="34"/>
      <c r="S410" s="34"/>
      <c r="T410" s="46"/>
      <c r="U410" s="283"/>
      <c r="V410" s="283"/>
      <c r="W410" s="283"/>
      <c r="X410" s="283"/>
      <c r="Y410" s="283"/>
      <c r="Z410" s="283"/>
      <c r="AA410" s="283"/>
      <c r="AB410" s="303" t="str">
        <f t="shared" si="25"/>
        <v>//</v>
      </c>
      <c r="AC410" s="8" t="str">
        <f t="shared" si="27"/>
        <v/>
      </c>
      <c r="AD410" s="8" t="str">
        <f t="shared" si="26"/>
        <v xml:space="preserve"> site  //-</v>
      </c>
      <c r="AE410" s="8" t="str">
        <f t="shared" si="28"/>
        <v/>
      </c>
    </row>
    <row r="411" spans="1:31" x14ac:dyDescent="0.35">
      <c r="A411" s="41"/>
      <c r="B411" s="41"/>
      <c r="C411" s="49"/>
      <c r="D411" s="34"/>
      <c r="E411" s="34"/>
      <c r="F411" s="34"/>
      <c r="G411" s="43"/>
      <c r="H411" s="43"/>
      <c r="I411" s="34"/>
      <c r="J411" s="47"/>
      <c r="K411" s="34"/>
      <c r="L411" s="34"/>
      <c r="M411" s="34"/>
      <c r="N411" s="47"/>
      <c r="O411" s="47"/>
      <c r="P411" s="47"/>
      <c r="Q411" s="34"/>
      <c r="R411" s="34"/>
      <c r="S411" s="34"/>
      <c r="T411" s="46"/>
      <c r="U411" s="283"/>
      <c r="V411" s="283"/>
      <c r="W411" s="283"/>
      <c r="X411" s="283"/>
      <c r="Y411" s="283"/>
      <c r="Z411" s="283"/>
      <c r="AA411" s="283"/>
      <c r="AB411" s="303" t="str">
        <f t="shared" si="25"/>
        <v>//</v>
      </c>
      <c r="AC411" s="8" t="str">
        <f t="shared" si="27"/>
        <v/>
      </c>
      <c r="AD411" s="8" t="str">
        <f t="shared" si="26"/>
        <v xml:space="preserve"> site  //-</v>
      </c>
      <c r="AE411" s="8" t="str">
        <f t="shared" si="28"/>
        <v/>
      </c>
    </row>
    <row r="412" spans="1:31" x14ac:dyDescent="0.35">
      <c r="A412" s="41"/>
      <c r="B412" s="41"/>
      <c r="C412" s="49"/>
      <c r="D412" s="34"/>
      <c r="E412" s="34"/>
      <c r="F412" s="34"/>
      <c r="G412" s="43"/>
      <c r="H412" s="43"/>
      <c r="I412" s="34"/>
      <c r="J412" s="47"/>
      <c r="K412" s="34"/>
      <c r="L412" s="34"/>
      <c r="M412" s="34"/>
      <c r="N412" s="47"/>
      <c r="O412" s="47"/>
      <c r="P412" s="47"/>
      <c r="Q412" s="34"/>
      <c r="R412" s="34"/>
      <c r="S412" s="34"/>
      <c r="T412" s="46"/>
      <c r="U412" s="283"/>
      <c r="V412" s="283"/>
      <c r="W412" s="283"/>
      <c r="X412" s="283"/>
      <c r="Y412" s="283"/>
      <c r="Z412" s="283"/>
      <c r="AA412" s="283"/>
      <c r="AB412" s="303" t="str">
        <f t="shared" si="25"/>
        <v>//</v>
      </c>
      <c r="AC412" s="8" t="str">
        <f t="shared" si="27"/>
        <v/>
      </c>
      <c r="AD412" s="8" t="str">
        <f t="shared" si="26"/>
        <v xml:space="preserve"> site  //-</v>
      </c>
      <c r="AE412" s="8" t="str">
        <f t="shared" si="28"/>
        <v/>
      </c>
    </row>
    <row r="413" spans="1:31" x14ac:dyDescent="0.35">
      <c r="A413" s="41"/>
      <c r="B413" s="41"/>
      <c r="C413" s="49"/>
      <c r="D413" s="34"/>
      <c r="E413" s="34"/>
      <c r="F413" s="34"/>
      <c r="G413" s="43"/>
      <c r="H413" s="43"/>
      <c r="I413" s="34"/>
      <c r="J413" s="47"/>
      <c r="K413" s="34"/>
      <c r="L413" s="34"/>
      <c r="M413" s="34"/>
      <c r="N413" s="47"/>
      <c r="O413" s="47"/>
      <c r="P413" s="47"/>
      <c r="Q413" s="34"/>
      <c r="R413" s="34"/>
      <c r="S413" s="34"/>
      <c r="T413" s="46"/>
      <c r="U413" s="283"/>
      <c r="V413" s="283"/>
      <c r="W413" s="283"/>
      <c r="X413" s="283"/>
      <c r="Y413" s="283"/>
      <c r="Z413" s="283"/>
      <c r="AA413" s="283"/>
      <c r="AB413" s="303" t="str">
        <f t="shared" si="25"/>
        <v>//</v>
      </c>
      <c r="AC413" s="8" t="str">
        <f t="shared" si="27"/>
        <v/>
      </c>
      <c r="AD413" s="8" t="str">
        <f t="shared" si="26"/>
        <v xml:space="preserve"> site  //-</v>
      </c>
      <c r="AE413" s="8" t="str">
        <f t="shared" si="28"/>
        <v/>
      </c>
    </row>
    <row r="414" spans="1:31" x14ac:dyDescent="0.35">
      <c r="A414" s="41"/>
      <c r="B414" s="41"/>
      <c r="C414" s="49"/>
      <c r="D414" s="34"/>
      <c r="E414" s="34"/>
      <c r="F414" s="34"/>
      <c r="G414" s="43"/>
      <c r="H414" s="43"/>
      <c r="I414" s="34"/>
      <c r="J414" s="47"/>
      <c r="K414" s="34"/>
      <c r="L414" s="34"/>
      <c r="M414" s="34"/>
      <c r="N414" s="47"/>
      <c r="O414" s="47"/>
      <c r="P414" s="47"/>
      <c r="Q414" s="34"/>
      <c r="R414" s="34"/>
      <c r="S414" s="34"/>
      <c r="T414" s="46"/>
      <c r="U414" s="283"/>
      <c r="V414" s="283"/>
      <c r="W414" s="283"/>
      <c r="X414" s="283"/>
      <c r="Y414" s="283"/>
      <c r="Z414" s="283"/>
      <c r="AA414" s="283"/>
      <c r="AB414" s="303" t="str">
        <f t="shared" si="25"/>
        <v>//</v>
      </c>
      <c r="AC414" s="8" t="str">
        <f t="shared" si="27"/>
        <v/>
      </c>
      <c r="AD414" s="8" t="str">
        <f t="shared" si="26"/>
        <v xml:space="preserve"> site  //-</v>
      </c>
      <c r="AE414" s="8" t="str">
        <f t="shared" si="28"/>
        <v/>
      </c>
    </row>
    <row r="415" spans="1:31" x14ac:dyDescent="0.35">
      <c r="A415" s="41"/>
      <c r="B415" s="41"/>
      <c r="C415" s="49"/>
      <c r="D415" s="34"/>
      <c r="E415" s="34"/>
      <c r="F415" s="34"/>
      <c r="G415" s="43"/>
      <c r="H415" s="43"/>
      <c r="I415" s="34"/>
      <c r="J415" s="47"/>
      <c r="K415" s="34"/>
      <c r="L415" s="34"/>
      <c r="M415" s="34"/>
      <c r="N415" s="47"/>
      <c r="O415" s="47"/>
      <c r="P415" s="47"/>
      <c r="Q415" s="34"/>
      <c r="R415" s="34"/>
      <c r="S415" s="34"/>
      <c r="T415" s="46"/>
      <c r="U415" s="283"/>
      <c r="V415" s="283"/>
      <c r="W415" s="283"/>
      <c r="X415" s="283"/>
      <c r="Y415" s="283"/>
      <c r="Z415" s="283"/>
      <c r="AA415" s="283"/>
      <c r="AB415" s="303" t="str">
        <f t="shared" si="25"/>
        <v>//</v>
      </c>
      <c r="AC415" s="8" t="str">
        <f t="shared" si="27"/>
        <v/>
      </c>
      <c r="AD415" s="8" t="str">
        <f t="shared" si="26"/>
        <v xml:space="preserve"> site  //-</v>
      </c>
      <c r="AE415" s="8" t="str">
        <f t="shared" si="28"/>
        <v/>
      </c>
    </row>
    <row r="416" spans="1:31" x14ac:dyDescent="0.35">
      <c r="A416" s="41"/>
      <c r="B416" s="41"/>
      <c r="C416" s="49"/>
      <c r="D416" s="34"/>
      <c r="E416" s="34"/>
      <c r="F416" s="34"/>
      <c r="G416" s="43"/>
      <c r="H416" s="43"/>
      <c r="I416" s="34"/>
      <c r="J416" s="47"/>
      <c r="K416" s="34"/>
      <c r="L416" s="34"/>
      <c r="M416" s="34"/>
      <c r="N416" s="47"/>
      <c r="O416" s="47"/>
      <c r="P416" s="47"/>
      <c r="Q416" s="34"/>
      <c r="R416" s="34"/>
      <c r="S416" s="34"/>
      <c r="T416" s="46"/>
      <c r="U416" s="283"/>
      <c r="V416" s="283"/>
      <c r="W416" s="283"/>
      <c r="X416" s="283"/>
      <c r="Y416" s="283"/>
      <c r="Z416" s="283"/>
      <c r="AA416" s="283"/>
      <c r="AB416" s="303" t="str">
        <f t="shared" si="25"/>
        <v>//</v>
      </c>
      <c r="AC416" s="8" t="str">
        <f t="shared" si="27"/>
        <v/>
      </c>
      <c r="AD416" s="8" t="str">
        <f t="shared" si="26"/>
        <v xml:space="preserve"> site  //-</v>
      </c>
      <c r="AE416" s="8" t="str">
        <f t="shared" si="28"/>
        <v/>
      </c>
    </row>
    <row r="417" spans="1:31" x14ac:dyDescent="0.35">
      <c r="A417" s="41"/>
      <c r="B417" s="41"/>
      <c r="C417" s="49"/>
      <c r="D417" s="34"/>
      <c r="E417" s="34"/>
      <c r="F417" s="34"/>
      <c r="G417" s="43"/>
      <c r="H417" s="43"/>
      <c r="I417" s="34"/>
      <c r="J417" s="47"/>
      <c r="K417" s="34"/>
      <c r="L417" s="34"/>
      <c r="M417" s="34"/>
      <c r="N417" s="47"/>
      <c r="O417" s="47"/>
      <c r="P417" s="47"/>
      <c r="Q417" s="34"/>
      <c r="R417" s="34"/>
      <c r="S417" s="34"/>
      <c r="T417" s="46"/>
      <c r="U417" s="283"/>
      <c r="V417" s="283"/>
      <c r="W417" s="283"/>
      <c r="X417" s="283"/>
      <c r="Y417" s="283"/>
      <c r="Z417" s="283"/>
      <c r="AA417" s="283"/>
      <c r="AB417" s="303" t="str">
        <f t="shared" si="25"/>
        <v>//</v>
      </c>
      <c r="AC417" s="8" t="str">
        <f t="shared" si="27"/>
        <v/>
      </c>
      <c r="AD417" s="8" t="str">
        <f t="shared" si="26"/>
        <v xml:space="preserve"> site  //-</v>
      </c>
      <c r="AE417" s="8" t="str">
        <f t="shared" si="28"/>
        <v/>
      </c>
    </row>
    <row r="418" spans="1:31" x14ac:dyDescent="0.35">
      <c r="A418" s="41"/>
      <c r="B418" s="41"/>
      <c r="C418" s="49"/>
      <c r="D418" s="34"/>
      <c r="E418" s="34"/>
      <c r="F418" s="34"/>
      <c r="G418" s="43"/>
      <c r="H418" s="43"/>
      <c r="I418" s="34"/>
      <c r="J418" s="47"/>
      <c r="K418" s="34"/>
      <c r="L418" s="34"/>
      <c r="M418" s="34"/>
      <c r="N418" s="47"/>
      <c r="O418" s="47"/>
      <c r="P418" s="47"/>
      <c r="Q418" s="34"/>
      <c r="R418" s="34"/>
      <c r="S418" s="34"/>
      <c r="T418" s="46"/>
      <c r="U418" s="283"/>
      <c r="V418" s="283"/>
      <c r="W418" s="283"/>
      <c r="X418" s="283"/>
      <c r="Y418" s="283"/>
      <c r="Z418" s="283"/>
      <c r="AA418" s="283"/>
      <c r="AB418" s="303" t="str">
        <f t="shared" si="25"/>
        <v>//</v>
      </c>
      <c r="AC418" s="8" t="str">
        <f t="shared" si="27"/>
        <v/>
      </c>
      <c r="AD418" s="8" t="str">
        <f t="shared" si="26"/>
        <v xml:space="preserve"> site  //-</v>
      </c>
      <c r="AE418" s="8" t="str">
        <f t="shared" si="28"/>
        <v/>
      </c>
    </row>
    <row r="419" spans="1:31" x14ac:dyDescent="0.35">
      <c r="A419" s="41"/>
      <c r="B419" s="41"/>
      <c r="C419" s="49"/>
      <c r="D419" s="34"/>
      <c r="E419" s="34"/>
      <c r="F419" s="34"/>
      <c r="G419" s="43"/>
      <c r="H419" s="43"/>
      <c r="I419" s="34"/>
      <c r="J419" s="47"/>
      <c r="K419" s="34"/>
      <c r="L419" s="34"/>
      <c r="M419" s="34"/>
      <c r="N419" s="47"/>
      <c r="O419" s="47"/>
      <c r="P419" s="47"/>
      <c r="Q419" s="34"/>
      <c r="R419" s="34"/>
      <c r="S419" s="34"/>
      <c r="T419" s="46"/>
      <c r="U419" s="283"/>
      <c r="V419" s="283"/>
      <c r="W419" s="283"/>
      <c r="X419" s="283"/>
      <c r="Y419" s="283"/>
      <c r="Z419" s="283"/>
      <c r="AA419" s="283"/>
      <c r="AB419" s="303" t="str">
        <f t="shared" si="25"/>
        <v>//</v>
      </c>
      <c r="AC419" s="8" t="str">
        <f t="shared" si="27"/>
        <v/>
      </c>
      <c r="AD419" s="8" t="str">
        <f t="shared" si="26"/>
        <v xml:space="preserve"> site  //-</v>
      </c>
      <c r="AE419" s="8" t="str">
        <f t="shared" si="28"/>
        <v/>
      </c>
    </row>
    <row r="420" spans="1:31" x14ac:dyDescent="0.35">
      <c r="A420" s="41"/>
      <c r="B420" s="41"/>
      <c r="C420" s="49"/>
      <c r="D420" s="34"/>
      <c r="E420" s="34"/>
      <c r="F420" s="34"/>
      <c r="G420" s="43"/>
      <c r="H420" s="43"/>
      <c r="I420" s="34"/>
      <c r="J420" s="47"/>
      <c r="K420" s="34"/>
      <c r="L420" s="34"/>
      <c r="M420" s="34"/>
      <c r="N420" s="47"/>
      <c r="O420" s="47"/>
      <c r="P420" s="47"/>
      <c r="Q420" s="34"/>
      <c r="R420" s="34"/>
      <c r="S420" s="34"/>
      <c r="T420" s="46"/>
      <c r="U420" s="283"/>
      <c r="V420" s="283"/>
      <c r="W420" s="283"/>
      <c r="X420" s="283"/>
      <c r="Y420" s="283"/>
      <c r="Z420" s="283"/>
      <c r="AA420" s="283"/>
      <c r="AB420" s="303" t="str">
        <f t="shared" si="25"/>
        <v>//</v>
      </c>
      <c r="AC420" s="8" t="str">
        <f t="shared" si="27"/>
        <v/>
      </c>
      <c r="AD420" s="8" t="str">
        <f t="shared" si="26"/>
        <v xml:space="preserve"> site  //-</v>
      </c>
      <c r="AE420" s="8" t="str">
        <f t="shared" si="28"/>
        <v/>
      </c>
    </row>
    <row r="421" spans="1:31" x14ac:dyDescent="0.35">
      <c r="A421" s="41"/>
      <c r="B421" s="41"/>
      <c r="C421" s="49"/>
      <c r="D421" s="34"/>
      <c r="E421" s="34"/>
      <c r="F421" s="34"/>
      <c r="G421" s="43"/>
      <c r="H421" s="43"/>
      <c r="I421" s="34"/>
      <c r="J421" s="47"/>
      <c r="K421" s="34"/>
      <c r="L421" s="34"/>
      <c r="M421" s="34"/>
      <c r="N421" s="47"/>
      <c r="O421" s="47"/>
      <c r="P421" s="47"/>
      <c r="Q421" s="34"/>
      <c r="R421" s="34"/>
      <c r="S421" s="34"/>
      <c r="T421" s="46"/>
      <c r="U421" s="283"/>
      <c r="V421" s="283"/>
      <c r="W421" s="283"/>
      <c r="X421" s="283"/>
      <c r="Y421" s="283"/>
      <c r="Z421" s="283"/>
      <c r="AA421" s="283"/>
      <c r="AB421" s="303" t="str">
        <f t="shared" si="25"/>
        <v>//</v>
      </c>
      <c r="AC421" s="8" t="str">
        <f t="shared" si="27"/>
        <v/>
      </c>
      <c r="AD421" s="8" t="str">
        <f t="shared" si="26"/>
        <v xml:space="preserve"> site  //-</v>
      </c>
      <c r="AE421" s="8" t="str">
        <f t="shared" si="28"/>
        <v/>
      </c>
    </row>
    <row r="422" spans="1:31" x14ac:dyDescent="0.35">
      <c r="A422" s="41"/>
      <c r="B422" s="41"/>
      <c r="C422" s="49"/>
      <c r="D422" s="34"/>
      <c r="E422" s="34"/>
      <c r="F422" s="34"/>
      <c r="G422" s="43"/>
      <c r="H422" s="43"/>
      <c r="I422" s="34"/>
      <c r="J422" s="47"/>
      <c r="K422" s="34"/>
      <c r="L422" s="34"/>
      <c r="M422" s="34"/>
      <c r="N422" s="47"/>
      <c r="O422" s="47"/>
      <c r="P422" s="47"/>
      <c r="Q422" s="34"/>
      <c r="R422" s="34"/>
      <c r="S422" s="34"/>
      <c r="T422" s="46"/>
      <c r="U422" s="283"/>
      <c r="V422" s="283"/>
      <c r="W422" s="283"/>
      <c r="X422" s="283"/>
      <c r="Y422" s="283"/>
      <c r="Z422" s="283"/>
      <c r="AA422" s="283"/>
      <c r="AB422" s="303" t="str">
        <f t="shared" si="25"/>
        <v>//</v>
      </c>
      <c r="AC422" s="8" t="str">
        <f t="shared" si="27"/>
        <v/>
      </c>
      <c r="AD422" s="8" t="str">
        <f t="shared" si="26"/>
        <v xml:space="preserve"> site  //-</v>
      </c>
      <c r="AE422" s="8" t="str">
        <f t="shared" si="28"/>
        <v/>
      </c>
    </row>
    <row r="423" spans="1:31" x14ac:dyDescent="0.35">
      <c r="A423" s="41"/>
      <c r="B423" s="41"/>
      <c r="C423" s="49"/>
      <c r="D423" s="34"/>
      <c r="E423" s="34"/>
      <c r="F423" s="34"/>
      <c r="G423" s="43"/>
      <c r="H423" s="43"/>
      <c r="I423" s="34"/>
      <c r="J423" s="47"/>
      <c r="K423" s="34"/>
      <c r="L423" s="34"/>
      <c r="M423" s="34"/>
      <c r="N423" s="47"/>
      <c r="O423" s="47"/>
      <c r="P423" s="47"/>
      <c r="Q423" s="34"/>
      <c r="R423" s="34"/>
      <c r="S423" s="34"/>
      <c r="T423" s="46"/>
      <c r="U423" s="283"/>
      <c r="V423" s="283"/>
      <c r="W423" s="283"/>
      <c r="X423" s="283"/>
      <c r="Y423" s="283"/>
      <c r="Z423" s="283"/>
      <c r="AA423" s="283"/>
      <c r="AB423" s="303" t="str">
        <f t="shared" si="25"/>
        <v>//</v>
      </c>
      <c r="AC423" s="8" t="str">
        <f t="shared" si="27"/>
        <v/>
      </c>
      <c r="AD423" s="8" t="str">
        <f t="shared" si="26"/>
        <v xml:space="preserve"> site  //-</v>
      </c>
      <c r="AE423" s="8" t="str">
        <f t="shared" si="28"/>
        <v/>
      </c>
    </row>
    <row r="424" spans="1:31" x14ac:dyDescent="0.35">
      <c r="A424" s="41"/>
      <c r="B424" s="41"/>
      <c r="C424" s="49"/>
      <c r="D424" s="34"/>
      <c r="E424" s="34"/>
      <c r="F424" s="34"/>
      <c r="G424" s="43"/>
      <c r="H424" s="43"/>
      <c r="I424" s="34"/>
      <c r="J424" s="47"/>
      <c r="K424" s="34"/>
      <c r="L424" s="34"/>
      <c r="M424" s="34"/>
      <c r="N424" s="47"/>
      <c r="O424" s="47"/>
      <c r="P424" s="47"/>
      <c r="Q424" s="34"/>
      <c r="R424" s="34"/>
      <c r="S424" s="34"/>
      <c r="T424" s="46"/>
      <c r="U424" s="283"/>
      <c r="V424" s="283"/>
      <c r="W424" s="283"/>
      <c r="X424" s="283"/>
      <c r="Y424" s="283"/>
      <c r="Z424" s="283"/>
      <c r="AA424" s="283"/>
      <c r="AB424" s="303" t="str">
        <f t="shared" si="25"/>
        <v>//</v>
      </c>
      <c r="AC424" s="8" t="str">
        <f t="shared" si="27"/>
        <v/>
      </c>
      <c r="AD424" s="8" t="str">
        <f t="shared" si="26"/>
        <v xml:space="preserve"> site  //-</v>
      </c>
      <c r="AE424" s="8" t="str">
        <f t="shared" si="28"/>
        <v/>
      </c>
    </row>
    <row r="425" spans="1:31" x14ac:dyDescent="0.35">
      <c r="A425" s="41"/>
      <c r="B425" s="41"/>
      <c r="C425" s="49"/>
      <c r="D425" s="34"/>
      <c r="E425" s="34"/>
      <c r="F425" s="34"/>
      <c r="G425" s="43"/>
      <c r="H425" s="43"/>
      <c r="I425" s="34"/>
      <c r="J425" s="47"/>
      <c r="K425" s="34"/>
      <c r="L425" s="34"/>
      <c r="M425" s="34"/>
      <c r="N425" s="47"/>
      <c r="O425" s="47"/>
      <c r="P425" s="47"/>
      <c r="Q425" s="34"/>
      <c r="R425" s="34"/>
      <c r="S425" s="34"/>
      <c r="T425" s="46"/>
      <c r="U425" s="283"/>
      <c r="V425" s="283"/>
      <c r="W425" s="283"/>
      <c r="X425" s="283"/>
      <c r="Y425" s="283"/>
      <c r="Z425" s="283"/>
      <c r="AA425" s="283"/>
      <c r="AB425" s="303" t="str">
        <f t="shared" si="25"/>
        <v>//</v>
      </c>
      <c r="AC425" s="8" t="str">
        <f t="shared" si="27"/>
        <v/>
      </c>
      <c r="AD425" s="8" t="str">
        <f t="shared" si="26"/>
        <v xml:space="preserve"> site  //-</v>
      </c>
      <c r="AE425" s="8" t="str">
        <f t="shared" si="28"/>
        <v/>
      </c>
    </row>
    <row r="426" spans="1:31" x14ac:dyDescent="0.35">
      <c r="A426" s="41"/>
      <c r="B426" s="41"/>
      <c r="C426" s="49"/>
      <c r="D426" s="34"/>
      <c r="E426" s="34"/>
      <c r="F426" s="34"/>
      <c r="G426" s="43"/>
      <c r="H426" s="43"/>
      <c r="I426" s="34"/>
      <c r="J426" s="47"/>
      <c r="K426" s="34"/>
      <c r="L426" s="34"/>
      <c r="M426" s="34"/>
      <c r="N426" s="47"/>
      <c r="O426" s="47"/>
      <c r="P426" s="47"/>
      <c r="Q426" s="34"/>
      <c r="R426" s="34"/>
      <c r="S426" s="34"/>
      <c r="T426" s="46"/>
      <c r="U426" s="283"/>
      <c r="V426" s="283"/>
      <c r="W426" s="283"/>
      <c r="X426" s="283"/>
      <c r="Y426" s="283"/>
      <c r="Z426" s="283"/>
      <c r="AA426" s="283"/>
      <c r="AB426" s="303" t="str">
        <f t="shared" si="25"/>
        <v>//</v>
      </c>
      <c r="AC426" s="8" t="str">
        <f t="shared" si="27"/>
        <v/>
      </c>
      <c r="AD426" s="8" t="str">
        <f t="shared" si="26"/>
        <v xml:space="preserve"> site  //-</v>
      </c>
      <c r="AE426" s="8" t="str">
        <f t="shared" si="28"/>
        <v/>
      </c>
    </row>
    <row r="427" spans="1:31" x14ac:dyDescent="0.35">
      <c r="A427" s="41"/>
      <c r="B427" s="41"/>
      <c r="C427" s="49"/>
      <c r="D427" s="34"/>
      <c r="E427" s="34"/>
      <c r="F427" s="34"/>
      <c r="G427" s="43"/>
      <c r="H427" s="43"/>
      <c r="I427" s="34"/>
      <c r="J427" s="47"/>
      <c r="K427" s="34"/>
      <c r="L427" s="34"/>
      <c r="M427" s="34"/>
      <c r="N427" s="47"/>
      <c r="O427" s="47"/>
      <c r="P427" s="47"/>
      <c r="Q427" s="34"/>
      <c r="R427" s="34"/>
      <c r="S427" s="34"/>
      <c r="T427" s="46"/>
      <c r="U427" s="283"/>
      <c r="V427" s="283"/>
      <c r="W427" s="283"/>
      <c r="X427" s="283"/>
      <c r="Y427" s="283"/>
      <c r="Z427" s="283"/>
      <c r="AA427" s="283"/>
      <c r="AB427" s="303" t="str">
        <f t="shared" si="25"/>
        <v>//</v>
      </c>
      <c r="AC427" s="8" t="str">
        <f t="shared" si="27"/>
        <v/>
      </c>
      <c r="AD427" s="8" t="str">
        <f t="shared" si="26"/>
        <v xml:space="preserve"> site  //-</v>
      </c>
      <c r="AE427" s="8" t="str">
        <f t="shared" si="28"/>
        <v/>
      </c>
    </row>
    <row r="428" spans="1:31" x14ac:dyDescent="0.35">
      <c r="A428" s="41"/>
      <c r="B428" s="41"/>
      <c r="C428" s="49"/>
      <c r="D428" s="34"/>
      <c r="E428" s="34"/>
      <c r="F428" s="34"/>
      <c r="G428" s="43"/>
      <c r="H428" s="43"/>
      <c r="I428" s="34"/>
      <c r="J428" s="47"/>
      <c r="K428" s="34"/>
      <c r="L428" s="34"/>
      <c r="M428" s="34"/>
      <c r="N428" s="47"/>
      <c r="O428" s="47"/>
      <c r="P428" s="47"/>
      <c r="Q428" s="34"/>
      <c r="R428" s="34"/>
      <c r="S428" s="34"/>
      <c r="T428" s="46"/>
      <c r="U428" s="283"/>
      <c r="V428" s="283"/>
      <c r="W428" s="283"/>
      <c r="X428" s="283"/>
      <c r="Y428" s="283"/>
      <c r="Z428" s="283"/>
      <c r="AA428" s="283"/>
      <c r="AB428" s="303" t="str">
        <f t="shared" si="25"/>
        <v>//</v>
      </c>
      <c r="AC428" s="8" t="str">
        <f t="shared" si="27"/>
        <v/>
      </c>
      <c r="AD428" s="8" t="str">
        <f t="shared" si="26"/>
        <v xml:space="preserve"> site  //-</v>
      </c>
      <c r="AE428" s="8" t="str">
        <f t="shared" si="28"/>
        <v/>
      </c>
    </row>
    <row r="429" spans="1:31" x14ac:dyDescent="0.35">
      <c r="A429" s="41"/>
      <c r="B429" s="41"/>
      <c r="C429" s="49"/>
      <c r="D429" s="34"/>
      <c r="E429" s="34"/>
      <c r="F429" s="34"/>
      <c r="G429" s="43"/>
      <c r="H429" s="43"/>
      <c r="I429" s="34"/>
      <c r="J429" s="47"/>
      <c r="K429" s="34"/>
      <c r="L429" s="34"/>
      <c r="M429" s="34"/>
      <c r="N429" s="47"/>
      <c r="O429" s="47"/>
      <c r="P429" s="47"/>
      <c r="Q429" s="34"/>
      <c r="R429" s="34"/>
      <c r="S429" s="34"/>
      <c r="T429" s="46"/>
      <c r="U429" s="283"/>
      <c r="V429" s="283"/>
      <c r="W429" s="283"/>
      <c r="X429" s="283"/>
      <c r="Y429" s="283"/>
      <c r="Z429" s="283"/>
      <c r="AA429" s="283"/>
      <c r="AB429" s="303" t="str">
        <f t="shared" si="25"/>
        <v>//</v>
      </c>
      <c r="AC429" s="8" t="str">
        <f t="shared" si="27"/>
        <v/>
      </c>
      <c r="AD429" s="8" t="str">
        <f t="shared" si="26"/>
        <v xml:space="preserve"> site  //-</v>
      </c>
      <c r="AE429" s="8" t="str">
        <f t="shared" si="28"/>
        <v/>
      </c>
    </row>
    <row r="430" spans="1:31" x14ac:dyDescent="0.35">
      <c r="A430" s="41"/>
      <c r="B430" s="41"/>
      <c r="C430" s="49"/>
      <c r="D430" s="34"/>
      <c r="E430" s="34"/>
      <c r="F430" s="34"/>
      <c r="G430" s="43"/>
      <c r="H430" s="43"/>
      <c r="I430" s="34"/>
      <c r="J430" s="47"/>
      <c r="K430" s="34"/>
      <c r="L430" s="34"/>
      <c r="M430" s="34"/>
      <c r="N430" s="47"/>
      <c r="O430" s="47"/>
      <c r="P430" s="47"/>
      <c r="Q430" s="34"/>
      <c r="R430" s="34"/>
      <c r="S430" s="34"/>
      <c r="T430" s="46"/>
      <c r="U430" s="283"/>
      <c r="V430" s="283"/>
      <c r="W430" s="283"/>
      <c r="X430" s="283"/>
      <c r="Y430" s="283"/>
      <c r="Z430" s="283"/>
      <c r="AA430" s="283"/>
      <c r="AB430" s="303" t="str">
        <f t="shared" si="25"/>
        <v>//</v>
      </c>
      <c r="AC430" s="8" t="str">
        <f t="shared" si="27"/>
        <v/>
      </c>
      <c r="AD430" s="8" t="str">
        <f t="shared" si="26"/>
        <v xml:space="preserve"> site  //-</v>
      </c>
      <c r="AE430" s="8" t="str">
        <f t="shared" si="28"/>
        <v/>
      </c>
    </row>
    <row r="431" spans="1:31" x14ac:dyDescent="0.35">
      <c r="A431" s="41"/>
      <c r="B431" s="41"/>
      <c r="C431" s="49"/>
      <c r="D431" s="34"/>
      <c r="E431" s="34"/>
      <c r="F431" s="34"/>
      <c r="G431" s="43"/>
      <c r="H431" s="43"/>
      <c r="I431" s="34"/>
      <c r="J431" s="47"/>
      <c r="K431" s="34"/>
      <c r="L431" s="34"/>
      <c r="M431" s="34"/>
      <c r="N431" s="47"/>
      <c r="O431" s="47"/>
      <c r="P431" s="47"/>
      <c r="Q431" s="34"/>
      <c r="R431" s="34"/>
      <c r="S431" s="34"/>
      <c r="T431" s="46"/>
      <c r="U431" s="283"/>
      <c r="V431" s="283"/>
      <c r="W431" s="283"/>
      <c r="X431" s="283"/>
      <c r="Y431" s="283"/>
      <c r="Z431" s="283"/>
      <c r="AA431" s="283"/>
      <c r="AB431" s="303" t="str">
        <f t="shared" si="25"/>
        <v>//</v>
      </c>
      <c r="AC431" s="8" t="str">
        <f t="shared" si="27"/>
        <v/>
      </c>
      <c r="AD431" s="8" t="str">
        <f t="shared" si="26"/>
        <v xml:space="preserve"> site  //-</v>
      </c>
      <c r="AE431" s="8" t="str">
        <f t="shared" si="28"/>
        <v/>
      </c>
    </row>
    <row r="432" spans="1:31" x14ac:dyDescent="0.35">
      <c r="A432" s="41"/>
      <c r="B432" s="41"/>
      <c r="C432" s="49"/>
      <c r="D432" s="34"/>
      <c r="E432" s="34"/>
      <c r="F432" s="34"/>
      <c r="G432" s="43"/>
      <c r="H432" s="43"/>
      <c r="I432" s="34"/>
      <c r="J432" s="47"/>
      <c r="K432" s="34"/>
      <c r="L432" s="34"/>
      <c r="M432" s="34"/>
      <c r="N432" s="47"/>
      <c r="O432" s="47"/>
      <c r="P432" s="47"/>
      <c r="Q432" s="34"/>
      <c r="R432" s="34"/>
      <c r="S432" s="34"/>
      <c r="T432" s="46"/>
      <c r="U432" s="283"/>
      <c r="V432" s="283"/>
      <c r="W432" s="283"/>
      <c r="X432" s="283"/>
      <c r="Y432" s="283"/>
      <c r="Z432" s="283"/>
      <c r="AA432" s="283"/>
      <c r="AB432" s="303" t="str">
        <f t="shared" si="25"/>
        <v>//</v>
      </c>
      <c r="AC432" s="8" t="str">
        <f t="shared" si="27"/>
        <v/>
      </c>
      <c r="AD432" s="8" t="str">
        <f t="shared" si="26"/>
        <v xml:space="preserve"> site  //-</v>
      </c>
      <c r="AE432" s="8" t="str">
        <f t="shared" si="28"/>
        <v/>
      </c>
    </row>
    <row r="433" spans="1:31" x14ac:dyDescent="0.35">
      <c r="A433" s="41"/>
      <c r="B433" s="41"/>
      <c r="C433" s="49"/>
      <c r="D433" s="34"/>
      <c r="E433" s="34"/>
      <c r="F433" s="34"/>
      <c r="G433" s="43"/>
      <c r="H433" s="43"/>
      <c r="I433" s="34"/>
      <c r="J433" s="47"/>
      <c r="K433" s="34"/>
      <c r="L433" s="34"/>
      <c r="M433" s="34"/>
      <c r="N433" s="47"/>
      <c r="O433" s="47"/>
      <c r="P433" s="47"/>
      <c r="Q433" s="34"/>
      <c r="R433" s="34"/>
      <c r="S433" s="34"/>
      <c r="T433" s="46"/>
      <c r="U433" s="283"/>
      <c r="V433" s="283"/>
      <c r="W433" s="283"/>
      <c r="X433" s="283"/>
      <c r="Y433" s="283"/>
      <c r="Z433" s="283"/>
      <c r="AA433" s="283"/>
      <c r="AB433" s="303" t="str">
        <f t="shared" si="25"/>
        <v>//</v>
      </c>
      <c r="AC433" s="8" t="str">
        <f t="shared" si="27"/>
        <v/>
      </c>
      <c r="AD433" s="8" t="str">
        <f t="shared" si="26"/>
        <v xml:space="preserve"> site  //-</v>
      </c>
      <c r="AE433" s="8" t="str">
        <f t="shared" si="28"/>
        <v/>
      </c>
    </row>
    <row r="434" spans="1:31" x14ac:dyDescent="0.35">
      <c r="A434" s="41"/>
      <c r="B434" s="41"/>
      <c r="C434" s="49"/>
      <c r="D434" s="34"/>
      <c r="E434" s="34"/>
      <c r="F434" s="34"/>
      <c r="G434" s="43"/>
      <c r="H434" s="43"/>
      <c r="I434" s="34"/>
      <c r="J434" s="47"/>
      <c r="K434" s="34"/>
      <c r="L434" s="34"/>
      <c r="M434" s="34"/>
      <c r="N434" s="47"/>
      <c r="O434" s="47"/>
      <c r="P434" s="47"/>
      <c r="Q434" s="34"/>
      <c r="R434" s="34"/>
      <c r="S434" s="34"/>
      <c r="T434" s="46"/>
      <c r="U434" s="283"/>
      <c r="V434" s="283"/>
      <c r="W434" s="283"/>
      <c r="X434" s="283"/>
      <c r="Y434" s="283"/>
      <c r="Z434" s="283"/>
      <c r="AA434" s="283"/>
      <c r="AB434" s="303" t="str">
        <f t="shared" si="25"/>
        <v>//</v>
      </c>
      <c r="AC434" s="8" t="str">
        <f t="shared" si="27"/>
        <v/>
      </c>
      <c r="AD434" s="8" t="str">
        <f t="shared" si="26"/>
        <v xml:space="preserve"> site  //-</v>
      </c>
      <c r="AE434" s="8" t="str">
        <f t="shared" si="28"/>
        <v/>
      </c>
    </row>
    <row r="435" spans="1:31" x14ac:dyDescent="0.35">
      <c r="A435" s="41"/>
      <c r="B435" s="41"/>
      <c r="C435" s="49"/>
      <c r="D435" s="34"/>
      <c r="E435" s="34"/>
      <c r="F435" s="34"/>
      <c r="G435" s="43"/>
      <c r="H435" s="43"/>
      <c r="I435" s="34"/>
      <c r="J435" s="47"/>
      <c r="K435" s="34"/>
      <c r="L435" s="34"/>
      <c r="M435" s="34"/>
      <c r="N435" s="47"/>
      <c r="O435" s="47"/>
      <c r="P435" s="47"/>
      <c r="Q435" s="34"/>
      <c r="R435" s="34"/>
      <c r="S435" s="34"/>
      <c r="T435" s="46"/>
      <c r="U435" s="283"/>
      <c r="V435" s="283"/>
      <c r="W435" s="283"/>
      <c r="X435" s="283"/>
      <c r="Y435" s="283"/>
      <c r="Z435" s="283"/>
      <c r="AA435" s="283"/>
      <c r="AB435" s="303" t="str">
        <f t="shared" si="25"/>
        <v>//</v>
      </c>
      <c r="AC435" s="8" t="str">
        <f t="shared" si="27"/>
        <v/>
      </c>
      <c r="AD435" s="8" t="str">
        <f t="shared" si="26"/>
        <v xml:space="preserve"> site  //-</v>
      </c>
      <c r="AE435" s="8" t="str">
        <f t="shared" si="28"/>
        <v/>
      </c>
    </row>
    <row r="436" spans="1:31" x14ac:dyDescent="0.35">
      <c r="A436" s="41"/>
      <c r="B436" s="41"/>
      <c r="C436" s="49"/>
      <c r="D436" s="34"/>
      <c r="E436" s="34"/>
      <c r="F436" s="34"/>
      <c r="G436" s="43"/>
      <c r="H436" s="43"/>
      <c r="I436" s="34"/>
      <c r="J436" s="47"/>
      <c r="K436" s="34"/>
      <c r="L436" s="34"/>
      <c r="M436" s="34"/>
      <c r="N436" s="47"/>
      <c r="O436" s="47"/>
      <c r="P436" s="47"/>
      <c r="Q436" s="34"/>
      <c r="R436" s="34"/>
      <c r="S436" s="34"/>
      <c r="T436" s="46"/>
      <c r="U436" s="283"/>
      <c r="V436" s="283"/>
      <c r="W436" s="283"/>
      <c r="X436" s="283"/>
      <c r="Y436" s="283"/>
      <c r="Z436" s="283"/>
      <c r="AA436" s="283"/>
      <c r="AB436" s="303" t="str">
        <f t="shared" si="25"/>
        <v>//</v>
      </c>
      <c r="AC436" s="8" t="str">
        <f t="shared" si="27"/>
        <v/>
      </c>
      <c r="AD436" s="8" t="str">
        <f t="shared" si="26"/>
        <v xml:space="preserve"> site  //-</v>
      </c>
      <c r="AE436" s="8" t="str">
        <f t="shared" si="28"/>
        <v/>
      </c>
    </row>
    <row r="437" spans="1:31" x14ac:dyDescent="0.35">
      <c r="A437" s="41"/>
      <c r="B437" s="41"/>
      <c r="C437" s="49"/>
      <c r="D437" s="34"/>
      <c r="E437" s="34"/>
      <c r="F437" s="34"/>
      <c r="G437" s="43"/>
      <c r="H437" s="43"/>
      <c r="I437" s="34"/>
      <c r="J437" s="47"/>
      <c r="K437" s="34"/>
      <c r="L437" s="34"/>
      <c r="M437" s="34"/>
      <c r="N437" s="47"/>
      <c r="O437" s="47"/>
      <c r="P437" s="47"/>
      <c r="Q437" s="34"/>
      <c r="R437" s="34"/>
      <c r="S437" s="34"/>
      <c r="T437" s="46"/>
      <c r="U437" s="283"/>
      <c r="V437" s="283"/>
      <c r="W437" s="283"/>
      <c r="X437" s="283"/>
      <c r="Y437" s="283"/>
      <c r="Z437" s="283"/>
      <c r="AA437" s="283"/>
      <c r="AB437" s="303" t="str">
        <f t="shared" si="25"/>
        <v>//</v>
      </c>
      <c r="AC437" s="8" t="str">
        <f t="shared" si="27"/>
        <v/>
      </c>
      <c r="AD437" s="8" t="str">
        <f t="shared" si="26"/>
        <v xml:space="preserve"> site  //-</v>
      </c>
      <c r="AE437" s="8" t="str">
        <f t="shared" si="28"/>
        <v/>
      </c>
    </row>
    <row r="438" spans="1:31" x14ac:dyDescent="0.35">
      <c r="A438" s="41"/>
      <c r="B438" s="41"/>
      <c r="C438" s="49"/>
      <c r="D438" s="34"/>
      <c r="E438" s="34"/>
      <c r="F438" s="34"/>
      <c r="G438" s="43"/>
      <c r="H438" s="43"/>
      <c r="I438" s="34"/>
      <c r="J438" s="47"/>
      <c r="K438" s="34"/>
      <c r="L438" s="34"/>
      <c r="M438" s="34"/>
      <c r="N438" s="47"/>
      <c r="O438" s="47"/>
      <c r="P438" s="47"/>
      <c r="Q438" s="34"/>
      <c r="R438" s="34"/>
      <c r="S438" s="34"/>
      <c r="T438" s="46"/>
      <c r="U438" s="283"/>
      <c r="V438" s="283"/>
      <c r="W438" s="283"/>
      <c r="X438" s="283"/>
      <c r="Y438" s="283"/>
      <c r="Z438" s="283"/>
      <c r="AA438" s="283"/>
      <c r="AB438" s="303" t="str">
        <f t="shared" si="25"/>
        <v>//</v>
      </c>
      <c r="AC438" s="8" t="str">
        <f t="shared" si="27"/>
        <v/>
      </c>
      <c r="AD438" s="8" t="str">
        <f t="shared" si="26"/>
        <v xml:space="preserve"> site  //-</v>
      </c>
      <c r="AE438" s="8" t="str">
        <f t="shared" si="28"/>
        <v/>
      </c>
    </row>
    <row r="439" spans="1:31" x14ac:dyDescent="0.35">
      <c r="A439" s="41"/>
      <c r="B439" s="41"/>
      <c r="C439" s="49"/>
      <c r="D439" s="34"/>
      <c r="E439" s="34"/>
      <c r="F439" s="34"/>
      <c r="G439" s="43"/>
      <c r="H439" s="43"/>
      <c r="I439" s="34"/>
      <c r="J439" s="47"/>
      <c r="K439" s="34"/>
      <c r="L439" s="34"/>
      <c r="M439" s="34"/>
      <c r="N439" s="47"/>
      <c r="O439" s="47"/>
      <c r="P439" s="47"/>
      <c r="Q439" s="34"/>
      <c r="R439" s="34"/>
      <c r="S439" s="34"/>
      <c r="T439" s="46"/>
      <c r="U439" s="283"/>
      <c r="V439" s="283"/>
      <c r="W439" s="283"/>
      <c r="X439" s="283"/>
      <c r="Y439" s="283"/>
      <c r="Z439" s="283"/>
      <c r="AA439" s="283"/>
      <c r="AB439" s="303" t="str">
        <f t="shared" si="25"/>
        <v>//</v>
      </c>
      <c r="AC439" s="8" t="str">
        <f t="shared" si="27"/>
        <v/>
      </c>
      <c r="AD439" s="8" t="str">
        <f t="shared" si="26"/>
        <v xml:space="preserve"> site  //-</v>
      </c>
      <c r="AE439" s="8" t="str">
        <f t="shared" si="28"/>
        <v/>
      </c>
    </row>
    <row r="440" spans="1:31" x14ac:dyDescent="0.35">
      <c r="A440" s="41"/>
      <c r="B440" s="41"/>
      <c r="C440" s="49"/>
      <c r="D440" s="34"/>
      <c r="E440" s="34"/>
      <c r="F440" s="34"/>
      <c r="G440" s="43"/>
      <c r="H440" s="43"/>
      <c r="I440" s="34"/>
      <c r="J440" s="47"/>
      <c r="K440" s="34"/>
      <c r="L440" s="34"/>
      <c r="M440" s="34"/>
      <c r="N440" s="47"/>
      <c r="O440" s="47"/>
      <c r="P440" s="47"/>
      <c r="Q440" s="34"/>
      <c r="R440" s="34"/>
      <c r="S440" s="34"/>
      <c r="T440" s="46"/>
      <c r="U440" s="283"/>
      <c r="V440" s="283"/>
      <c r="W440" s="283"/>
      <c r="X440" s="283"/>
      <c r="Y440" s="283"/>
      <c r="Z440" s="283"/>
      <c r="AA440" s="283"/>
      <c r="AB440" s="303" t="str">
        <f t="shared" si="25"/>
        <v>//</v>
      </c>
      <c r="AC440" s="8" t="str">
        <f t="shared" si="27"/>
        <v/>
      </c>
      <c r="AD440" s="8" t="str">
        <f t="shared" si="26"/>
        <v xml:space="preserve"> site  //-</v>
      </c>
      <c r="AE440" s="8" t="str">
        <f t="shared" si="28"/>
        <v/>
      </c>
    </row>
    <row r="441" spans="1:31" x14ac:dyDescent="0.35">
      <c r="A441" s="41"/>
      <c r="B441" s="41"/>
      <c r="C441" s="49"/>
      <c r="D441" s="34"/>
      <c r="E441" s="34"/>
      <c r="F441" s="34"/>
      <c r="G441" s="43"/>
      <c r="H441" s="43"/>
      <c r="I441" s="34"/>
      <c r="J441" s="47"/>
      <c r="K441" s="34"/>
      <c r="L441" s="34"/>
      <c r="M441" s="34"/>
      <c r="N441" s="47"/>
      <c r="O441" s="47"/>
      <c r="P441" s="47"/>
      <c r="Q441" s="34"/>
      <c r="R441" s="34"/>
      <c r="S441" s="34"/>
      <c r="T441" s="46"/>
      <c r="U441" s="283"/>
      <c r="V441" s="283"/>
      <c r="W441" s="283"/>
      <c r="X441" s="283"/>
      <c r="Y441" s="283"/>
      <c r="Z441" s="283"/>
      <c r="AA441" s="283"/>
      <c r="AB441" s="303" t="str">
        <f t="shared" si="25"/>
        <v>//</v>
      </c>
      <c r="AC441" s="8" t="str">
        <f t="shared" si="27"/>
        <v/>
      </c>
      <c r="AD441" s="8" t="str">
        <f t="shared" si="26"/>
        <v xml:space="preserve"> site  //-</v>
      </c>
      <c r="AE441" s="8" t="str">
        <f t="shared" si="28"/>
        <v/>
      </c>
    </row>
    <row r="442" spans="1:31" x14ac:dyDescent="0.35">
      <c r="A442" s="41"/>
      <c r="B442" s="41"/>
      <c r="C442" s="49"/>
      <c r="D442" s="34"/>
      <c r="E442" s="34"/>
      <c r="F442" s="34"/>
      <c r="G442" s="43"/>
      <c r="H442" s="43"/>
      <c r="I442" s="34"/>
      <c r="J442" s="47"/>
      <c r="K442" s="34"/>
      <c r="L442" s="34"/>
      <c r="M442" s="34"/>
      <c r="N442" s="47"/>
      <c r="O442" s="47"/>
      <c r="P442" s="47"/>
      <c r="Q442" s="34"/>
      <c r="R442" s="34"/>
      <c r="S442" s="34"/>
      <c r="T442" s="46"/>
      <c r="U442" s="283"/>
      <c r="V442" s="283"/>
      <c r="W442" s="283"/>
      <c r="X442" s="283"/>
      <c r="Y442" s="283"/>
      <c r="Z442" s="283"/>
      <c r="AA442" s="283"/>
      <c r="AB442" s="303" t="str">
        <f t="shared" si="25"/>
        <v>//</v>
      </c>
      <c r="AC442" s="8" t="str">
        <f t="shared" si="27"/>
        <v/>
      </c>
      <c r="AD442" s="8" t="str">
        <f t="shared" si="26"/>
        <v xml:space="preserve"> site  //-</v>
      </c>
      <c r="AE442" s="8" t="str">
        <f t="shared" si="28"/>
        <v/>
      </c>
    </row>
    <row r="443" spans="1:31" x14ac:dyDescent="0.35">
      <c r="A443" s="41"/>
      <c r="B443" s="41"/>
      <c r="C443" s="49"/>
      <c r="D443" s="34"/>
      <c r="E443" s="34"/>
      <c r="F443" s="34"/>
      <c r="G443" s="43"/>
      <c r="H443" s="43"/>
      <c r="I443" s="34"/>
      <c r="J443" s="47"/>
      <c r="K443" s="34"/>
      <c r="L443" s="34"/>
      <c r="M443" s="34"/>
      <c r="N443" s="47"/>
      <c r="O443" s="47"/>
      <c r="P443" s="47"/>
      <c r="Q443" s="34"/>
      <c r="R443" s="34"/>
      <c r="S443" s="34"/>
      <c r="T443" s="46"/>
      <c r="U443" s="283"/>
      <c r="V443" s="283"/>
      <c r="W443" s="283"/>
      <c r="X443" s="283"/>
      <c r="Y443" s="283"/>
      <c r="Z443" s="283"/>
      <c r="AA443" s="283"/>
      <c r="AB443" s="303" t="str">
        <f t="shared" si="25"/>
        <v>//</v>
      </c>
      <c r="AC443" s="8" t="str">
        <f t="shared" si="27"/>
        <v/>
      </c>
      <c r="AD443" s="8" t="str">
        <f t="shared" si="26"/>
        <v xml:space="preserve"> site  //-</v>
      </c>
      <c r="AE443" s="8" t="str">
        <f t="shared" si="28"/>
        <v/>
      </c>
    </row>
    <row r="444" spans="1:31" x14ac:dyDescent="0.35">
      <c r="A444" s="41"/>
      <c r="B444" s="41"/>
      <c r="C444" s="49"/>
      <c r="D444" s="34"/>
      <c r="E444" s="34"/>
      <c r="F444" s="34"/>
      <c r="G444" s="43"/>
      <c r="H444" s="43"/>
      <c r="I444" s="34"/>
      <c r="J444" s="47"/>
      <c r="K444" s="34"/>
      <c r="L444" s="34"/>
      <c r="M444" s="34"/>
      <c r="N444" s="47"/>
      <c r="O444" s="47"/>
      <c r="P444" s="47"/>
      <c r="Q444" s="34"/>
      <c r="R444" s="34"/>
      <c r="S444" s="34"/>
      <c r="T444" s="46"/>
      <c r="U444" s="283"/>
      <c r="V444" s="283"/>
      <c r="W444" s="283"/>
      <c r="X444" s="283"/>
      <c r="Y444" s="283"/>
      <c r="Z444" s="283"/>
      <c r="AA444" s="283"/>
      <c r="AB444" s="303" t="str">
        <f t="shared" si="25"/>
        <v>//</v>
      </c>
      <c r="AC444" s="8" t="str">
        <f t="shared" si="27"/>
        <v/>
      </c>
      <c r="AD444" s="8" t="str">
        <f t="shared" si="26"/>
        <v xml:space="preserve"> site  //-</v>
      </c>
      <c r="AE444" s="8" t="str">
        <f t="shared" si="28"/>
        <v/>
      </c>
    </row>
    <row r="445" spans="1:31" x14ac:dyDescent="0.35">
      <c r="A445" s="41"/>
      <c r="B445" s="41"/>
      <c r="C445" s="49"/>
      <c r="D445" s="34"/>
      <c r="E445" s="34"/>
      <c r="F445" s="34"/>
      <c r="G445" s="43"/>
      <c r="H445" s="43"/>
      <c r="I445" s="34"/>
      <c r="J445" s="47"/>
      <c r="K445" s="34"/>
      <c r="L445" s="34"/>
      <c r="M445" s="34"/>
      <c r="N445" s="47"/>
      <c r="O445" s="47"/>
      <c r="P445" s="47"/>
      <c r="Q445" s="34"/>
      <c r="R445" s="34"/>
      <c r="S445" s="34"/>
      <c r="T445" s="46"/>
      <c r="U445" s="283"/>
      <c r="V445" s="283"/>
      <c r="W445" s="283"/>
      <c r="X445" s="283"/>
      <c r="Y445" s="283"/>
      <c r="Z445" s="283"/>
      <c r="AA445" s="283"/>
      <c r="AB445" s="303" t="str">
        <f t="shared" si="25"/>
        <v>//</v>
      </c>
      <c r="AC445" s="8" t="str">
        <f t="shared" si="27"/>
        <v/>
      </c>
      <c r="AD445" s="8" t="str">
        <f t="shared" si="26"/>
        <v xml:space="preserve"> site  //-</v>
      </c>
      <c r="AE445" s="8" t="str">
        <f t="shared" si="28"/>
        <v/>
      </c>
    </row>
    <row r="446" spans="1:31" x14ac:dyDescent="0.35">
      <c r="A446" s="41"/>
      <c r="B446" s="41"/>
      <c r="C446" s="49"/>
      <c r="D446" s="34"/>
      <c r="E446" s="34"/>
      <c r="F446" s="34"/>
      <c r="G446" s="43"/>
      <c r="H446" s="43"/>
      <c r="I446" s="34"/>
      <c r="J446" s="47"/>
      <c r="K446" s="34"/>
      <c r="L446" s="34"/>
      <c r="M446" s="34"/>
      <c r="N446" s="47"/>
      <c r="O446" s="47"/>
      <c r="P446" s="47"/>
      <c r="Q446" s="34"/>
      <c r="R446" s="34"/>
      <c r="S446" s="34"/>
      <c r="T446" s="46"/>
      <c r="U446" s="283"/>
      <c r="V446" s="283"/>
      <c r="W446" s="283"/>
      <c r="X446" s="283"/>
      <c r="Y446" s="283"/>
      <c r="Z446" s="283"/>
      <c r="AA446" s="283"/>
      <c r="AB446" s="303" t="str">
        <f t="shared" si="25"/>
        <v>//</v>
      </c>
      <c r="AC446" s="8" t="str">
        <f t="shared" si="27"/>
        <v/>
      </c>
      <c r="AD446" s="8" t="str">
        <f t="shared" si="26"/>
        <v xml:space="preserve"> site  //-</v>
      </c>
      <c r="AE446" s="8" t="str">
        <f t="shared" si="28"/>
        <v/>
      </c>
    </row>
    <row r="447" spans="1:31" x14ac:dyDescent="0.35">
      <c r="A447" s="41"/>
      <c r="B447" s="41"/>
      <c r="C447" s="49"/>
      <c r="D447" s="34"/>
      <c r="E447" s="34"/>
      <c r="F447" s="34"/>
      <c r="G447" s="43"/>
      <c r="H447" s="43"/>
      <c r="I447" s="34"/>
      <c r="J447" s="47"/>
      <c r="K447" s="34"/>
      <c r="L447" s="34"/>
      <c r="M447" s="34"/>
      <c r="N447" s="47"/>
      <c r="O447" s="47"/>
      <c r="P447" s="47"/>
      <c r="Q447" s="34"/>
      <c r="R447" s="34"/>
      <c r="S447" s="34"/>
      <c r="T447" s="46"/>
      <c r="U447" s="283"/>
      <c r="V447" s="283"/>
      <c r="W447" s="283"/>
      <c r="X447" s="283"/>
      <c r="Y447" s="283"/>
      <c r="Z447" s="283"/>
      <c r="AA447" s="283"/>
      <c r="AB447" s="303" t="str">
        <f t="shared" si="25"/>
        <v>//</v>
      </c>
      <c r="AC447" s="8" t="str">
        <f t="shared" si="27"/>
        <v/>
      </c>
      <c r="AD447" s="8" t="str">
        <f t="shared" si="26"/>
        <v xml:space="preserve"> site  //-</v>
      </c>
      <c r="AE447" s="8" t="str">
        <f t="shared" si="28"/>
        <v/>
      </c>
    </row>
    <row r="448" spans="1:31" x14ac:dyDescent="0.35">
      <c r="A448" s="41"/>
      <c r="B448" s="41"/>
      <c r="C448" s="49"/>
      <c r="D448" s="34"/>
      <c r="E448" s="34"/>
      <c r="F448" s="34"/>
      <c r="G448" s="43"/>
      <c r="H448" s="43"/>
      <c r="I448" s="34"/>
      <c r="J448" s="47"/>
      <c r="K448" s="34"/>
      <c r="L448" s="34"/>
      <c r="M448" s="34"/>
      <c r="N448" s="47"/>
      <c r="O448" s="47"/>
      <c r="P448" s="47"/>
      <c r="Q448" s="34"/>
      <c r="R448" s="34"/>
      <c r="S448" s="34"/>
      <c r="T448" s="46"/>
      <c r="U448" s="283"/>
      <c r="V448" s="283"/>
      <c r="W448" s="283"/>
      <c r="X448" s="283"/>
      <c r="Y448" s="283"/>
      <c r="Z448" s="283"/>
      <c r="AA448" s="283"/>
      <c r="AB448" s="303" t="str">
        <f t="shared" si="25"/>
        <v>//</v>
      </c>
      <c r="AC448" s="8" t="str">
        <f t="shared" si="27"/>
        <v/>
      </c>
      <c r="AD448" s="8" t="str">
        <f t="shared" si="26"/>
        <v xml:space="preserve"> site  //-</v>
      </c>
      <c r="AE448" s="8" t="str">
        <f t="shared" si="28"/>
        <v/>
      </c>
    </row>
    <row r="449" spans="1:31" x14ac:dyDescent="0.35">
      <c r="A449" s="41"/>
      <c r="B449" s="41"/>
      <c r="C449" s="49"/>
      <c r="D449" s="34"/>
      <c r="E449" s="34"/>
      <c r="F449" s="34"/>
      <c r="G449" s="43"/>
      <c r="H449" s="43"/>
      <c r="I449" s="34"/>
      <c r="J449" s="47"/>
      <c r="K449" s="34"/>
      <c r="L449" s="34"/>
      <c r="M449" s="34"/>
      <c r="N449" s="47"/>
      <c r="O449" s="47"/>
      <c r="P449" s="47"/>
      <c r="Q449" s="34"/>
      <c r="R449" s="34"/>
      <c r="S449" s="34"/>
      <c r="T449" s="46"/>
      <c r="U449" s="283"/>
      <c r="V449" s="283"/>
      <c r="W449" s="283"/>
      <c r="X449" s="283"/>
      <c r="Y449" s="283"/>
      <c r="Z449" s="283"/>
      <c r="AA449" s="283"/>
      <c r="AB449" s="303" t="str">
        <f t="shared" si="25"/>
        <v>//</v>
      </c>
      <c r="AC449" s="8" t="str">
        <f t="shared" si="27"/>
        <v/>
      </c>
      <c r="AD449" s="8" t="str">
        <f t="shared" si="26"/>
        <v xml:space="preserve"> site  //-</v>
      </c>
      <c r="AE449" s="8" t="str">
        <f t="shared" si="28"/>
        <v/>
      </c>
    </row>
    <row r="450" spans="1:31" x14ac:dyDescent="0.35">
      <c r="A450" s="41"/>
      <c r="B450" s="41"/>
      <c r="C450" s="49"/>
      <c r="D450" s="34"/>
      <c r="E450" s="34"/>
      <c r="F450" s="34"/>
      <c r="G450" s="43"/>
      <c r="H450" s="43"/>
      <c r="I450" s="34"/>
      <c r="J450" s="47"/>
      <c r="K450" s="34"/>
      <c r="L450" s="34"/>
      <c r="M450" s="34"/>
      <c r="N450" s="47"/>
      <c r="O450" s="47"/>
      <c r="P450" s="47"/>
      <c r="Q450" s="34"/>
      <c r="R450" s="34"/>
      <c r="S450" s="34"/>
      <c r="T450" s="46"/>
      <c r="U450" s="283"/>
      <c r="V450" s="283"/>
      <c r="W450" s="283"/>
      <c r="X450" s="283"/>
      <c r="Y450" s="283"/>
      <c r="Z450" s="283"/>
      <c r="AA450" s="283"/>
      <c r="AB450" s="303" t="str">
        <f t="shared" si="25"/>
        <v>//</v>
      </c>
      <c r="AC450" s="8" t="str">
        <f t="shared" si="27"/>
        <v/>
      </c>
      <c r="AD450" s="8" t="str">
        <f t="shared" si="26"/>
        <v xml:space="preserve"> site  //-</v>
      </c>
      <c r="AE450" s="8" t="str">
        <f t="shared" si="28"/>
        <v/>
      </c>
    </row>
    <row r="451" spans="1:31" x14ac:dyDescent="0.35">
      <c r="A451" s="41"/>
      <c r="B451" s="41"/>
      <c r="C451" s="49"/>
      <c r="D451" s="34"/>
      <c r="E451" s="34"/>
      <c r="F451" s="34"/>
      <c r="G451" s="43"/>
      <c r="H451" s="43"/>
      <c r="I451" s="34"/>
      <c r="J451" s="47"/>
      <c r="K451" s="34"/>
      <c r="L451" s="34"/>
      <c r="M451" s="34"/>
      <c r="N451" s="47"/>
      <c r="O451" s="47"/>
      <c r="P451" s="47"/>
      <c r="Q451" s="34"/>
      <c r="R451" s="34"/>
      <c r="S451" s="34"/>
      <c r="T451" s="46"/>
      <c r="U451" s="283"/>
      <c r="V451" s="283"/>
      <c r="W451" s="283"/>
      <c r="X451" s="283"/>
      <c r="Y451" s="283"/>
      <c r="Z451" s="283"/>
      <c r="AA451" s="283"/>
      <c r="AB451" s="303"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35">
      <c r="A452" s="41"/>
      <c r="B452" s="41"/>
      <c r="C452" s="49"/>
      <c r="D452" s="34"/>
      <c r="E452" s="34"/>
      <c r="F452" s="34"/>
      <c r="G452" s="43"/>
      <c r="H452" s="43"/>
      <c r="I452" s="34"/>
      <c r="J452" s="47"/>
      <c r="K452" s="34"/>
      <c r="L452" s="34"/>
      <c r="M452" s="34"/>
      <c r="N452" s="47"/>
      <c r="O452" s="47"/>
      <c r="P452" s="47"/>
      <c r="Q452" s="34"/>
      <c r="R452" s="34"/>
      <c r="S452" s="34"/>
      <c r="T452" s="46"/>
      <c r="U452" s="283"/>
      <c r="V452" s="283"/>
      <c r="W452" s="283"/>
      <c r="X452" s="283"/>
      <c r="Y452" s="283"/>
      <c r="Z452" s="283"/>
      <c r="AA452" s="283"/>
      <c r="AB452" s="303" t="str">
        <f t="shared" si="29"/>
        <v>//</v>
      </c>
      <c r="AC452" s="8" t="str">
        <f t="shared" ref="AC452:AC501" si="31">IF(AD452= " site  //-","",AD452)</f>
        <v/>
      </c>
      <c r="AD452" s="8" t="str">
        <f t="shared" si="30"/>
        <v xml:space="preserve"> site  //-</v>
      </c>
      <c r="AE452" s="8" t="str">
        <f t="shared" ref="AE452:AE501" si="32">IF(I452="","",I452)</f>
        <v/>
      </c>
    </row>
    <row r="453" spans="1:31" x14ac:dyDescent="0.35">
      <c r="A453" s="41"/>
      <c r="B453" s="41"/>
      <c r="C453" s="49"/>
      <c r="D453" s="34"/>
      <c r="E453" s="34"/>
      <c r="F453" s="34"/>
      <c r="G453" s="43"/>
      <c r="H453" s="43"/>
      <c r="I453" s="34"/>
      <c r="J453" s="47"/>
      <c r="K453" s="34"/>
      <c r="L453" s="34"/>
      <c r="M453" s="34"/>
      <c r="N453" s="47"/>
      <c r="O453" s="47"/>
      <c r="P453" s="47"/>
      <c r="Q453" s="34"/>
      <c r="R453" s="34"/>
      <c r="S453" s="34"/>
      <c r="T453" s="46"/>
      <c r="U453" s="283"/>
      <c r="V453" s="283"/>
      <c r="W453" s="283"/>
      <c r="X453" s="283"/>
      <c r="Y453" s="283"/>
      <c r="Z453" s="283"/>
      <c r="AA453" s="283"/>
      <c r="AB453" s="303" t="str">
        <f t="shared" si="29"/>
        <v>//</v>
      </c>
      <c r="AC453" s="8" t="str">
        <f t="shared" si="31"/>
        <v/>
      </c>
      <c r="AD453" s="8" t="str">
        <f t="shared" si="30"/>
        <v xml:space="preserve"> site  //-</v>
      </c>
      <c r="AE453" s="8" t="str">
        <f t="shared" si="32"/>
        <v/>
      </c>
    </row>
    <row r="454" spans="1:31" x14ac:dyDescent="0.35">
      <c r="A454" s="41"/>
      <c r="B454" s="41"/>
      <c r="C454" s="49"/>
      <c r="D454" s="34"/>
      <c r="E454" s="34"/>
      <c r="F454" s="34"/>
      <c r="G454" s="43"/>
      <c r="H454" s="43"/>
      <c r="I454" s="34"/>
      <c r="J454" s="47"/>
      <c r="K454" s="34"/>
      <c r="L454" s="34"/>
      <c r="M454" s="34"/>
      <c r="N454" s="47"/>
      <c r="O454" s="47"/>
      <c r="P454" s="47"/>
      <c r="Q454" s="34"/>
      <c r="R454" s="34"/>
      <c r="S454" s="34"/>
      <c r="T454" s="46"/>
      <c r="U454" s="283"/>
      <c r="V454" s="283"/>
      <c r="W454" s="283"/>
      <c r="X454" s="283"/>
      <c r="Y454" s="283"/>
      <c r="Z454" s="283"/>
      <c r="AA454" s="283"/>
      <c r="AB454" s="303" t="str">
        <f t="shared" si="29"/>
        <v>//</v>
      </c>
      <c r="AC454" s="8" t="str">
        <f t="shared" si="31"/>
        <v/>
      </c>
      <c r="AD454" s="8" t="str">
        <f t="shared" si="30"/>
        <v xml:space="preserve"> site  //-</v>
      </c>
      <c r="AE454" s="8" t="str">
        <f t="shared" si="32"/>
        <v/>
      </c>
    </row>
    <row r="455" spans="1:31" x14ac:dyDescent="0.35">
      <c r="A455" s="41"/>
      <c r="B455" s="41"/>
      <c r="C455" s="49"/>
      <c r="D455" s="34"/>
      <c r="E455" s="34"/>
      <c r="F455" s="34"/>
      <c r="G455" s="43"/>
      <c r="H455" s="43"/>
      <c r="I455" s="34"/>
      <c r="J455" s="47"/>
      <c r="K455" s="34"/>
      <c r="L455" s="34"/>
      <c r="M455" s="34"/>
      <c r="N455" s="47"/>
      <c r="O455" s="47"/>
      <c r="P455" s="47"/>
      <c r="Q455" s="34"/>
      <c r="R455" s="34"/>
      <c r="S455" s="34"/>
      <c r="T455" s="46"/>
      <c r="U455" s="283"/>
      <c r="V455" s="283"/>
      <c r="W455" s="283"/>
      <c r="X455" s="283"/>
      <c r="Y455" s="283"/>
      <c r="Z455" s="283"/>
      <c r="AA455" s="283"/>
      <c r="AB455" s="303" t="str">
        <f t="shared" si="29"/>
        <v>//</v>
      </c>
      <c r="AC455" s="8" t="str">
        <f t="shared" si="31"/>
        <v/>
      </c>
      <c r="AD455" s="8" t="str">
        <f t="shared" si="30"/>
        <v xml:space="preserve"> site  //-</v>
      </c>
      <c r="AE455" s="8" t="str">
        <f t="shared" si="32"/>
        <v/>
      </c>
    </row>
    <row r="456" spans="1:31" x14ac:dyDescent="0.35">
      <c r="A456" s="41"/>
      <c r="B456" s="41"/>
      <c r="C456" s="49"/>
      <c r="D456" s="34"/>
      <c r="E456" s="34"/>
      <c r="F456" s="34"/>
      <c r="G456" s="43"/>
      <c r="H456" s="43"/>
      <c r="I456" s="34"/>
      <c r="J456" s="47"/>
      <c r="K456" s="34"/>
      <c r="L456" s="34"/>
      <c r="M456" s="34"/>
      <c r="N456" s="47"/>
      <c r="O456" s="47"/>
      <c r="P456" s="47"/>
      <c r="Q456" s="34"/>
      <c r="R456" s="34"/>
      <c r="S456" s="34"/>
      <c r="T456" s="46"/>
      <c r="U456" s="283"/>
      <c r="V456" s="283"/>
      <c r="W456" s="283"/>
      <c r="X456" s="283"/>
      <c r="Y456" s="283"/>
      <c r="Z456" s="283"/>
      <c r="AA456" s="283"/>
      <c r="AB456" s="303" t="str">
        <f t="shared" si="29"/>
        <v>//</v>
      </c>
      <c r="AC456" s="8" t="str">
        <f t="shared" si="31"/>
        <v/>
      </c>
      <c r="AD456" s="8" t="str">
        <f t="shared" si="30"/>
        <v xml:space="preserve"> site  //-</v>
      </c>
      <c r="AE456" s="8" t="str">
        <f t="shared" si="32"/>
        <v/>
      </c>
    </row>
    <row r="457" spans="1:31" x14ac:dyDescent="0.35">
      <c r="A457" s="41"/>
      <c r="B457" s="41"/>
      <c r="C457" s="49"/>
      <c r="D457" s="34"/>
      <c r="E457" s="34"/>
      <c r="F457" s="34"/>
      <c r="G457" s="43"/>
      <c r="H457" s="43"/>
      <c r="I457" s="34"/>
      <c r="J457" s="47"/>
      <c r="K457" s="34"/>
      <c r="L457" s="34"/>
      <c r="M457" s="34"/>
      <c r="N457" s="47"/>
      <c r="O457" s="47"/>
      <c r="P457" s="47"/>
      <c r="Q457" s="34"/>
      <c r="R457" s="34"/>
      <c r="S457" s="34"/>
      <c r="T457" s="46"/>
      <c r="U457" s="283"/>
      <c r="V457" s="283"/>
      <c r="W457" s="283"/>
      <c r="X457" s="283"/>
      <c r="Y457" s="283"/>
      <c r="Z457" s="283"/>
      <c r="AA457" s="283"/>
      <c r="AB457" s="303" t="str">
        <f t="shared" si="29"/>
        <v>//</v>
      </c>
      <c r="AC457" s="8" t="str">
        <f t="shared" si="31"/>
        <v/>
      </c>
      <c r="AD457" s="8" t="str">
        <f t="shared" si="30"/>
        <v xml:space="preserve"> site  //-</v>
      </c>
      <c r="AE457" s="8" t="str">
        <f t="shared" si="32"/>
        <v/>
      </c>
    </row>
    <row r="458" spans="1:31" x14ac:dyDescent="0.35">
      <c r="A458" s="41"/>
      <c r="B458" s="41"/>
      <c r="C458" s="49"/>
      <c r="D458" s="34"/>
      <c r="E458" s="34"/>
      <c r="F458" s="34"/>
      <c r="G458" s="43"/>
      <c r="H458" s="43"/>
      <c r="I458" s="34"/>
      <c r="J458" s="47"/>
      <c r="K458" s="34"/>
      <c r="L458" s="34"/>
      <c r="M458" s="34"/>
      <c r="N458" s="47"/>
      <c r="O458" s="47"/>
      <c r="P458" s="47"/>
      <c r="Q458" s="34"/>
      <c r="R458" s="34"/>
      <c r="S458" s="34"/>
      <c r="T458" s="46"/>
      <c r="U458" s="283"/>
      <c r="V458" s="283"/>
      <c r="W458" s="283"/>
      <c r="X458" s="283"/>
      <c r="Y458" s="283"/>
      <c r="Z458" s="283"/>
      <c r="AA458" s="283"/>
      <c r="AB458" s="303" t="str">
        <f t="shared" si="29"/>
        <v>//</v>
      </c>
      <c r="AC458" s="8" t="str">
        <f t="shared" si="31"/>
        <v/>
      </c>
      <c r="AD458" s="8" t="str">
        <f t="shared" si="30"/>
        <v xml:space="preserve"> site  //-</v>
      </c>
      <c r="AE458" s="8" t="str">
        <f t="shared" si="32"/>
        <v/>
      </c>
    </row>
    <row r="459" spans="1:31" x14ac:dyDescent="0.35">
      <c r="A459" s="41"/>
      <c r="B459" s="41"/>
      <c r="C459" s="49"/>
      <c r="D459" s="34"/>
      <c r="E459" s="34"/>
      <c r="F459" s="34"/>
      <c r="G459" s="43"/>
      <c r="H459" s="43"/>
      <c r="I459" s="34"/>
      <c r="J459" s="47"/>
      <c r="K459" s="34"/>
      <c r="L459" s="34"/>
      <c r="M459" s="34"/>
      <c r="N459" s="47"/>
      <c r="O459" s="47"/>
      <c r="P459" s="47"/>
      <c r="Q459" s="34"/>
      <c r="R459" s="34"/>
      <c r="S459" s="34"/>
      <c r="T459" s="46"/>
      <c r="U459" s="283"/>
      <c r="V459" s="283"/>
      <c r="W459" s="283"/>
      <c r="X459" s="283"/>
      <c r="Y459" s="283"/>
      <c r="Z459" s="283"/>
      <c r="AA459" s="283"/>
      <c r="AB459" s="303" t="str">
        <f t="shared" si="29"/>
        <v>//</v>
      </c>
      <c r="AC459" s="8" t="str">
        <f t="shared" si="31"/>
        <v/>
      </c>
      <c r="AD459" s="8" t="str">
        <f t="shared" si="30"/>
        <v xml:space="preserve"> site  //-</v>
      </c>
      <c r="AE459" s="8" t="str">
        <f t="shared" si="32"/>
        <v/>
      </c>
    </row>
    <row r="460" spans="1:31" x14ac:dyDescent="0.35">
      <c r="A460" s="41"/>
      <c r="B460" s="41"/>
      <c r="C460" s="49"/>
      <c r="D460" s="34"/>
      <c r="E460" s="34"/>
      <c r="F460" s="34"/>
      <c r="G460" s="43"/>
      <c r="H460" s="43"/>
      <c r="I460" s="34"/>
      <c r="J460" s="47"/>
      <c r="K460" s="34"/>
      <c r="L460" s="34"/>
      <c r="M460" s="34"/>
      <c r="N460" s="47"/>
      <c r="O460" s="47"/>
      <c r="P460" s="47"/>
      <c r="Q460" s="34"/>
      <c r="R460" s="34"/>
      <c r="S460" s="34"/>
      <c r="T460" s="46"/>
      <c r="U460" s="283"/>
      <c r="V460" s="283"/>
      <c r="W460" s="283"/>
      <c r="X460" s="283"/>
      <c r="Y460" s="283"/>
      <c r="Z460" s="283"/>
      <c r="AA460" s="283"/>
      <c r="AB460" s="303" t="str">
        <f t="shared" si="29"/>
        <v>//</v>
      </c>
      <c r="AC460" s="8" t="str">
        <f t="shared" si="31"/>
        <v/>
      </c>
      <c r="AD460" s="8" t="str">
        <f t="shared" si="30"/>
        <v xml:space="preserve"> site  //-</v>
      </c>
      <c r="AE460" s="8" t="str">
        <f t="shared" si="32"/>
        <v/>
      </c>
    </row>
    <row r="461" spans="1:31" x14ac:dyDescent="0.35">
      <c r="A461" s="41"/>
      <c r="B461" s="41"/>
      <c r="C461" s="49"/>
      <c r="D461" s="34"/>
      <c r="E461" s="34"/>
      <c r="F461" s="34"/>
      <c r="G461" s="43"/>
      <c r="H461" s="43"/>
      <c r="I461" s="34"/>
      <c r="J461" s="47"/>
      <c r="K461" s="34"/>
      <c r="L461" s="34"/>
      <c r="M461" s="34"/>
      <c r="N461" s="47"/>
      <c r="O461" s="47"/>
      <c r="P461" s="47"/>
      <c r="Q461" s="34"/>
      <c r="R461" s="34"/>
      <c r="S461" s="34"/>
      <c r="T461" s="46"/>
      <c r="U461" s="283"/>
      <c r="V461" s="283"/>
      <c r="W461" s="283"/>
      <c r="X461" s="283"/>
      <c r="Y461" s="283"/>
      <c r="Z461" s="283"/>
      <c r="AA461" s="283"/>
      <c r="AB461" s="303" t="str">
        <f t="shared" si="29"/>
        <v>//</v>
      </c>
      <c r="AC461" s="8" t="str">
        <f t="shared" si="31"/>
        <v/>
      </c>
      <c r="AD461" s="8" t="str">
        <f t="shared" si="30"/>
        <v xml:space="preserve"> site  //-</v>
      </c>
      <c r="AE461" s="8" t="str">
        <f t="shared" si="32"/>
        <v/>
      </c>
    </row>
    <row r="462" spans="1:31" x14ac:dyDescent="0.35">
      <c r="A462" s="41"/>
      <c r="B462" s="41"/>
      <c r="C462" s="49"/>
      <c r="D462" s="34"/>
      <c r="E462" s="34"/>
      <c r="F462" s="34"/>
      <c r="G462" s="43"/>
      <c r="H462" s="43"/>
      <c r="I462" s="34"/>
      <c r="J462" s="47"/>
      <c r="K462" s="34"/>
      <c r="L462" s="34"/>
      <c r="M462" s="34"/>
      <c r="N462" s="47"/>
      <c r="O462" s="47"/>
      <c r="P462" s="47"/>
      <c r="Q462" s="34"/>
      <c r="R462" s="34"/>
      <c r="S462" s="34"/>
      <c r="T462" s="46"/>
      <c r="U462" s="283"/>
      <c r="V462" s="283"/>
      <c r="W462" s="283"/>
      <c r="X462" s="283"/>
      <c r="Y462" s="283"/>
      <c r="Z462" s="283"/>
      <c r="AA462" s="283"/>
      <c r="AB462" s="303" t="str">
        <f t="shared" si="29"/>
        <v>//</v>
      </c>
      <c r="AC462" s="8" t="str">
        <f t="shared" si="31"/>
        <v/>
      </c>
      <c r="AD462" s="8" t="str">
        <f t="shared" si="30"/>
        <v xml:space="preserve"> site  //-</v>
      </c>
      <c r="AE462" s="8" t="str">
        <f t="shared" si="32"/>
        <v/>
      </c>
    </row>
    <row r="463" spans="1:31" x14ac:dyDescent="0.35">
      <c r="A463" s="41"/>
      <c r="B463" s="41"/>
      <c r="C463" s="49"/>
      <c r="D463" s="34"/>
      <c r="E463" s="34"/>
      <c r="F463" s="34"/>
      <c r="G463" s="43"/>
      <c r="H463" s="43"/>
      <c r="I463" s="34"/>
      <c r="J463" s="47"/>
      <c r="K463" s="34"/>
      <c r="L463" s="34"/>
      <c r="M463" s="34"/>
      <c r="N463" s="47"/>
      <c r="O463" s="47"/>
      <c r="P463" s="47"/>
      <c r="Q463" s="34"/>
      <c r="R463" s="34"/>
      <c r="S463" s="34"/>
      <c r="T463" s="46"/>
      <c r="U463" s="283"/>
      <c r="V463" s="283"/>
      <c r="W463" s="283"/>
      <c r="X463" s="283"/>
      <c r="Y463" s="283"/>
      <c r="Z463" s="283"/>
      <c r="AA463" s="283"/>
      <c r="AB463" s="303" t="str">
        <f t="shared" si="29"/>
        <v>//</v>
      </c>
      <c r="AC463" s="8" t="str">
        <f t="shared" si="31"/>
        <v/>
      </c>
      <c r="AD463" s="8" t="str">
        <f t="shared" si="30"/>
        <v xml:space="preserve"> site  //-</v>
      </c>
      <c r="AE463" s="8" t="str">
        <f t="shared" si="32"/>
        <v/>
      </c>
    </row>
    <row r="464" spans="1:31" x14ac:dyDescent="0.35">
      <c r="A464" s="41"/>
      <c r="B464" s="41"/>
      <c r="C464" s="49"/>
      <c r="D464" s="34"/>
      <c r="E464" s="34"/>
      <c r="F464" s="34"/>
      <c r="G464" s="43"/>
      <c r="H464" s="43"/>
      <c r="I464" s="34"/>
      <c r="J464" s="47"/>
      <c r="K464" s="34"/>
      <c r="L464" s="34"/>
      <c r="M464" s="34"/>
      <c r="N464" s="47"/>
      <c r="O464" s="47"/>
      <c r="P464" s="47"/>
      <c r="Q464" s="34"/>
      <c r="R464" s="34"/>
      <c r="S464" s="34"/>
      <c r="T464" s="46"/>
      <c r="U464" s="283"/>
      <c r="V464" s="283"/>
      <c r="W464" s="283"/>
      <c r="X464" s="283"/>
      <c r="Y464" s="283"/>
      <c r="Z464" s="283"/>
      <c r="AA464" s="283"/>
      <c r="AB464" s="303" t="str">
        <f t="shared" si="29"/>
        <v>//</v>
      </c>
      <c r="AC464" s="8" t="str">
        <f t="shared" si="31"/>
        <v/>
      </c>
      <c r="AD464" s="8" t="str">
        <f t="shared" si="30"/>
        <v xml:space="preserve"> site  //-</v>
      </c>
      <c r="AE464" s="8" t="str">
        <f t="shared" si="32"/>
        <v/>
      </c>
    </row>
    <row r="465" spans="1:31" x14ac:dyDescent="0.35">
      <c r="A465" s="41"/>
      <c r="B465" s="41"/>
      <c r="C465" s="49"/>
      <c r="D465" s="34"/>
      <c r="E465" s="34"/>
      <c r="F465" s="34"/>
      <c r="G465" s="43"/>
      <c r="H465" s="43"/>
      <c r="I465" s="34"/>
      <c r="J465" s="47"/>
      <c r="K465" s="34"/>
      <c r="L465" s="34"/>
      <c r="M465" s="34"/>
      <c r="N465" s="47"/>
      <c r="O465" s="47"/>
      <c r="P465" s="47"/>
      <c r="Q465" s="34"/>
      <c r="R465" s="34"/>
      <c r="S465" s="34"/>
      <c r="T465" s="46"/>
      <c r="U465" s="283"/>
      <c r="V465" s="283"/>
      <c r="W465" s="283"/>
      <c r="X465" s="283"/>
      <c r="Y465" s="283"/>
      <c r="Z465" s="283"/>
      <c r="AA465" s="283"/>
      <c r="AB465" s="303" t="str">
        <f t="shared" si="29"/>
        <v>//</v>
      </c>
      <c r="AC465" s="8" t="str">
        <f t="shared" si="31"/>
        <v/>
      </c>
      <c r="AD465" s="8" t="str">
        <f t="shared" si="30"/>
        <v xml:space="preserve"> site  //-</v>
      </c>
      <c r="AE465" s="8" t="str">
        <f t="shared" si="32"/>
        <v/>
      </c>
    </row>
    <row r="466" spans="1:31" x14ac:dyDescent="0.35">
      <c r="A466" s="41"/>
      <c r="B466" s="41"/>
      <c r="C466" s="49"/>
      <c r="D466" s="34"/>
      <c r="E466" s="34"/>
      <c r="F466" s="34"/>
      <c r="G466" s="43"/>
      <c r="H466" s="43"/>
      <c r="I466" s="34"/>
      <c r="J466" s="47"/>
      <c r="K466" s="34"/>
      <c r="L466" s="34"/>
      <c r="M466" s="34"/>
      <c r="N466" s="47"/>
      <c r="O466" s="47"/>
      <c r="P466" s="47"/>
      <c r="Q466" s="34"/>
      <c r="R466" s="34"/>
      <c r="S466" s="34"/>
      <c r="T466" s="46"/>
      <c r="U466" s="283"/>
      <c r="V466" s="283"/>
      <c r="W466" s="283"/>
      <c r="X466" s="283"/>
      <c r="Y466" s="283"/>
      <c r="Z466" s="283"/>
      <c r="AA466" s="283"/>
      <c r="AB466" s="303" t="str">
        <f t="shared" si="29"/>
        <v>//</v>
      </c>
      <c r="AC466" s="8" t="str">
        <f t="shared" si="31"/>
        <v/>
      </c>
      <c r="AD466" s="8" t="str">
        <f t="shared" si="30"/>
        <v xml:space="preserve"> site  //-</v>
      </c>
      <c r="AE466" s="8" t="str">
        <f t="shared" si="32"/>
        <v/>
      </c>
    </row>
    <row r="467" spans="1:31" x14ac:dyDescent="0.35">
      <c r="A467" s="41"/>
      <c r="B467" s="41"/>
      <c r="C467" s="49"/>
      <c r="D467" s="34"/>
      <c r="E467" s="34"/>
      <c r="F467" s="34"/>
      <c r="G467" s="43"/>
      <c r="H467" s="43"/>
      <c r="I467" s="34"/>
      <c r="J467" s="47"/>
      <c r="K467" s="34"/>
      <c r="L467" s="34"/>
      <c r="M467" s="34"/>
      <c r="N467" s="47"/>
      <c r="O467" s="47"/>
      <c r="P467" s="47"/>
      <c r="Q467" s="34"/>
      <c r="R467" s="34"/>
      <c r="S467" s="34"/>
      <c r="T467" s="46"/>
      <c r="U467" s="283"/>
      <c r="V467" s="283"/>
      <c r="W467" s="283"/>
      <c r="X467" s="283"/>
      <c r="Y467" s="283"/>
      <c r="Z467" s="283"/>
      <c r="AA467" s="283"/>
      <c r="AB467" s="303" t="str">
        <f t="shared" si="29"/>
        <v>//</v>
      </c>
      <c r="AC467" s="8" t="str">
        <f t="shared" si="31"/>
        <v/>
      </c>
      <c r="AD467" s="8" t="str">
        <f t="shared" si="30"/>
        <v xml:space="preserve"> site  //-</v>
      </c>
      <c r="AE467" s="8" t="str">
        <f t="shared" si="32"/>
        <v/>
      </c>
    </row>
    <row r="468" spans="1:31" x14ac:dyDescent="0.35">
      <c r="A468" s="41"/>
      <c r="B468" s="41"/>
      <c r="C468" s="49"/>
      <c r="D468" s="34"/>
      <c r="E468" s="34"/>
      <c r="F468" s="34"/>
      <c r="G468" s="43"/>
      <c r="H468" s="43"/>
      <c r="I468" s="34"/>
      <c r="J468" s="47"/>
      <c r="K468" s="34"/>
      <c r="L468" s="34"/>
      <c r="M468" s="34"/>
      <c r="N468" s="47"/>
      <c r="O468" s="47"/>
      <c r="P468" s="47"/>
      <c r="Q468" s="34"/>
      <c r="R468" s="34"/>
      <c r="S468" s="34"/>
      <c r="T468" s="46"/>
      <c r="U468" s="283"/>
      <c r="V468" s="283"/>
      <c r="W468" s="283"/>
      <c r="X468" s="283"/>
      <c r="Y468" s="283"/>
      <c r="Z468" s="283"/>
      <c r="AA468" s="283"/>
      <c r="AB468" s="303" t="str">
        <f t="shared" si="29"/>
        <v>//</v>
      </c>
      <c r="AC468" s="8" t="str">
        <f t="shared" si="31"/>
        <v/>
      </c>
      <c r="AD468" s="8" t="str">
        <f t="shared" si="30"/>
        <v xml:space="preserve"> site  //-</v>
      </c>
      <c r="AE468" s="8" t="str">
        <f t="shared" si="32"/>
        <v/>
      </c>
    </row>
    <row r="469" spans="1:31" x14ac:dyDescent="0.35">
      <c r="A469" s="41"/>
      <c r="B469" s="41"/>
      <c r="C469" s="49"/>
      <c r="D469" s="34"/>
      <c r="E469" s="34"/>
      <c r="F469" s="34"/>
      <c r="G469" s="43"/>
      <c r="H469" s="43"/>
      <c r="I469" s="34"/>
      <c r="J469" s="47"/>
      <c r="K469" s="34"/>
      <c r="L469" s="34"/>
      <c r="M469" s="34"/>
      <c r="N469" s="47"/>
      <c r="O469" s="47"/>
      <c r="P469" s="47"/>
      <c r="Q469" s="34"/>
      <c r="R469" s="34"/>
      <c r="S469" s="34"/>
      <c r="T469" s="46"/>
      <c r="U469" s="283"/>
      <c r="V469" s="283"/>
      <c r="W469" s="283"/>
      <c r="X469" s="283"/>
      <c r="Y469" s="283"/>
      <c r="Z469" s="283"/>
      <c r="AA469" s="283"/>
      <c r="AB469" s="303" t="str">
        <f t="shared" si="29"/>
        <v>//</v>
      </c>
      <c r="AC469" s="8" t="str">
        <f t="shared" si="31"/>
        <v/>
      </c>
      <c r="AD469" s="8" t="str">
        <f t="shared" si="30"/>
        <v xml:space="preserve"> site  //-</v>
      </c>
      <c r="AE469" s="8" t="str">
        <f t="shared" si="32"/>
        <v/>
      </c>
    </row>
    <row r="470" spans="1:31" x14ac:dyDescent="0.35">
      <c r="A470" s="41"/>
      <c r="B470" s="41"/>
      <c r="C470" s="49"/>
      <c r="D470" s="34"/>
      <c r="E470" s="34"/>
      <c r="F470" s="34"/>
      <c r="G470" s="43"/>
      <c r="H470" s="43"/>
      <c r="I470" s="34"/>
      <c r="J470" s="47"/>
      <c r="K470" s="34"/>
      <c r="L470" s="34"/>
      <c r="M470" s="34"/>
      <c r="N470" s="47"/>
      <c r="O470" s="47"/>
      <c r="P470" s="47"/>
      <c r="Q470" s="34"/>
      <c r="R470" s="34"/>
      <c r="S470" s="34"/>
      <c r="T470" s="46"/>
      <c r="U470" s="283"/>
      <c r="V470" s="283"/>
      <c r="W470" s="283"/>
      <c r="X470" s="283"/>
      <c r="Y470" s="283"/>
      <c r="Z470" s="283"/>
      <c r="AA470" s="283"/>
      <c r="AB470" s="303" t="str">
        <f t="shared" si="29"/>
        <v>//</v>
      </c>
      <c r="AC470" s="8" t="str">
        <f t="shared" si="31"/>
        <v/>
      </c>
      <c r="AD470" s="8" t="str">
        <f t="shared" si="30"/>
        <v xml:space="preserve"> site  //-</v>
      </c>
      <c r="AE470" s="8" t="str">
        <f t="shared" si="32"/>
        <v/>
      </c>
    </row>
    <row r="471" spans="1:31" x14ac:dyDescent="0.35">
      <c r="A471" s="41"/>
      <c r="B471" s="41"/>
      <c r="C471" s="49"/>
      <c r="D471" s="34"/>
      <c r="E471" s="34"/>
      <c r="F471" s="34"/>
      <c r="G471" s="43"/>
      <c r="H471" s="43"/>
      <c r="I471" s="34"/>
      <c r="J471" s="47"/>
      <c r="K471" s="34"/>
      <c r="L471" s="34"/>
      <c r="M471" s="34"/>
      <c r="N471" s="47"/>
      <c r="O471" s="47"/>
      <c r="P471" s="47"/>
      <c r="Q471" s="34"/>
      <c r="R471" s="34"/>
      <c r="S471" s="34"/>
      <c r="T471" s="46"/>
      <c r="U471" s="283"/>
      <c r="V471" s="283"/>
      <c r="W471" s="283"/>
      <c r="X471" s="283"/>
      <c r="Y471" s="283"/>
      <c r="Z471" s="283"/>
      <c r="AA471" s="283"/>
      <c r="AB471" s="303" t="str">
        <f t="shared" si="29"/>
        <v>//</v>
      </c>
      <c r="AC471" s="8" t="str">
        <f t="shared" si="31"/>
        <v/>
      </c>
      <c r="AD471" s="8" t="str">
        <f t="shared" si="30"/>
        <v xml:space="preserve"> site  //-</v>
      </c>
      <c r="AE471" s="8" t="str">
        <f t="shared" si="32"/>
        <v/>
      </c>
    </row>
    <row r="472" spans="1:31" x14ac:dyDescent="0.35">
      <c r="A472" s="41"/>
      <c r="B472" s="41"/>
      <c r="C472" s="49"/>
      <c r="D472" s="34"/>
      <c r="E472" s="34"/>
      <c r="F472" s="34"/>
      <c r="G472" s="43"/>
      <c r="H472" s="43"/>
      <c r="I472" s="34"/>
      <c r="J472" s="47"/>
      <c r="K472" s="34"/>
      <c r="L472" s="34"/>
      <c r="M472" s="34"/>
      <c r="N472" s="47"/>
      <c r="O472" s="47"/>
      <c r="P472" s="47"/>
      <c r="Q472" s="34"/>
      <c r="R472" s="34"/>
      <c r="S472" s="34"/>
      <c r="T472" s="46"/>
      <c r="U472" s="283"/>
      <c r="V472" s="283"/>
      <c r="W472" s="283"/>
      <c r="X472" s="283"/>
      <c r="Y472" s="283"/>
      <c r="Z472" s="283"/>
      <c r="AA472" s="283"/>
      <c r="AB472" s="303" t="str">
        <f t="shared" si="29"/>
        <v>//</v>
      </c>
      <c r="AC472" s="8" t="str">
        <f t="shared" si="31"/>
        <v/>
      </c>
      <c r="AD472" s="8" t="str">
        <f t="shared" si="30"/>
        <v xml:space="preserve"> site  //-</v>
      </c>
      <c r="AE472" s="8" t="str">
        <f t="shared" si="32"/>
        <v/>
      </c>
    </row>
    <row r="473" spans="1:31" x14ac:dyDescent="0.35">
      <c r="A473" s="41"/>
      <c r="B473" s="41"/>
      <c r="C473" s="49"/>
      <c r="D473" s="34"/>
      <c r="E473" s="34"/>
      <c r="F473" s="34"/>
      <c r="G473" s="43"/>
      <c r="H473" s="43"/>
      <c r="I473" s="34"/>
      <c r="J473" s="47"/>
      <c r="K473" s="34"/>
      <c r="L473" s="34"/>
      <c r="M473" s="34"/>
      <c r="N473" s="47"/>
      <c r="O473" s="47"/>
      <c r="P473" s="47"/>
      <c r="Q473" s="34"/>
      <c r="R473" s="34"/>
      <c r="S473" s="34"/>
      <c r="T473" s="46"/>
      <c r="U473" s="283"/>
      <c r="V473" s="283"/>
      <c r="W473" s="283"/>
      <c r="X473" s="283"/>
      <c r="Y473" s="283"/>
      <c r="Z473" s="283"/>
      <c r="AA473" s="283"/>
      <c r="AB473" s="303" t="str">
        <f t="shared" si="29"/>
        <v>//</v>
      </c>
      <c r="AC473" s="8" t="str">
        <f t="shared" si="31"/>
        <v/>
      </c>
      <c r="AD473" s="8" t="str">
        <f t="shared" si="30"/>
        <v xml:space="preserve"> site  //-</v>
      </c>
      <c r="AE473" s="8" t="str">
        <f t="shared" si="32"/>
        <v/>
      </c>
    </row>
    <row r="474" spans="1:31" x14ac:dyDescent="0.35">
      <c r="A474" s="41"/>
      <c r="B474" s="41"/>
      <c r="C474" s="49"/>
      <c r="D474" s="34"/>
      <c r="E474" s="34"/>
      <c r="F474" s="34"/>
      <c r="G474" s="43"/>
      <c r="H474" s="43"/>
      <c r="I474" s="34"/>
      <c r="J474" s="47"/>
      <c r="K474" s="34"/>
      <c r="L474" s="34"/>
      <c r="M474" s="34"/>
      <c r="N474" s="47"/>
      <c r="O474" s="47"/>
      <c r="P474" s="47"/>
      <c r="Q474" s="34"/>
      <c r="R474" s="34"/>
      <c r="S474" s="34"/>
      <c r="T474" s="46"/>
      <c r="U474" s="283"/>
      <c r="V474" s="283"/>
      <c r="W474" s="283"/>
      <c r="X474" s="283"/>
      <c r="Y474" s="283"/>
      <c r="Z474" s="283"/>
      <c r="AA474" s="283"/>
      <c r="AB474" s="303" t="str">
        <f t="shared" si="29"/>
        <v>//</v>
      </c>
      <c r="AC474" s="8" t="str">
        <f t="shared" si="31"/>
        <v/>
      </c>
      <c r="AD474" s="8" t="str">
        <f t="shared" si="30"/>
        <v xml:space="preserve"> site  //-</v>
      </c>
      <c r="AE474" s="8" t="str">
        <f t="shared" si="32"/>
        <v/>
      </c>
    </row>
    <row r="475" spans="1:31" x14ac:dyDescent="0.35">
      <c r="A475" s="41"/>
      <c r="B475" s="41"/>
      <c r="C475" s="49"/>
      <c r="D475" s="34"/>
      <c r="E475" s="34"/>
      <c r="F475" s="34"/>
      <c r="G475" s="43"/>
      <c r="H475" s="43"/>
      <c r="I475" s="34"/>
      <c r="J475" s="47"/>
      <c r="K475" s="34"/>
      <c r="L475" s="34"/>
      <c r="M475" s="34"/>
      <c r="N475" s="47"/>
      <c r="O475" s="47"/>
      <c r="P475" s="47"/>
      <c r="Q475" s="34"/>
      <c r="R475" s="34"/>
      <c r="S475" s="34"/>
      <c r="T475" s="46"/>
      <c r="U475" s="283"/>
      <c r="V475" s="283"/>
      <c r="W475" s="283"/>
      <c r="X475" s="283"/>
      <c r="Y475" s="283"/>
      <c r="Z475" s="283"/>
      <c r="AA475" s="283"/>
      <c r="AB475" s="303" t="str">
        <f t="shared" si="29"/>
        <v>//</v>
      </c>
      <c r="AC475" s="8" t="str">
        <f t="shared" si="31"/>
        <v/>
      </c>
      <c r="AD475" s="8" t="str">
        <f t="shared" si="30"/>
        <v xml:space="preserve"> site  //-</v>
      </c>
      <c r="AE475" s="8" t="str">
        <f t="shared" si="32"/>
        <v/>
      </c>
    </row>
    <row r="476" spans="1:31" x14ac:dyDescent="0.35">
      <c r="A476" s="41"/>
      <c r="B476" s="41"/>
      <c r="C476" s="49"/>
      <c r="D476" s="34"/>
      <c r="E476" s="34"/>
      <c r="F476" s="34"/>
      <c r="G476" s="43"/>
      <c r="H476" s="43"/>
      <c r="I476" s="34"/>
      <c r="J476" s="47"/>
      <c r="K476" s="34"/>
      <c r="L476" s="34"/>
      <c r="M476" s="34"/>
      <c r="N476" s="47"/>
      <c r="O476" s="47"/>
      <c r="P476" s="47"/>
      <c r="Q476" s="34"/>
      <c r="R476" s="34"/>
      <c r="S476" s="34"/>
      <c r="T476" s="46"/>
      <c r="U476" s="283"/>
      <c r="V476" s="283"/>
      <c r="W476" s="283"/>
      <c r="X476" s="283"/>
      <c r="Y476" s="283"/>
      <c r="Z476" s="283"/>
      <c r="AA476" s="283"/>
      <c r="AB476" s="303" t="str">
        <f t="shared" si="29"/>
        <v>//</v>
      </c>
      <c r="AC476" s="8" t="str">
        <f t="shared" si="31"/>
        <v/>
      </c>
      <c r="AD476" s="8" t="str">
        <f t="shared" si="30"/>
        <v xml:space="preserve"> site  //-</v>
      </c>
      <c r="AE476" s="8" t="str">
        <f t="shared" si="32"/>
        <v/>
      </c>
    </row>
    <row r="477" spans="1:31" x14ac:dyDescent="0.35">
      <c r="A477" s="41"/>
      <c r="B477" s="41"/>
      <c r="C477" s="49"/>
      <c r="D477" s="34"/>
      <c r="E477" s="34"/>
      <c r="F477" s="34"/>
      <c r="G477" s="43"/>
      <c r="H477" s="43"/>
      <c r="I477" s="34"/>
      <c r="J477" s="47"/>
      <c r="K477" s="34"/>
      <c r="L477" s="34"/>
      <c r="M477" s="34"/>
      <c r="N477" s="47"/>
      <c r="O477" s="47"/>
      <c r="P477" s="47"/>
      <c r="Q477" s="34"/>
      <c r="R477" s="34"/>
      <c r="S477" s="34"/>
      <c r="T477" s="46"/>
      <c r="U477" s="283"/>
      <c r="V477" s="283"/>
      <c r="W477" s="283"/>
      <c r="X477" s="283"/>
      <c r="Y477" s="283"/>
      <c r="Z477" s="283"/>
      <c r="AA477" s="283"/>
      <c r="AB477" s="303" t="str">
        <f t="shared" si="29"/>
        <v>//</v>
      </c>
      <c r="AC477" s="8" t="str">
        <f t="shared" si="31"/>
        <v/>
      </c>
      <c r="AD477" s="8" t="str">
        <f t="shared" si="30"/>
        <v xml:space="preserve"> site  //-</v>
      </c>
      <c r="AE477" s="8" t="str">
        <f t="shared" si="32"/>
        <v/>
      </c>
    </row>
    <row r="478" spans="1:31" x14ac:dyDescent="0.35">
      <c r="A478" s="41"/>
      <c r="B478" s="41"/>
      <c r="C478" s="49"/>
      <c r="D478" s="34"/>
      <c r="E478" s="34"/>
      <c r="F478" s="34"/>
      <c r="G478" s="43"/>
      <c r="H478" s="43"/>
      <c r="I478" s="34"/>
      <c r="J478" s="47"/>
      <c r="K478" s="34"/>
      <c r="L478" s="34"/>
      <c r="M478" s="34"/>
      <c r="N478" s="47"/>
      <c r="O478" s="47"/>
      <c r="P478" s="47"/>
      <c r="Q478" s="34"/>
      <c r="R478" s="34"/>
      <c r="S478" s="34"/>
      <c r="T478" s="46"/>
      <c r="U478" s="283"/>
      <c r="V478" s="283"/>
      <c r="W478" s="283"/>
      <c r="X478" s="283"/>
      <c r="Y478" s="283"/>
      <c r="Z478" s="283"/>
      <c r="AA478" s="283"/>
      <c r="AB478" s="303" t="str">
        <f t="shared" si="29"/>
        <v>//</v>
      </c>
      <c r="AC478" s="8" t="str">
        <f t="shared" si="31"/>
        <v/>
      </c>
      <c r="AD478" s="8" t="str">
        <f t="shared" si="30"/>
        <v xml:space="preserve"> site  //-</v>
      </c>
      <c r="AE478" s="8" t="str">
        <f t="shared" si="32"/>
        <v/>
      </c>
    </row>
    <row r="479" spans="1:31" x14ac:dyDescent="0.35">
      <c r="A479" s="41"/>
      <c r="B479" s="41"/>
      <c r="C479" s="49"/>
      <c r="D479" s="34"/>
      <c r="E479" s="34"/>
      <c r="F479" s="34"/>
      <c r="G479" s="43"/>
      <c r="H479" s="43"/>
      <c r="I479" s="34"/>
      <c r="J479" s="47"/>
      <c r="K479" s="34"/>
      <c r="L479" s="34"/>
      <c r="M479" s="34"/>
      <c r="N479" s="47"/>
      <c r="O479" s="47"/>
      <c r="P479" s="47"/>
      <c r="Q479" s="34"/>
      <c r="R479" s="34"/>
      <c r="S479" s="34"/>
      <c r="T479" s="46"/>
      <c r="U479" s="283"/>
      <c r="V479" s="283"/>
      <c r="W479" s="283"/>
      <c r="X479" s="283"/>
      <c r="Y479" s="283"/>
      <c r="Z479" s="283"/>
      <c r="AA479" s="283"/>
      <c r="AB479" s="303" t="str">
        <f t="shared" si="29"/>
        <v>//</v>
      </c>
      <c r="AC479" s="8" t="str">
        <f t="shared" si="31"/>
        <v/>
      </c>
      <c r="AD479" s="8" t="str">
        <f t="shared" si="30"/>
        <v xml:space="preserve"> site  //-</v>
      </c>
      <c r="AE479" s="8" t="str">
        <f t="shared" si="32"/>
        <v/>
      </c>
    </row>
    <row r="480" spans="1:31" x14ac:dyDescent="0.35">
      <c r="A480" s="41"/>
      <c r="B480" s="41"/>
      <c r="C480" s="49"/>
      <c r="D480" s="34"/>
      <c r="E480" s="34"/>
      <c r="F480" s="34"/>
      <c r="G480" s="43"/>
      <c r="H480" s="43"/>
      <c r="I480" s="34"/>
      <c r="J480" s="47"/>
      <c r="K480" s="34"/>
      <c r="L480" s="34"/>
      <c r="M480" s="34"/>
      <c r="N480" s="47"/>
      <c r="O480" s="47"/>
      <c r="P480" s="47"/>
      <c r="Q480" s="34"/>
      <c r="R480" s="34"/>
      <c r="S480" s="34"/>
      <c r="T480" s="46"/>
      <c r="U480" s="283"/>
      <c r="V480" s="283"/>
      <c r="W480" s="283"/>
      <c r="X480" s="283"/>
      <c r="Y480" s="283"/>
      <c r="Z480" s="283"/>
      <c r="AA480" s="283"/>
      <c r="AB480" s="303" t="str">
        <f t="shared" si="29"/>
        <v>//</v>
      </c>
      <c r="AC480" s="8" t="str">
        <f t="shared" si="31"/>
        <v/>
      </c>
      <c r="AD480" s="8" t="str">
        <f t="shared" si="30"/>
        <v xml:space="preserve"> site  //-</v>
      </c>
      <c r="AE480" s="8" t="str">
        <f t="shared" si="32"/>
        <v/>
      </c>
    </row>
    <row r="481" spans="1:31" x14ac:dyDescent="0.35">
      <c r="A481" s="41"/>
      <c r="B481" s="41"/>
      <c r="C481" s="49"/>
      <c r="D481" s="34"/>
      <c r="E481" s="34"/>
      <c r="F481" s="34"/>
      <c r="G481" s="43"/>
      <c r="H481" s="43"/>
      <c r="I481" s="34"/>
      <c r="J481" s="47"/>
      <c r="K481" s="34"/>
      <c r="L481" s="34"/>
      <c r="M481" s="34"/>
      <c r="N481" s="47"/>
      <c r="O481" s="47"/>
      <c r="P481" s="47"/>
      <c r="Q481" s="34"/>
      <c r="R481" s="34"/>
      <c r="S481" s="34"/>
      <c r="T481" s="46"/>
      <c r="U481" s="283"/>
      <c r="V481" s="283"/>
      <c r="W481" s="283"/>
      <c r="X481" s="283"/>
      <c r="Y481" s="283"/>
      <c r="Z481" s="283"/>
      <c r="AA481" s="283"/>
      <c r="AB481" s="303" t="str">
        <f t="shared" si="29"/>
        <v>//</v>
      </c>
      <c r="AC481" s="8" t="str">
        <f t="shared" si="31"/>
        <v/>
      </c>
      <c r="AD481" s="8" t="str">
        <f t="shared" si="30"/>
        <v xml:space="preserve"> site  //-</v>
      </c>
      <c r="AE481" s="8" t="str">
        <f t="shared" si="32"/>
        <v/>
      </c>
    </row>
    <row r="482" spans="1:31" x14ac:dyDescent="0.35">
      <c r="A482" s="41"/>
      <c r="B482" s="41"/>
      <c r="C482" s="49"/>
      <c r="D482" s="34"/>
      <c r="E482" s="34"/>
      <c r="F482" s="34"/>
      <c r="G482" s="43"/>
      <c r="H482" s="43"/>
      <c r="I482" s="34"/>
      <c r="J482" s="47"/>
      <c r="K482" s="34"/>
      <c r="L482" s="34"/>
      <c r="M482" s="34"/>
      <c r="N482" s="47"/>
      <c r="O482" s="47"/>
      <c r="P482" s="47"/>
      <c r="Q482" s="34"/>
      <c r="R482" s="34"/>
      <c r="S482" s="34"/>
      <c r="T482" s="46"/>
      <c r="U482" s="283"/>
      <c r="V482" s="283"/>
      <c r="W482" s="283"/>
      <c r="X482" s="283"/>
      <c r="Y482" s="283"/>
      <c r="Z482" s="283"/>
      <c r="AA482" s="283"/>
      <c r="AB482" s="303" t="str">
        <f t="shared" si="29"/>
        <v>//</v>
      </c>
      <c r="AC482" s="8" t="str">
        <f t="shared" si="31"/>
        <v/>
      </c>
      <c r="AD482" s="8" t="str">
        <f t="shared" si="30"/>
        <v xml:space="preserve"> site  //-</v>
      </c>
      <c r="AE482" s="8" t="str">
        <f t="shared" si="32"/>
        <v/>
      </c>
    </row>
    <row r="483" spans="1:31" x14ac:dyDescent="0.35">
      <c r="A483" s="41"/>
      <c r="B483" s="41"/>
      <c r="C483" s="49"/>
      <c r="D483" s="34"/>
      <c r="E483" s="34"/>
      <c r="F483" s="34"/>
      <c r="G483" s="43"/>
      <c r="H483" s="43"/>
      <c r="I483" s="34"/>
      <c r="J483" s="47"/>
      <c r="K483" s="34"/>
      <c r="L483" s="34"/>
      <c r="M483" s="34"/>
      <c r="N483" s="47"/>
      <c r="O483" s="47"/>
      <c r="P483" s="47"/>
      <c r="Q483" s="34"/>
      <c r="R483" s="34"/>
      <c r="S483" s="34"/>
      <c r="T483" s="46"/>
      <c r="U483" s="283"/>
      <c r="V483" s="283"/>
      <c r="W483" s="283"/>
      <c r="X483" s="283"/>
      <c r="Y483" s="283"/>
      <c r="Z483" s="283"/>
      <c r="AA483" s="283"/>
      <c r="AB483" s="303" t="str">
        <f t="shared" si="29"/>
        <v>//</v>
      </c>
      <c r="AC483" s="8" t="str">
        <f t="shared" si="31"/>
        <v/>
      </c>
      <c r="AD483" s="8" t="str">
        <f t="shared" si="30"/>
        <v xml:space="preserve"> site  //-</v>
      </c>
      <c r="AE483" s="8" t="str">
        <f t="shared" si="32"/>
        <v/>
      </c>
    </row>
    <row r="484" spans="1:31" x14ac:dyDescent="0.35">
      <c r="A484" s="41"/>
      <c r="B484" s="41"/>
      <c r="C484" s="49"/>
      <c r="D484" s="34"/>
      <c r="E484" s="34"/>
      <c r="F484" s="34"/>
      <c r="G484" s="43"/>
      <c r="H484" s="43"/>
      <c r="I484" s="34"/>
      <c r="J484" s="47"/>
      <c r="K484" s="34"/>
      <c r="L484" s="34"/>
      <c r="M484" s="34"/>
      <c r="N484" s="47"/>
      <c r="O484" s="47"/>
      <c r="P484" s="47"/>
      <c r="Q484" s="34"/>
      <c r="R484" s="34"/>
      <c r="S484" s="34"/>
      <c r="T484" s="46"/>
      <c r="U484" s="283"/>
      <c r="V484" s="283"/>
      <c r="W484" s="283"/>
      <c r="X484" s="283"/>
      <c r="Y484" s="283"/>
      <c r="Z484" s="283"/>
      <c r="AA484" s="283"/>
      <c r="AB484" s="303" t="str">
        <f t="shared" si="29"/>
        <v>//</v>
      </c>
      <c r="AC484" s="8" t="str">
        <f t="shared" si="31"/>
        <v/>
      </c>
      <c r="AD484" s="8" t="str">
        <f t="shared" si="30"/>
        <v xml:space="preserve"> site  //-</v>
      </c>
      <c r="AE484" s="8" t="str">
        <f t="shared" si="32"/>
        <v/>
      </c>
    </row>
    <row r="485" spans="1:31" x14ac:dyDescent="0.35">
      <c r="A485" s="41"/>
      <c r="B485" s="41"/>
      <c r="C485" s="49"/>
      <c r="D485" s="34"/>
      <c r="E485" s="34"/>
      <c r="F485" s="34"/>
      <c r="G485" s="43"/>
      <c r="H485" s="43"/>
      <c r="I485" s="34"/>
      <c r="J485" s="47"/>
      <c r="K485" s="34"/>
      <c r="L485" s="34"/>
      <c r="M485" s="34"/>
      <c r="N485" s="47"/>
      <c r="O485" s="47"/>
      <c r="P485" s="47"/>
      <c r="Q485" s="34"/>
      <c r="R485" s="34"/>
      <c r="S485" s="34"/>
      <c r="T485" s="46"/>
      <c r="U485" s="283"/>
      <c r="V485" s="283"/>
      <c r="W485" s="283"/>
      <c r="X485" s="283"/>
      <c r="Y485" s="283"/>
      <c r="Z485" s="283"/>
      <c r="AA485" s="283"/>
      <c r="AB485" s="303" t="str">
        <f t="shared" si="29"/>
        <v>//</v>
      </c>
      <c r="AC485" s="8" t="str">
        <f t="shared" si="31"/>
        <v/>
      </c>
      <c r="AD485" s="8" t="str">
        <f t="shared" si="30"/>
        <v xml:space="preserve"> site  //-</v>
      </c>
      <c r="AE485" s="8" t="str">
        <f t="shared" si="32"/>
        <v/>
      </c>
    </row>
    <row r="486" spans="1:31" x14ac:dyDescent="0.35">
      <c r="A486" s="41"/>
      <c r="B486" s="41"/>
      <c r="C486" s="49"/>
      <c r="D486" s="34"/>
      <c r="E486" s="34"/>
      <c r="F486" s="34"/>
      <c r="G486" s="43"/>
      <c r="H486" s="43"/>
      <c r="I486" s="34"/>
      <c r="J486" s="47"/>
      <c r="K486" s="34"/>
      <c r="L486" s="34"/>
      <c r="M486" s="34"/>
      <c r="N486" s="47"/>
      <c r="O486" s="47"/>
      <c r="P486" s="47"/>
      <c r="Q486" s="34"/>
      <c r="R486" s="34"/>
      <c r="S486" s="34"/>
      <c r="T486" s="46"/>
      <c r="U486" s="283"/>
      <c r="V486" s="283"/>
      <c r="W486" s="283"/>
      <c r="X486" s="283"/>
      <c r="Y486" s="283"/>
      <c r="Z486" s="283"/>
      <c r="AA486" s="283"/>
      <c r="AB486" s="303" t="str">
        <f t="shared" si="29"/>
        <v>//</v>
      </c>
      <c r="AC486" s="8" t="str">
        <f t="shared" si="31"/>
        <v/>
      </c>
      <c r="AD486" s="8" t="str">
        <f t="shared" si="30"/>
        <v xml:space="preserve"> site  //-</v>
      </c>
      <c r="AE486" s="8" t="str">
        <f t="shared" si="32"/>
        <v/>
      </c>
    </row>
    <row r="487" spans="1:31" x14ac:dyDescent="0.35">
      <c r="A487" s="41"/>
      <c r="B487" s="41"/>
      <c r="C487" s="49"/>
      <c r="D487" s="34"/>
      <c r="E487" s="34"/>
      <c r="F487" s="34"/>
      <c r="G487" s="43"/>
      <c r="H487" s="43"/>
      <c r="I487" s="34"/>
      <c r="J487" s="47"/>
      <c r="K487" s="34"/>
      <c r="L487" s="34"/>
      <c r="M487" s="34"/>
      <c r="N487" s="47"/>
      <c r="O487" s="47"/>
      <c r="P487" s="47"/>
      <c r="Q487" s="34"/>
      <c r="R487" s="34"/>
      <c r="S487" s="34"/>
      <c r="T487" s="46"/>
      <c r="U487" s="283"/>
      <c r="V487" s="283"/>
      <c r="W487" s="283"/>
      <c r="X487" s="283"/>
      <c r="Y487" s="283"/>
      <c r="Z487" s="283"/>
      <c r="AA487" s="283"/>
      <c r="AB487" s="303" t="str">
        <f t="shared" si="29"/>
        <v>//</v>
      </c>
      <c r="AC487" s="8" t="str">
        <f t="shared" si="31"/>
        <v/>
      </c>
      <c r="AD487" s="8" t="str">
        <f t="shared" si="30"/>
        <v xml:space="preserve"> site  //-</v>
      </c>
      <c r="AE487" s="8" t="str">
        <f t="shared" si="32"/>
        <v/>
      </c>
    </row>
    <row r="488" spans="1:31" x14ac:dyDescent="0.35">
      <c r="A488" s="41"/>
      <c r="B488" s="41"/>
      <c r="C488" s="49"/>
      <c r="D488" s="34"/>
      <c r="E488" s="34"/>
      <c r="F488" s="34"/>
      <c r="G488" s="43"/>
      <c r="H488" s="43"/>
      <c r="I488" s="34"/>
      <c r="J488" s="47"/>
      <c r="K488" s="34"/>
      <c r="L488" s="34"/>
      <c r="M488" s="34"/>
      <c r="N488" s="47"/>
      <c r="O488" s="47"/>
      <c r="P488" s="47"/>
      <c r="Q488" s="34"/>
      <c r="R488" s="34"/>
      <c r="S488" s="34"/>
      <c r="T488" s="46"/>
      <c r="U488" s="283"/>
      <c r="V488" s="283"/>
      <c r="W488" s="283"/>
      <c r="X488" s="283"/>
      <c r="Y488" s="283"/>
      <c r="Z488" s="283"/>
      <c r="AA488" s="283"/>
      <c r="AB488" s="303" t="str">
        <f t="shared" si="29"/>
        <v>//</v>
      </c>
      <c r="AC488" s="8" t="str">
        <f t="shared" si="31"/>
        <v/>
      </c>
      <c r="AD488" s="8" t="str">
        <f t="shared" si="30"/>
        <v xml:space="preserve"> site  //-</v>
      </c>
      <c r="AE488" s="8" t="str">
        <f t="shared" si="32"/>
        <v/>
      </c>
    </row>
    <row r="489" spans="1:31" x14ac:dyDescent="0.35">
      <c r="A489" s="41"/>
      <c r="B489" s="41"/>
      <c r="C489" s="49"/>
      <c r="D489" s="34"/>
      <c r="E489" s="34"/>
      <c r="F489" s="34"/>
      <c r="G489" s="43"/>
      <c r="H489" s="43"/>
      <c r="I489" s="34"/>
      <c r="J489" s="47"/>
      <c r="K489" s="34"/>
      <c r="L489" s="34"/>
      <c r="M489" s="34"/>
      <c r="N489" s="47"/>
      <c r="O489" s="47"/>
      <c r="P489" s="47"/>
      <c r="Q489" s="34"/>
      <c r="R489" s="34"/>
      <c r="S489" s="34"/>
      <c r="T489" s="46"/>
      <c r="U489" s="283"/>
      <c r="V489" s="283"/>
      <c r="W489" s="283"/>
      <c r="X489" s="283"/>
      <c r="Y489" s="283"/>
      <c r="Z489" s="283"/>
      <c r="AA489" s="283"/>
      <c r="AB489" s="303" t="str">
        <f t="shared" si="29"/>
        <v>//</v>
      </c>
      <c r="AC489" s="8" t="str">
        <f t="shared" si="31"/>
        <v/>
      </c>
      <c r="AD489" s="8" t="str">
        <f t="shared" si="30"/>
        <v xml:space="preserve"> site  //-</v>
      </c>
      <c r="AE489" s="8" t="str">
        <f t="shared" si="32"/>
        <v/>
      </c>
    </row>
    <row r="490" spans="1:31" x14ac:dyDescent="0.35">
      <c r="A490" s="41"/>
      <c r="B490" s="41"/>
      <c r="C490" s="49"/>
      <c r="D490" s="34"/>
      <c r="E490" s="34"/>
      <c r="F490" s="34"/>
      <c r="G490" s="43"/>
      <c r="H490" s="43"/>
      <c r="I490" s="34"/>
      <c r="J490" s="47"/>
      <c r="K490" s="34"/>
      <c r="L490" s="34"/>
      <c r="M490" s="34"/>
      <c r="N490" s="47"/>
      <c r="O490" s="47"/>
      <c r="P490" s="47"/>
      <c r="Q490" s="34"/>
      <c r="R490" s="34"/>
      <c r="S490" s="34"/>
      <c r="T490" s="46"/>
      <c r="U490" s="283"/>
      <c r="V490" s="283"/>
      <c r="W490" s="283"/>
      <c r="X490" s="283"/>
      <c r="Y490" s="283"/>
      <c r="Z490" s="283"/>
      <c r="AA490" s="283"/>
      <c r="AB490" s="303" t="str">
        <f t="shared" si="29"/>
        <v>//</v>
      </c>
      <c r="AC490" s="8" t="str">
        <f t="shared" si="31"/>
        <v/>
      </c>
      <c r="AD490" s="8" t="str">
        <f t="shared" si="30"/>
        <v xml:space="preserve"> site  //-</v>
      </c>
      <c r="AE490" s="8" t="str">
        <f t="shared" si="32"/>
        <v/>
      </c>
    </row>
    <row r="491" spans="1:31" x14ac:dyDescent="0.35">
      <c r="A491" s="41"/>
      <c r="B491" s="41"/>
      <c r="C491" s="49"/>
      <c r="D491" s="34"/>
      <c r="E491" s="34"/>
      <c r="F491" s="34"/>
      <c r="G491" s="43"/>
      <c r="H491" s="43"/>
      <c r="I491" s="34"/>
      <c r="J491" s="47"/>
      <c r="K491" s="34"/>
      <c r="L491" s="34"/>
      <c r="M491" s="34"/>
      <c r="N491" s="47"/>
      <c r="O491" s="47"/>
      <c r="P491" s="47"/>
      <c r="Q491" s="34"/>
      <c r="R491" s="34"/>
      <c r="S491" s="34"/>
      <c r="T491" s="46"/>
      <c r="U491" s="283"/>
      <c r="V491" s="283"/>
      <c r="W491" s="283"/>
      <c r="X491" s="283"/>
      <c r="Y491" s="283"/>
      <c r="Z491" s="283"/>
      <c r="AA491" s="283"/>
      <c r="AB491" s="303" t="str">
        <f t="shared" si="29"/>
        <v>//</v>
      </c>
      <c r="AC491" s="8" t="str">
        <f t="shared" si="31"/>
        <v/>
      </c>
      <c r="AD491" s="8" t="str">
        <f t="shared" si="30"/>
        <v xml:space="preserve"> site  //-</v>
      </c>
      <c r="AE491" s="8" t="str">
        <f t="shared" si="32"/>
        <v/>
      </c>
    </row>
    <row r="492" spans="1:31" x14ac:dyDescent="0.35">
      <c r="A492" s="41"/>
      <c r="B492" s="41"/>
      <c r="C492" s="49"/>
      <c r="D492" s="34"/>
      <c r="E492" s="34"/>
      <c r="F492" s="34"/>
      <c r="G492" s="43"/>
      <c r="H492" s="43"/>
      <c r="I492" s="34"/>
      <c r="J492" s="47"/>
      <c r="K492" s="34"/>
      <c r="L492" s="34"/>
      <c r="M492" s="34"/>
      <c r="N492" s="47"/>
      <c r="O492" s="47"/>
      <c r="P492" s="47"/>
      <c r="Q492" s="34"/>
      <c r="R492" s="34"/>
      <c r="S492" s="34"/>
      <c r="T492" s="46"/>
      <c r="U492" s="283"/>
      <c r="V492" s="283"/>
      <c r="W492" s="283"/>
      <c r="X492" s="283"/>
      <c r="Y492" s="283"/>
      <c r="Z492" s="283"/>
      <c r="AA492" s="283"/>
      <c r="AB492" s="303" t="str">
        <f t="shared" si="29"/>
        <v>//</v>
      </c>
      <c r="AC492" s="8" t="str">
        <f t="shared" si="31"/>
        <v/>
      </c>
      <c r="AD492" s="8" t="str">
        <f t="shared" si="30"/>
        <v xml:space="preserve"> site  //-</v>
      </c>
      <c r="AE492" s="8" t="str">
        <f t="shared" si="32"/>
        <v/>
      </c>
    </row>
    <row r="493" spans="1:31" x14ac:dyDescent="0.35">
      <c r="A493" s="41"/>
      <c r="B493" s="41"/>
      <c r="C493" s="49"/>
      <c r="D493" s="34"/>
      <c r="E493" s="34"/>
      <c r="F493" s="34"/>
      <c r="G493" s="43"/>
      <c r="H493" s="43"/>
      <c r="I493" s="34"/>
      <c r="J493" s="47"/>
      <c r="K493" s="34"/>
      <c r="L493" s="34"/>
      <c r="M493" s="34"/>
      <c r="N493" s="47"/>
      <c r="O493" s="47"/>
      <c r="P493" s="47"/>
      <c r="Q493" s="34"/>
      <c r="R493" s="34"/>
      <c r="S493" s="34"/>
      <c r="T493" s="46"/>
      <c r="U493" s="283"/>
      <c r="V493" s="283"/>
      <c r="W493" s="283"/>
      <c r="X493" s="283"/>
      <c r="Y493" s="283"/>
      <c r="Z493" s="283"/>
      <c r="AA493" s="283"/>
      <c r="AB493" s="303" t="str">
        <f t="shared" si="29"/>
        <v>//</v>
      </c>
      <c r="AC493" s="8" t="str">
        <f t="shared" si="31"/>
        <v/>
      </c>
      <c r="AD493" s="8" t="str">
        <f t="shared" si="30"/>
        <v xml:space="preserve"> site  //-</v>
      </c>
      <c r="AE493" s="8" t="str">
        <f t="shared" si="32"/>
        <v/>
      </c>
    </row>
    <row r="494" spans="1:31" x14ac:dyDescent="0.35">
      <c r="A494" s="41"/>
      <c r="B494" s="41"/>
      <c r="C494" s="49"/>
      <c r="D494" s="34"/>
      <c r="E494" s="34"/>
      <c r="F494" s="34"/>
      <c r="G494" s="43"/>
      <c r="H494" s="43"/>
      <c r="I494" s="34"/>
      <c r="J494" s="47"/>
      <c r="K494" s="34"/>
      <c r="L494" s="34"/>
      <c r="M494" s="34"/>
      <c r="N494" s="47"/>
      <c r="O494" s="47"/>
      <c r="P494" s="47"/>
      <c r="Q494" s="34"/>
      <c r="R494" s="34"/>
      <c r="S494" s="34"/>
      <c r="T494" s="46"/>
      <c r="U494" s="283"/>
      <c r="V494" s="283"/>
      <c r="W494" s="283"/>
      <c r="X494" s="283"/>
      <c r="Y494" s="283"/>
      <c r="Z494" s="283"/>
      <c r="AA494" s="283"/>
      <c r="AB494" s="303" t="str">
        <f t="shared" si="29"/>
        <v>//</v>
      </c>
      <c r="AC494" s="8" t="str">
        <f t="shared" si="31"/>
        <v/>
      </c>
      <c r="AD494" s="8" t="str">
        <f t="shared" si="30"/>
        <v xml:space="preserve"> site  //-</v>
      </c>
      <c r="AE494" s="8" t="str">
        <f t="shared" si="32"/>
        <v/>
      </c>
    </row>
    <row r="495" spans="1:31" x14ac:dyDescent="0.35">
      <c r="A495" s="41"/>
      <c r="B495" s="41"/>
      <c r="C495" s="49"/>
      <c r="D495" s="34"/>
      <c r="E495" s="34"/>
      <c r="F495" s="34"/>
      <c r="G495" s="43"/>
      <c r="H495" s="43"/>
      <c r="I495" s="34"/>
      <c r="J495" s="47"/>
      <c r="K495" s="34"/>
      <c r="L495" s="34"/>
      <c r="M495" s="34"/>
      <c r="N495" s="47"/>
      <c r="O495" s="47"/>
      <c r="P495" s="47"/>
      <c r="Q495" s="34"/>
      <c r="R495" s="34"/>
      <c r="S495" s="34"/>
      <c r="T495" s="46"/>
      <c r="U495" s="283"/>
      <c r="V495" s="283"/>
      <c r="W495" s="283"/>
      <c r="X495" s="283"/>
      <c r="Y495" s="283"/>
      <c r="Z495" s="283"/>
      <c r="AA495" s="283"/>
      <c r="AB495" s="303" t="str">
        <f t="shared" si="29"/>
        <v>//</v>
      </c>
      <c r="AC495" s="8" t="str">
        <f t="shared" si="31"/>
        <v/>
      </c>
      <c r="AD495" s="8" t="str">
        <f t="shared" si="30"/>
        <v xml:space="preserve"> site  //-</v>
      </c>
      <c r="AE495" s="8" t="str">
        <f t="shared" si="32"/>
        <v/>
      </c>
    </row>
    <row r="496" spans="1:31" x14ac:dyDescent="0.35">
      <c r="A496" s="41"/>
      <c r="B496" s="41"/>
      <c r="C496" s="49"/>
      <c r="D496" s="34"/>
      <c r="E496" s="34"/>
      <c r="F496" s="34"/>
      <c r="G496" s="43"/>
      <c r="H496" s="43"/>
      <c r="I496" s="34"/>
      <c r="J496" s="47"/>
      <c r="K496" s="34"/>
      <c r="L496" s="34"/>
      <c r="M496" s="34"/>
      <c r="N496" s="47"/>
      <c r="O496" s="47"/>
      <c r="P496" s="47"/>
      <c r="Q496" s="34"/>
      <c r="R496" s="34"/>
      <c r="S496" s="34"/>
      <c r="T496" s="46"/>
      <c r="U496" s="283"/>
      <c r="V496" s="283"/>
      <c r="W496" s="283"/>
      <c r="X496" s="283"/>
      <c r="Y496" s="283"/>
      <c r="Z496" s="283"/>
      <c r="AA496" s="283"/>
      <c r="AB496" s="303" t="str">
        <f t="shared" si="29"/>
        <v>//</v>
      </c>
      <c r="AC496" s="8" t="str">
        <f t="shared" si="31"/>
        <v/>
      </c>
      <c r="AD496" s="8" t="str">
        <f t="shared" si="30"/>
        <v xml:space="preserve"> site  //-</v>
      </c>
      <c r="AE496" s="8" t="str">
        <f t="shared" si="32"/>
        <v/>
      </c>
    </row>
    <row r="497" spans="1:31" x14ac:dyDescent="0.35">
      <c r="A497" s="41"/>
      <c r="B497" s="41"/>
      <c r="C497" s="49"/>
      <c r="D497" s="34"/>
      <c r="E497" s="34"/>
      <c r="F497" s="34"/>
      <c r="G497" s="43"/>
      <c r="H497" s="43"/>
      <c r="I497" s="34"/>
      <c r="J497" s="47"/>
      <c r="K497" s="34"/>
      <c r="L497" s="34"/>
      <c r="M497" s="34"/>
      <c r="N497" s="47"/>
      <c r="O497" s="47"/>
      <c r="P497" s="47"/>
      <c r="Q497" s="34"/>
      <c r="R497" s="34"/>
      <c r="S497" s="34"/>
      <c r="T497" s="46"/>
      <c r="U497" s="283"/>
      <c r="V497" s="283"/>
      <c r="W497" s="283"/>
      <c r="X497" s="283"/>
      <c r="Y497" s="283"/>
      <c r="Z497" s="283"/>
      <c r="AA497" s="283"/>
      <c r="AB497" s="303" t="str">
        <f t="shared" si="29"/>
        <v>//</v>
      </c>
      <c r="AC497" s="8" t="str">
        <f t="shared" si="31"/>
        <v/>
      </c>
      <c r="AD497" s="8" t="str">
        <f t="shared" si="30"/>
        <v xml:space="preserve"> site  //-</v>
      </c>
      <c r="AE497" s="8" t="str">
        <f t="shared" si="32"/>
        <v/>
      </c>
    </row>
    <row r="498" spans="1:31" x14ac:dyDescent="0.35">
      <c r="A498" s="41"/>
      <c r="B498" s="41"/>
      <c r="C498" s="49"/>
      <c r="D498" s="34"/>
      <c r="E498" s="34"/>
      <c r="F498" s="34"/>
      <c r="G498" s="43"/>
      <c r="H498" s="43"/>
      <c r="I498" s="34"/>
      <c r="J498" s="47"/>
      <c r="K498" s="34"/>
      <c r="L498" s="34"/>
      <c r="M498" s="34"/>
      <c r="N498" s="47"/>
      <c r="O498" s="47"/>
      <c r="P498" s="47"/>
      <c r="Q498" s="34"/>
      <c r="R498" s="34"/>
      <c r="S498" s="34"/>
      <c r="T498" s="46"/>
      <c r="U498" s="283"/>
      <c r="V498" s="283"/>
      <c r="W498" s="283"/>
      <c r="X498" s="283"/>
      <c r="Y498" s="283"/>
      <c r="Z498" s="283"/>
      <c r="AA498" s="283"/>
      <c r="AB498" s="303" t="str">
        <f t="shared" si="29"/>
        <v>//</v>
      </c>
      <c r="AC498" s="8" t="str">
        <f t="shared" si="31"/>
        <v/>
      </c>
      <c r="AD498" s="8" t="str">
        <f t="shared" si="30"/>
        <v xml:space="preserve"> site  //-</v>
      </c>
      <c r="AE498" s="8" t="str">
        <f t="shared" si="32"/>
        <v/>
      </c>
    </row>
    <row r="499" spans="1:31" x14ac:dyDescent="0.35">
      <c r="A499" s="41"/>
      <c r="B499" s="41"/>
      <c r="C499" s="49"/>
      <c r="D499" s="34"/>
      <c r="E499" s="34"/>
      <c r="F499" s="34"/>
      <c r="G499" s="43"/>
      <c r="H499" s="43"/>
      <c r="I499" s="34"/>
      <c r="J499" s="47"/>
      <c r="K499" s="34"/>
      <c r="L499" s="34"/>
      <c r="M499" s="34"/>
      <c r="N499" s="47"/>
      <c r="O499" s="47"/>
      <c r="P499" s="47"/>
      <c r="Q499" s="34"/>
      <c r="R499" s="34"/>
      <c r="S499" s="34"/>
      <c r="T499" s="46"/>
      <c r="U499" s="283"/>
      <c r="V499" s="283"/>
      <c r="W499" s="283"/>
      <c r="X499" s="283"/>
      <c r="Y499" s="283"/>
      <c r="Z499" s="283"/>
      <c r="AA499" s="283"/>
      <c r="AB499" s="303" t="str">
        <f t="shared" si="29"/>
        <v>//</v>
      </c>
      <c r="AC499" s="8" t="str">
        <f t="shared" si="31"/>
        <v/>
      </c>
      <c r="AD499" s="8" t="str">
        <f t="shared" si="30"/>
        <v xml:space="preserve"> site  //-</v>
      </c>
      <c r="AE499" s="8" t="str">
        <f t="shared" si="32"/>
        <v/>
      </c>
    </row>
    <row r="500" spans="1:31" x14ac:dyDescent="0.35">
      <c r="A500" s="41"/>
      <c r="B500" s="41"/>
      <c r="C500" s="49"/>
      <c r="D500" s="34"/>
      <c r="E500" s="34"/>
      <c r="F500" s="34"/>
      <c r="G500" s="43"/>
      <c r="H500" s="43"/>
      <c r="I500" s="34"/>
      <c r="J500" s="47"/>
      <c r="K500" s="34"/>
      <c r="L500" s="34"/>
      <c r="M500" s="34"/>
      <c r="N500" s="47"/>
      <c r="O500" s="47"/>
      <c r="P500" s="47"/>
      <c r="Q500" s="34"/>
      <c r="R500" s="34"/>
      <c r="S500" s="34"/>
      <c r="T500" s="46"/>
      <c r="U500" s="283"/>
      <c r="V500" s="283"/>
      <c r="W500" s="283"/>
      <c r="X500" s="283"/>
      <c r="Y500" s="283"/>
      <c r="Z500" s="283"/>
      <c r="AA500" s="283"/>
      <c r="AB500" s="303" t="str">
        <f t="shared" si="29"/>
        <v>//</v>
      </c>
      <c r="AC500" s="8" t="str">
        <f t="shared" si="31"/>
        <v/>
      </c>
      <c r="AD500" s="8" t="str">
        <f t="shared" si="30"/>
        <v xml:space="preserve"> site  //-</v>
      </c>
      <c r="AE500" s="8" t="str">
        <f t="shared" si="32"/>
        <v/>
      </c>
    </row>
    <row r="501" spans="1:31" x14ac:dyDescent="0.35">
      <c r="A501" s="41"/>
      <c r="B501" s="41"/>
      <c r="C501" s="49"/>
      <c r="D501" s="34"/>
      <c r="E501" s="34"/>
      <c r="F501" s="34"/>
      <c r="G501" s="43"/>
      <c r="H501" s="43"/>
      <c r="I501" s="34"/>
      <c r="J501" s="47"/>
      <c r="K501" s="34"/>
      <c r="L501" s="34"/>
      <c r="M501" s="34"/>
      <c r="N501" s="47"/>
      <c r="O501" s="47"/>
      <c r="P501" s="47"/>
      <c r="Q501" s="34"/>
      <c r="R501" s="34"/>
      <c r="S501" s="34"/>
      <c r="T501" s="46"/>
      <c r="U501" s="283"/>
      <c r="V501" s="283"/>
      <c r="W501" s="283"/>
      <c r="X501" s="283"/>
      <c r="Y501" s="283"/>
      <c r="Z501" s="283"/>
      <c r="AA501" s="283"/>
      <c r="AB501" s="303" t="str">
        <f t="shared" si="29"/>
        <v>//</v>
      </c>
      <c r="AC501" s="8" t="str">
        <f t="shared" si="31"/>
        <v/>
      </c>
      <c r="AD501" s="8" t="str">
        <f t="shared" si="30"/>
        <v xml:space="preserve"> site  //-</v>
      </c>
      <c r="AE501" s="8" t="str">
        <f t="shared" si="32"/>
        <v/>
      </c>
    </row>
  </sheetData>
  <sheetProtection algorithmName="SHA-512" hashValue="Unl4uKfvPbMqku4A++u4Re0fkgLJFF8dtBYe1Y4MVv0r+UkLCyG+Xx5t482Xo35muqKl6b6W1BqRhshOgjQDhA==" saltValue="ERJi9pa5DJflzI2aoMZkdA=="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G4" sqref="AG4"/>
    </sheetView>
  </sheetViews>
  <sheetFormatPr defaultRowHeight="15.5" x14ac:dyDescent="0.35"/>
  <cols>
    <col min="1" max="1" width="14.54296875" style="14" bestFit="1" customWidth="1"/>
    <col min="2" max="2" width="8.54296875" style="11" customWidth="1"/>
    <col min="3" max="3" width="6" style="10" customWidth="1"/>
    <col min="4" max="4" width="6.26953125" style="10" customWidth="1"/>
    <col min="5" max="5" width="13.7265625" style="10" customWidth="1"/>
    <col min="6" max="6" width="25.26953125" style="1" customWidth="1"/>
    <col min="7" max="7" width="9.81640625" style="10" customWidth="1"/>
    <col min="8" max="8" width="9.26953125" style="10" customWidth="1"/>
    <col min="9" max="9" width="17" style="10" customWidth="1"/>
    <col min="10" max="10" width="14.81640625" style="29" customWidth="1"/>
    <col min="11" max="11" width="8.54296875" style="29" customWidth="1"/>
    <col min="12" max="12" width="8.453125" style="29" customWidth="1"/>
    <col min="13" max="13" width="8.26953125" style="29" customWidth="1"/>
    <col min="14" max="15" width="9" style="29" customWidth="1"/>
    <col min="16" max="16" width="7.81640625" style="29" customWidth="1"/>
    <col min="17" max="17" width="9.81640625" style="29" customWidth="1"/>
    <col min="18" max="18" width="21.54296875" style="29" customWidth="1"/>
    <col min="19" max="19" width="16.26953125" style="1" bestFit="1" customWidth="1"/>
    <col min="20" max="20" width="19.453125" style="1" customWidth="1"/>
    <col min="21" max="21" width="7.26953125" style="13" customWidth="1"/>
    <col min="22" max="22" width="10.453125" style="1" customWidth="1"/>
    <col min="23" max="23" width="15.26953125" style="1" customWidth="1"/>
    <col min="24" max="24" width="12.81640625" style="1" customWidth="1"/>
    <col min="25" max="25" width="66.81640625" style="11" customWidth="1"/>
    <col min="26" max="26" width="28" style="7" customWidth="1"/>
    <col min="27" max="33" width="26.26953125" style="7" customWidth="1"/>
    <col min="34" max="34" width="14.7265625" style="7" hidden="1" customWidth="1"/>
    <col min="35" max="35" width="15" style="11" hidden="1" customWidth="1"/>
    <col min="36" max="36" width="19" style="10" hidden="1" customWidth="1"/>
    <col min="37" max="37" width="11.81640625" style="10" hidden="1" customWidth="1"/>
    <col min="38" max="43" width="13.7265625" style="10" hidden="1" customWidth="1"/>
    <col min="44" max="45" width="30.1796875" style="10" hidden="1" customWidth="1"/>
    <col min="46" max="46" width="26.453125" style="1" hidden="1" customWidth="1"/>
    <col min="47" max="47" width="0" hidden="1" customWidth="1"/>
  </cols>
  <sheetData>
    <row r="1" spans="1:451" ht="34.5" customHeight="1" x14ac:dyDescent="0.35">
      <c r="A1" s="369" t="s">
        <v>392</v>
      </c>
      <c r="B1" s="356" t="s">
        <v>35</v>
      </c>
      <c r="C1" s="357"/>
      <c r="D1" s="357"/>
      <c r="E1" s="357"/>
      <c r="F1" s="357"/>
      <c r="G1" s="357"/>
      <c r="H1" s="357"/>
      <c r="I1" s="357"/>
      <c r="J1" s="357"/>
      <c r="K1" s="357"/>
      <c r="L1" s="357"/>
      <c r="M1" s="357"/>
      <c r="N1" s="357"/>
      <c r="O1" s="357"/>
      <c r="P1" s="357"/>
      <c r="Q1" s="358"/>
      <c r="R1" s="143"/>
      <c r="S1" s="372" t="s">
        <v>36</v>
      </c>
      <c r="T1" s="373"/>
      <c r="U1" s="373"/>
      <c r="V1" s="373"/>
      <c r="W1" s="374"/>
      <c r="X1" s="353" t="s">
        <v>20</v>
      </c>
      <c r="Y1" s="359" t="s">
        <v>2480</v>
      </c>
      <c r="Z1" s="364" t="s">
        <v>2508</v>
      </c>
      <c r="AA1" s="298"/>
      <c r="AB1" s="298"/>
      <c r="AC1" s="298"/>
      <c r="AD1" s="298"/>
      <c r="AE1" s="298"/>
      <c r="AF1" s="298"/>
      <c r="AG1" s="298"/>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35">
      <c r="A2" s="370"/>
      <c r="B2" s="385" t="s">
        <v>335</v>
      </c>
      <c r="C2" s="386"/>
      <c r="D2" s="386"/>
      <c r="E2" s="387"/>
      <c r="F2" s="388" t="s">
        <v>254</v>
      </c>
      <c r="G2" s="386"/>
      <c r="H2" s="386"/>
      <c r="I2" s="387"/>
      <c r="J2" s="367" t="s">
        <v>215</v>
      </c>
      <c r="K2" s="367" t="s">
        <v>2512</v>
      </c>
      <c r="L2" s="367" t="s">
        <v>2513</v>
      </c>
      <c r="M2" s="367" t="s">
        <v>296</v>
      </c>
      <c r="N2" s="367" t="s">
        <v>2517</v>
      </c>
      <c r="O2" s="367" t="s">
        <v>2514</v>
      </c>
      <c r="P2" s="381" t="s">
        <v>290</v>
      </c>
      <c r="Q2" s="375" t="s">
        <v>2477</v>
      </c>
      <c r="R2" s="362" t="s">
        <v>2481</v>
      </c>
      <c r="S2" s="377" t="s">
        <v>357</v>
      </c>
      <c r="T2" s="379" t="s">
        <v>2009</v>
      </c>
      <c r="U2" s="379" t="s">
        <v>209</v>
      </c>
      <c r="V2" s="379" t="s">
        <v>218</v>
      </c>
      <c r="W2" s="383" t="s">
        <v>219</v>
      </c>
      <c r="X2" s="354"/>
      <c r="Y2" s="360"/>
      <c r="Z2" s="365"/>
      <c r="AA2" s="299"/>
      <c r="AB2" s="299"/>
      <c r="AC2" s="299"/>
      <c r="AD2" s="299"/>
      <c r="AE2" s="299"/>
      <c r="AF2" s="299"/>
      <c r="AG2" s="299"/>
      <c r="AH2" s="7"/>
      <c r="AL2" s="75"/>
      <c r="AM2" s="75"/>
      <c r="AN2" s="75"/>
      <c r="AO2" s="75"/>
      <c r="AP2" s="75"/>
      <c r="AQ2" s="75"/>
      <c r="AR2" s="75"/>
      <c r="AS2" s="75"/>
      <c r="AT2" s="280"/>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4">
      <c r="A3" s="371"/>
      <c r="B3" s="146" t="s">
        <v>216</v>
      </c>
      <c r="C3" s="147" t="s">
        <v>274</v>
      </c>
      <c r="D3" s="147" t="s">
        <v>32</v>
      </c>
      <c r="E3" s="147" t="s">
        <v>214</v>
      </c>
      <c r="F3" s="147" t="s">
        <v>217</v>
      </c>
      <c r="G3" s="147" t="s">
        <v>31</v>
      </c>
      <c r="H3" s="147" t="s">
        <v>32</v>
      </c>
      <c r="I3" s="147" t="s">
        <v>214</v>
      </c>
      <c r="J3" s="368"/>
      <c r="K3" s="368"/>
      <c r="L3" s="368"/>
      <c r="M3" s="368"/>
      <c r="N3" s="368"/>
      <c r="O3" s="368"/>
      <c r="P3" s="382"/>
      <c r="Q3" s="376"/>
      <c r="R3" s="363"/>
      <c r="S3" s="378"/>
      <c r="T3" s="380"/>
      <c r="U3" s="380"/>
      <c r="V3" s="380"/>
      <c r="W3" s="384"/>
      <c r="X3" s="355"/>
      <c r="Y3" s="361"/>
      <c r="Z3" s="366"/>
      <c r="AA3" s="300" t="s">
        <v>2482</v>
      </c>
      <c r="AB3" s="300" t="s">
        <v>2483</v>
      </c>
      <c r="AC3" s="300" t="s">
        <v>2484</v>
      </c>
      <c r="AD3" s="300" t="s">
        <v>2485</v>
      </c>
      <c r="AE3" s="300" t="s">
        <v>2486</v>
      </c>
      <c r="AF3" s="300" t="s">
        <v>2487</v>
      </c>
      <c r="AG3" s="300" t="s">
        <v>2488</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1" t="s">
        <v>190</v>
      </c>
      <c r="AU3" s="314" t="s">
        <v>2505</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35">
      <c r="A4" s="148"/>
      <c r="B4" s="116"/>
      <c r="C4" s="115"/>
      <c r="D4" s="115"/>
      <c r="E4" s="115"/>
      <c r="F4" s="240" t="str">
        <f>IFERROR(VLOOKUP(B4,ACCEPTED_CODES!$X$3:$Y$48,2,),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4"/>
      <c r="Z4" s="115" t="str">
        <f>IFERROR(VLOOKUP(Y4,CAPTURE_SITE_INFO!$AC$3:$AE$501,3,FALSE),"")</f>
        <v/>
      </c>
      <c r="AA4" s="297"/>
      <c r="AB4" s="297"/>
      <c r="AC4" s="297"/>
      <c r="AD4" s="297"/>
      <c r="AE4" s="297"/>
      <c r="AF4" s="297"/>
      <c r="AG4" s="297"/>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2" t="str">
        <f>IF(T4="","",(CONCATENATE(S4,"-",T4)))</f>
        <v/>
      </c>
      <c r="AU4" s="283" t="s">
        <v>2506</v>
      </c>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c r="HY4" s="283"/>
      <c r="HZ4" s="283"/>
      <c r="IA4" s="283"/>
      <c r="IB4" s="283"/>
      <c r="IC4" s="283"/>
      <c r="ID4" s="283"/>
      <c r="IE4" s="283"/>
      <c r="IF4" s="283"/>
      <c r="IG4" s="283"/>
      <c r="IH4" s="283"/>
      <c r="II4" s="283"/>
      <c r="IJ4" s="283"/>
      <c r="IK4" s="283"/>
      <c r="IL4" s="283"/>
      <c r="IM4" s="283"/>
      <c r="IN4" s="283"/>
      <c r="IO4" s="283"/>
      <c r="IP4" s="283"/>
      <c r="IQ4" s="283"/>
      <c r="IR4" s="283"/>
      <c r="IS4" s="283"/>
      <c r="IT4" s="283"/>
      <c r="IU4" s="283"/>
      <c r="IV4" s="283"/>
      <c r="IW4" s="283"/>
      <c r="IX4" s="283"/>
      <c r="IY4" s="283"/>
      <c r="IZ4" s="283"/>
      <c r="JA4" s="283"/>
      <c r="JB4" s="283"/>
      <c r="JC4" s="283"/>
      <c r="JD4" s="283"/>
      <c r="JE4" s="283"/>
      <c r="JF4" s="283"/>
      <c r="JG4" s="283"/>
      <c r="JH4" s="283"/>
      <c r="JI4" s="283"/>
      <c r="JJ4" s="283"/>
      <c r="JK4" s="283"/>
      <c r="JL4" s="283"/>
      <c r="JM4" s="283"/>
      <c r="JN4" s="283"/>
      <c r="JO4" s="283"/>
      <c r="JP4" s="283"/>
      <c r="JQ4" s="283"/>
      <c r="JR4" s="283"/>
      <c r="JS4" s="283"/>
      <c r="JT4" s="283"/>
      <c r="JU4" s="283"/>
      <c r="JV4" s="283"/>
      <c r="JW4" s="283"/>
      <c r="JX4" s="283"/>
      <c r="JY4" s="283"/>
      <c r="JZ4" s="283"/>
      <c r="KA4" s="283"/>
      <c r="KB4" s="283"/>
      <c r="KC4" s="283"/>
      <c r="KD4" s="283"/>
      <c r="KE4" s="283"/>
      <c r="KF4" s="283"/>
      <c r="KG4" s="283"/>
      <c r="KH4" s="283"/>
      <c r="KI4" s="283"/>
      <c r="KJ4" s="283"/>
      <c r="KK4" s="283"/>
      <c r="KL4" s="283"/>
      <c r="KM4" s="283"/>
      <c r="KN4" s="283"/>
      <c r="KO4" s="283"/>
      <c r="KP4" s="283"/>
      <c r="KQ4" s="283"/>
      <c r="KR4" s="283"/>
      <c r="KS4" s="283"/>
      <c r="KT4" s="283"/>
      <c r="KU4" s="283"/>
      <c r="KV4" s="283"/>
      <c r="KW4" s="283"/>
      <c r="KX4" s="283"/>
      <c r="KY4" s="283"/>
      <c r="KZ4" s="283"/>
      <c r="LA4" s="283"/>
      <c r="LB4" s="283"/>
      <c r="LC4" s="283"/>
      <c r="LD4" s="283"/>
      <c r="LE4" s="283"/>
      <c r="LF4" s="283"/>
      <c r="LG4" s="283"/>
      <c r="LH4" s="283"/>
      <c r="LI4" s="283"/>
      <c r="LJ4" s="283"/>
      <c r="LK4" s="283"/>
      <c r="LL4" s="283"/>
      <c r="LM4" s="283"/>
      <c r="LN4" s="283"/>
      <c r="LO4" s="283"/>
      <c r="LP4" s="283"/>
      <c r="LQ4" s="283"/>
      <c r="LR4" s="283"/>
      <c r="LS4" s="283"/>
      <c r="LT4" s="283"/>
      <c r="LU4" s="283"/>
      <c r="LV4" s="283"/>
      <c r="LW4" s="283"/>
      <c r="LX4" s="283"/>
      <c r="LY4" s="283"/>
      <c r="LZ4" s="283"/>
      <c r="MA4" s="283"/>
      <c r="MB4" s="283"/>
      <c r="MC4" s="283"/>
      <c r="MD4" s="283"/>
      <c r="ME4" s="283"/>
      <c r="MF4" s="283"/>
      <c r="MG4" s="283"/>
      <c r="MH4" s="283"/>
      <c r="MI4" s="283"/>
      <c r="MJ4" s="283"/>
      <c r="MK4" s="283"/>
      <c r="ML4" s="283"/>
      <c r="MM4" s="283"/>
      <c r="MN4" s="283"/>
      <c r="MO4" s="283"/>
      <c r="MP4" s="283"/>
      <c r="MQ4" s="283"/>
      <c r="MR4" s="283"/>
      <c r="MS4" s="283"/>
      <c r="MT4" s="283"/>
      <c r="MU4" s="283"/>
      <c r="MV4" s="283"/>
      <c r="MW4" s="283"/>
      <c r="MX4" s="283"/>
      <c r="MY4" s="283"/>
      <c r="MZ4" s="283"/>
      <c r="NA4" s="283"/>
      <c r="NB4" s="283"/>
      <c r="NC4" s="283"/>
      <c r="ND4" s="283"/>
      <c r="NE4" s="283"/>
      <c r="NF4" s="283"/>
      <c r="NG4" s="283"/>
      <c r="NH4" s="283"/>
      <c r="NI4" s="283"/>
      <c r="NJ4" s="283"/>
      <c r="NK4" s="283"/>
      <c r="NL4" s="283"/>
      <c r="NM4" s="283"/>
      <c r="NN4" s="283"/>
      <c r="NO4" s="283"/>
      <c r="NP4" s="283"/>
      <c r="NQ4" s="283"/>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row>
    <row r="5" spans="1:451" s="26" customFormat="1" x14ac:dyDescent="0.35">
      <c r="A5" s="148"/>
      <c r="B5" s="116"/>
      <c r="C5" s="115"/>
      <c r="D5" s="115"/>
      <c r="E5" s="115"/>
      <c r="F5" s="240" t="str">
        <f>IFERROR(VLOOKUP(B5,ACCEPTED_CODES!$X$3:$Y$48,2,),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4"/>
      <c r="Z5" s="115" t="str">
        <f>IFERROR(VLOOKUP(Y5,CAPTURE_SITE_INFO!$AC$3:$AE$501,3,FALSE),"")</f>
        <v/>
      </c>
      <c r="AA5" s="297"/>
      <c r="AB5" s="297"/>
      <c r="AC5" s="297"/>
      <c r="AD5" s="297"/>
      <c r="AE5" s="297"/>
      <c r="AF5" s="297"/>
      <c r="AG5" s="297"/>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2" t="str">
        <f t="shared" ref="AT5:AT68" si="10">IF(T5="","",(CONCATENATE(S5,"-",T5)))</f>
        <v/>
      </c>
      <c r="AU5" s="283" t="s">
        <v>2506</v>
      </c>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3"/>
      <c r="JG5" s="283"/>
      <c r="JH5" s="283"/>
      <c r="JI5" s="283"/>
      <c r="JJ5" s="283"/>
      <c r="JK5" s="283"/>
      <c r="JL5" s="283"/>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row>
    <row r="6" spans="1:451" s="26" customFormat="1" x14ac:dyDescent="0.35">
      <c r="A6" s="148"/>
      <c r="B6" s="116"/>
      <c r="C6" s="115"/>
      <c r="D6" s="115"/>
      <c r="E6" s="115"/>
      <c r="F6" s="240" t="str">
        <f>IFERROR(VLOOKUP(B6,ACCEPTED_CODES!$X$3:$Y$48,2,),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4"/>
      <c r="Z6" s="115" t="str">
        <f>IFERROR(VLOOKUP(Y6,CAPTURE_SITE_INFO!$AC$3:$AE$501,3,FALSE),"")</f>
        <v/>
      </c>
      <c r="AA6" s="297"/>
      <c r="AB6" s="297"/>
      <c r="AC6" s="297"/>
      <c r="AD6" s="297"/>
      <c r="AE6" s="297"/>
      <c r="AF6" s="297"/>
      <c r="AG6" s="297"/>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2" t="str">
        <f t="shared" si="10"/>
        <v/>
      </c>
      <c r="AU6" s="283" t="s">
        <v>2506</v>
      </c>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row>
    <row r="7" spans="1:451" s="26" customFormat="1" x14ac:dyDescent="0.35">
      <c r="A7" s="148"/>
      <c r="B7" s="116"/>
      <c r="C7" s="115"/>
      <c r="D7" s="115"/>
      <c r="E7" s="115"/>
      <c r="F7" s="240" t="str">
        <f>IFERROR(VLOOKUP(B7,ACCEPTED_CODES!$X$3:$Y$48,2,),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4"/>
      <c r="Z7" s="115" t="str">
        <f>IFERROR(VLOOKUP(Y7,CAPTURE_SITE_INFO!$AC$3:$AE$501,3,FALSE),"")</f>
        <v/>
      </c>
      <c r="AA7" s="297"/>
      <c r="AB7" s="297"/>
      <c r="AC7" s="297"/>
      <c r="AD7" s="297"/>
      <c r="AE7" s="297"/>
      <c r="AF7" s="297"/>
      <c r="AG7" s="297"/>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2" t="str">
        <f t="shared" si="10"/>
        <v/>
      </c>
      <c r="AU7" s="283" t="s">
        <v>2506</v>
      </c>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row>
    <row r="8" spans="1:451" s="26" customFormat="1" ht="15.75" customHeight="1" x14ac:dyDescent="0.35">
      <c r="A8" s="148"/>
      <c r="B8" s="116"/>
      <c r="C8" s="115"/>
      <c r="D8" s="115"/>
      <c r="E8" s="115"/>
      <c r="F8" s="240" t="str">
        <f>IFERROR(VLOOKUP(B8,ACCEPTED_CODES!$X$3:$Y$48,2,),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4"/>
      <c r="Z8" s="115" t="str">
        <f>IFERROR(VLOOKUP(Y8,CAPTURE_SITE_INFO!$AC$3:$AE$501,3,FALSE),"")</f>
        <v/>
      </c>
      <c r="AA8" s="297"/>
      <c r="AB8" s="297"/>
      <c r="AC8" s="297"/>
      <c r="AD8" s="297"/>
      <c r="AE8" s="297"/>
      <c r="AF8" s="297"/>
      <c r="AG8" s="297"/>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2" t="str">
        <f t="shared" si="10"/>
        <v/>
      </c>
      <c r="AU8" s="283" t="s">
        <v>2506</v>
      </c>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row>
    <row r="9" spans="1:451" s="26" customFormat="1" x14ac:dyDescent="0.35">
      <c r="A9" s="148"/>
      <c r="B9" s="116"/>
      <c r="C9" s="115"/>
      <c r="D9" s="115"/>
      <c r="E9" s="115"/>
      <c r="F9" s="240" t="str">
        <f>IFERROR(VLOOKUP(B9,ACCEPTED_CODES!$X$3:$Y$48,2,),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4"/>
      <c r="Z9" s="115" t="str">
        <f>IFERROR(VLOOKUP(Y9,CAPTURE_SITE_INFO!$AC$3:$AE$501,3,FALSE),"")</f>
        <v/>
      </c>
      <c r="AA9" s="297"/>
      <c r="AB9" s="297"/>
      <c r="AC9" s="297"/>
      <c r="AD9" s="297"/>
      <c r="AE9" s="297"/>
      <c r="AF9" s="297"/>
      <c r="AG9" s="297"/>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3" t="str">
        <f t="shared" si="10"/>
        <v/>
      </c>
      <c r="AU9" s="283" t="s">
        <v>2506</v>
      </c>
    </row>
    <row r="10" spans="1:451" s="26" customFormat="1" x14ac:dyDescent="0.35">
      <c r="A10" s="148"/>
      <c r="B10" s="116"/>
      <c r="C10" s="115"/>
      <c r="D10" s="115"/>
      <c r="E10" s="115"/>
      <c r="F10" s="240" t="str">
        <f>IFERROR(VLOOKUP(B10,ACCEPTED_CODES!$X$3:$Y$48,2,),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4"/>
      <c r="Z10" s="115" t="str">
        <f>IFERROR(VLOOKUP(Y10,CAPTURE_SITE_INFO!$AC$3:$AE$501,3,FALSE),"")</f>
        <v/>
      </c>
      <c r="AA10" s="297"/>
      <c r="AB10" s="297"/>
      <c r="AC10" s="297"/>
      <c r="AD10" s="297"/>
      <c r="AE10" s="297"/>
      <c r="AF10" s="297"/>
      <c r="AG10" s="297"/>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3" t="str">
        <f t="shared" si="10"/>
        <v/>
      </c>
      <c r="AU10" s="283" t="s">
        <v>2506</v>
      </c>
    </row>
    <row r="11" spans="1:451" s="26" customFormat="1" x14ac:dyDescent="0.35">
      <c r="A11" s="148"/>
      <c r="B11" s="116"/>
      <c r="C11" s="115"/>
      <c r="D11" s="115"/>
      <c r="E11" s="115"/>
      <c r="F11" s="240" t="str">
        <f>IFERROR(VLOOKUP(B11,ACCEPTED_CODES!$X$3:$Y$48,2,),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4"/>
      <c r="Z11" s="115" t="str">
        <f>IFERROR(VLOOKUP(Y11,CAPTURE_SITE_INFO!$AC$3:$AE$501,3,FALSE),"")</f>
        <v/>
      </c>
      <c r="AA11" s="297"/>
      <c r="AB11" s="297"/>
      <c r="AC11" s="297"/>
      <c r="AD11" s="297"/>
      <c r="AE11" s="297"/>
      <c r="AF11" s="297"/>
      <c r="AG11" s="297"/>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3" t="str">
        <f t="shared" si="10"/>
        <v/>
      </c>
      <c r="AU11" s="283" t="s">
        <v>2506</v>
      </c>
    </row>
    <row r="12" spans="1:451" s="26" customFormat="1" x14ac:dyDescent="0.35">
      <c r="A12" s="148"/>
      <c r="B12" s="116"/>
      <c r="C12" s="115"/>
      <c r="D12" s="115"/>
      <c r="E12" s="115"/>
      <c r="F12" s="240" t="str">
        <f>IFERROR(VLOOKUP(B12,ACCEPTED_CODES!$X$3:$Y$48,2,),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4"/>
      <c r="Z12" s="115" t="str">
        <f>IFERROR(VLOOKUP(Y12,CAPTURE_SITE_INFO!$AC$3:$AE$501,3,FALSE),"")</f>
        <v/>
      </c>
      <c r="AA12" s="297"/>
      <c r="AB12" s="297"/>
      <c r="AC12" s="297"/>
      <c r="AD12" s="297"/>
      <c r="AE12" s="297"/>
      <c r="AF12" s="297"/>
      <c r="AG12" s="297"/>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3" t="str">
        <f t="shared" si="10"/>
        <v/>
      </c>
      <c r="AU12" s="283" t="s">
        <v>2506</v>
      </c>
    </row>
    <row r="13" spans="1:451" s="26" customFormat="1" x14ac:dyDescent="0.35">
      <c r="A13" s="148"/>
      <c r="B13" s="116"/>
      <c r="C13" s="115"/>
      <c r="D13" s="115"/>
      <c r="E13" s="115"/>
      <c r="F13" s="240" t="str">
        <f>IFERROR(VLOOKUP(B13,ACCEPTED_CODES!$X$3:$Y$48,2,),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4"/>
      <c r="Z13" s="115" t="str">
        <f>IFERROR(VLOOKUP(Y13,CAPTURE_SITE_INFO!$AC$3:$AE$501,3,FALSE),"")</f>
        <v/>
      </c>
      <c r="AA13" s="297"/>
      <c r="AB13" s="297"/>
      <c r="AC13" s="297"/>
      <c r="AD13" s="297"/>
      <c r="AE13" s="297"/>
      <c r="AF13" s="297"/>
      <c r="AG13" s="297"/>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3" t="str">
        <f t="shared" si="10"/>
        <v/>
      </c>
      <c r="AU13" s="283" t="s">
        <v>2506</v>
      </c>
    </row>
    <row r="14" spans="1:451" s="26" customFormat="1" x14ac:dyDescent="0.35">
      <c r="A14" s="148"/>
      <c r="B14" s="116"/>
      <c r="C14" s="115"/>
      <c r="D14" s="115"/>
      <c r="E14" s="115"/>
      <c r="F14" s="240" t="str">
        <f>IFERROR(VLOOKUP(B14,ACCEPTED_CODES!$X$3:$Y$48,2,),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4"/>
      <c r="Z14" s="115" t="str">
        <f>IFERROR(VLOOKUP(Y14,CAPTURE_SITE_INFO!$AC$3:$AE$501,3,FALSE),"")</f>
        <v/>
      </c>
      <c r="AA14" s="297"/>
      <c r="AB14" s="297"/>
      <c r="AC14" s="297"/>
      <c r="AD14" s="297"/>
      <c r="AE14" s="297"/>
      <c r="AF14" s="297"/>
      <c r="AG14" s="297"/>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3" t="str">
        <f t="shared" si="10"/>
        <v/>
      </c>
      <c r="AU14" s="283" t="s">
        <v>2506</v>
      </c>
    </row>
    <row r="15" spans="1:451" s="26" customFormat="1" x14ac:dyDescent="0.35">
      <c r="A15" s="148"/>
      <c r="B15" s="116"/>
      <c r="C15" s="115"/>
      <c r="D15" s="115"/>
      <c r="E15" s="115"/>
      <c r="F15" s="240" t="str">
        <f>IFERROR(VLOOKUP(B15,ACCEPTED_CODES!$X$3:$Y$48,2,),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4"/>
      <c r="Z15" s="115" t="str">
        <f>IFERROR(VLOOKUP(Y15,CAPTURE_SITE_INFO!$AC$3:$AE$501,3,FALSE),"")</f>
        <v/>
      </c>
      <c r="AA15" s="297"/>
      <c r="AB15" s="297"/>
      <c r="AC15" s="297"/>
      <c r="AD15" s="297"/>
      <c r="AE15" s="297"/>
      <c r="AF15" s="297"/>
      <c r="AG15" s="297"/>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3" t="str">
        <f t="shared" si="10"/>
        <v/>
      </c>
      <c r="AU15" s="283" t="s">
        <v>2506</v>
      </c>
    </row>
    <row r="16" spans="1:451" s="26" customFormat="1" x14ac:dyDescent="0.35">
      <c r="A16" s="148"/>
      <c r="B16" s="116"/>
      <c r="C16" s="115"/>
      <c r="D16" s="115"/>
      <c r="E16" s="115"/>
      <c r="F16" s="240" t="str">
        <f>IFERROR(VLOOKUP(B16,ACCEPTED_CODES!$X$3:$Y$48,2,),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4"/>
      <c r="Z16" s="115" t="str">
        <f>IFERROR(VLOOKUP(Y16,CAPTURE_SITE_INFO!$AC$3:$AE$501,3,FALSE),"")</f>
        <v/>
      </c>
      <c r="AA16" s="297"/>
      <c r="AB16" s="297"/>
      <c r="AC16" s="297"/>
      <c r="AD16" s="297"/>
      <c r="AE16" s="297"/>
      <c r="AF16" s="297"/>
      <c r="AG16" s="297"/>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3" t="str">
        <f t="shared" si="10"/>
        <v/>
      </c>
      <c r="AU16" s="283" t="s">
        <v>2506</v>
      </c>
    </row>
    <row r="17" spans="1:47" s="26" customFormat="1" x14ac:dyDescent="0.35">
      <c r="A17" s="148"/>
      <c r="B17" s="116"/>
      <c r="C17" s="115"/>
      <c r="D17" s="115"/>
      <c r="E17" s="115"/>
      <c r="F17" s="240" t="str">
        <f>IFERROR(VLOOKUP(B17,ACCEPTED_CODES!$X$3:$Y$48,2,),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4"/>
      <c r="Z17" s="115" t="str">
        <f>IFERROR(VLOOKUP(Y17,CAPTURE_SITE_INFO!$AC$3:$AE$501,3,FALSE),"")</f>
        <v/>
      </c>
      <c r="AA17" s="297"/>
      <c r="AB17" s="297"/>
      <c r="AC17" s="297"/>
      <c r="AD17" s="297"/>
      <c r="AE17" s="297"/>
      <c r="AF17" s="297"/>
      <c r="AG17" s="297"/>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3" t="str">
        <f t="shared" si="10"/>
        <v/>
      </c>
      <c r="AU17" s="283" t="s">
        <v>2506</v>
      </c>
    </row>
    <row r="18" spans="1:47" s="26" customFormat="1" x14ac:dyDescent="0.35">
      <c r="A18" s="148"/>
      <c r="B18" s="116"/>
      <c r="C18" s="115"/>
      <c r="D18" s="115"/>
      <c r="E18" s="115"/>
      <c r="F18" s="240" t="str">
        <f>IFERROR(VLOOKUP(B18,ACCEPTED_CODES!$X$3:$Y$48,2,),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4"/>
      <c r="Z18" s="115" t="str">
        <f>IFERROR(VLOOKUP(Y18,CAPTURE_SITE_INFO!$AC$3:$AE$501,3,FALSE),"")</f>
        <v/>
      </c>
      <c r="AA18" s="297"/>
      <c r="AB18" s="297"/>
      <c r="AC18" s="297"/>
      <c r="AD18" s="297"/>
      <c r="AE18" s="297"/>
      <c r="AF18" s="297"/>
      <c r="AG18" s="297"/>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3" t="str">
        <f t="shared" si="10"/>
        <v/>
      </c>
      <c r="AU18" s="283" t="s">
        <v>2506</v>
      </c>
    </row>
    <row r="19" spans="1:47" s="26" customFormat="1" x14ac:dyDescent="0.35">
      <c r="A19" s="148"/>
      <c r="B19" s="116"/>
      <c r="C19" s="115"/>
      <c r="D19" s="115"/>
      <c r="E19" s="115"/>
      <c r="F19" s="240" t="str">
        <f>IFERROR(VLOOKUP(B19,ACCEPTED_CODES!$X$3:$Y$48,2,), "")</f>
        <v/>
      </c>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4"/>
      <c r="Z19" s="115" t="str">
        <f>IFERROR(VLOOKUP(Y19,CAPTURE_SITE_INFO!$AC$3:$AE$501,3,FALSE),"")</f>
        <v/>
      </c>
      <c r="AA19" s="297"/>
      <c r="AB19" s="297"/>
      <c r="AC19" s="297"/>
      <c r="AD19" s="297"/>
      <c r="AE19" s="297"/>
      <c r="AF19" s="297"/>
      <c r="AG19" s="297"/>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3" t="str">
        <f t="shared" si="10"/>
        <v/>
      </c>
      <c r="AU19" s="283" t="s">
        <v>2506</v>
      </c>
    </row>
    <row r="20" spans="1:47" s="26" customFormat="1" x14ac:dyDescent="0.35">
      <c r="A20" s="148"/>
      <c r="B20" s="116"/>
      <c r="C20" s="115"/>
      <c r="D20" s="115"/>
      <c r="E20" s="115"/>
      <c r="F20" s="240" t="str">
        <f>IFERROR(VLOOKUP(B20,ACCEPTED_CODES!$X$3:$Y$48,2,),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4"/>
      <c r="Z20" s="115" t="str">
        <f>IFERROR(VLOOKUP(Y20,CAPTURE_SITE_INFO!$AC$3:$AE$501,3,FALSE),"")</f>
        <v/>
      </c>
      <c r="AA20" s="297"/>
      <c r="AB20" s="297"/>
      <c r="AC20" s="297"/>
      <c r="AD20" s="297"/>
      <c r="AE20" s="297"/>
      <c r="AF20" s="297"/>
      <c r="AG20" s="297"/>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3" t="str">
        <f t="shared" si="10"/>
        <v/>
      </c>
      <c r="AU20" s="283" t="s">
        <v>2506</v>
      </c>
    </row>
    <row r="21" spans="1:47" s="26" customFormat="1" x14ac:dyDescent="0.35">
      <c r="A21" s="148"/>
      <c r="B21" s="116"/>
      <c r="C21" s="115"/>
      <c r="D21" s="115"/>
      <c r="E21" s="115"/>
      <c r="F21" s="240" t="str">
        <f>IFERROR(VLOOKUP(B21,ACCEPTED_CODES!$X$3:$Y$48,2,),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4"/>
      <c r="Z21" s="115" t="str">
        <f>IFERROR(VLOOKUP(Y21,CAPTURE_SITE_INFO!$AC$3:$AE$501,3,FALSE),"")</f>
        <v/>
      </c>
      <c r="AA21" s="297"/>
      <c r="AB21" s="297"/>
      <c r="AC21" s="297"/>
      <c r="AD21" s="297"/>
      <c r="AE21" s="297"/>
      <c r="AF21" s="297"/>
      <c r="AG21" s="297"/>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3" t="str">
        <f t="shared" si="10"/>
        <v/>
      </c>
      <c r="AU21" s="283" t="s">
        <v>2506</v>
      </c>
    </row>
    <row r="22" spans="1:47" s="26" customFormat="1" x14ac:dyDescent="0.35">
      <c r="A22" s="148"/>
      <c r="B22" s="116"/>
      <c r="C22" s="115"/>
      <c r="D22" s="115"/>
      <c r="E22" s="115"/>
      <c r="F22" s="240" t="str">
        <f>IFERROR(VLOOKUP(B22,ACCEPTED_CODES!$X$3:$Y$48,2,),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4"/>
      <c r="Z22" s="115" t="str">
        <f>IFERROR(VLOOKUP(Y22,CAPTURE_SITE_INFO!$AC$3:$AE$501,3,FALSE),"")</f>
        <v/>
      </c>
      <c r="AA22" s="297"/>
      <c r="AB22" s="297"/>
      <c r="AC22" s="297"/>
      <c r="AD22" s="297"/>
      <c r="AE22" s="297"/>
      <c r="AF22" s="297"/>
      <c r="AG22" s="297"/>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3" t="str">
        <f t="shared" si="10"/>
        <v/>
      </c>
      <c r="AU22" s="283" t="s">
        <v>2506</v>
      </c>
    </row>
    <row r="23" spans="1:47" s="26" customFormat="1" x14ac:dyDescent="0.35">
      <c r="A23" s="148"/>
      <c r="B23" s="116"/>
      <c r="C23" s="115"/>
      <c r="D23" s="115"/>
      <c r="E23" s="115"/>
      <c r="F23" s="240" t="str">
        <f>IFERROR(VLOOKUP(B23,ACCEPTED_CODES!$X$3:$Y$48,2,),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4"/>
      <c r="Z23" s="115" t="str">
        <f>IFERROR(VLOOKUP(Y23,CAPTURE_SITE_INFO!$AC$3:$AE$501,3,FALSE),"")</f>
        <v/>
      </c>
      <c r="AA23" s="297"/>
      <c r="AB23" s="297"/>
      <c r="AC23" s="297"/>
      <c r="AD23" s="297"/>
      <c r="AE23" s="297"/>
      <c r="AF23" s="297"/>
      <c r="AG23" s="297"/>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3" t="str">
        <f t="shared" si="10"/>
        <v/>
      </c>
      <c r="AU23" s="283" t="s">
        <v>2506</v>
      </c>
    </row>
    <row r="24" spans="1:47" s="26" customFormat="1" x14ac:dyDescent="0.35">
      <c r="A24" s="148"/>
      <c r="B24" s="116"/>
      <c r="C24" s="115"/>
      <c r="D24" s="115"/>
      <c r="E24" s="115"/>
      <c r="F24" s="240" t="str">
        <f>IFERROR(VLOOKUP(B24,ACCEPTED_CODES!$X$3:$Y$48,2,),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4"/>
      <c r="Z24" s="115" t="str">
        <f>IFERROR(VLOOKUP(Y24,CAPTURE_SITE_INFO!$AC$3:$AE$501,3,FALSE),"")</f>
        <v/>
      </c>
      <c r="AA24" s="297"/>
      <c r="AB24" s="297"/>
      <c r="AC24" s="297"/>
      <c r="AD24" s="297"/>
      <c r="AE24" s="297"/>
      <c r="AF24" s="297"/>
      <c r="AG24" s="297"/>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3" t="str">
        <f t="shared" si="10"/>
        <v/>
      </c>
      <c r="AU24" s="283" t="s">
        <v>2506</v>
      </c>
    </row>
    <row r="25" spans="1:47" s="26" customFormat="1" x14ac:dyDescent="0.35">
      <c r="A25" s="148"/>
      <c r="B25" s="116"/>
      <c r="C25" s="115"/>
      <c r="D25" s="115"/>
      <c r="E25" s="115"/>
      <c r="F25" s="240" t="str">
        <f>IFERROR(VLOOKUP(B25,ACCEPTED_CODES!$X$3:$Y$48,2,),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4"/>
      <c r="Z25" s="115" t="str">
        <f>IFERROR(VLOOKUP(Y25,CAPTURE_SITE_INFO!$AC$3:$AE$501,3,FALSE),"")</f>
        <v/>
      </c>
      <c r="AA25" s="297"/>
      <c r="AB25" s="297"/>
      <c r="AC25" s="297"/>
      <c r="AD25" s="297"/>
      <c r="AE25" s="297"/>
      <c r="AF25" s="297"/>
      <c r="AG25" s="297"/>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3" t="str">
        <f t="shared" si="10"/>
        <v/>
      </c>
      <c r="AU25" s="283" t="s">
        <v>2506</v>
      </c>
    </row>
    <row r="26" spans="1:47" s="26" customFormat="1" x14ac:dyDescent="0.35">
      <c r="A26" s="148"/>
      <c r="B26" s="116"/>
      <c r="C26" s="115"/>
      <c r="D26" s="115"/>
      <c r="E26" s="115"/>
      <c r="F26" s="240" t="str">
        <f>IFERROR(VLOOKUP(B26,ACCEPTED_CODES!$X$3:$Y$48,2,),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4"/>
      <c r="Z26" s="115" t="str">
        <f>IFERROR(VLOOKUP(Y26,CAPTURE_SITE_INFO!$AC$3:$AE$501,3,FALSE),"")</f>
        <v/>
      </c>
      <c r="AA26" s="297"/>
      <c r="AB26" s="297"/>
      <c r="AC26" s="297"/>
      <c r="AD26" s="297"/>
      <c r="AE26" s="297"/>
      <c r="AF26" s="297"/>
      <c r="AG26" s="297"/>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3" t="str">
        <f t="shared" si="10"/>
        <v/>
      </c>
      <c r="AU26" s="283" t="s">
        <v>2506</v>
      </c>
    </row>
    <row r="27" spans="1:47" s="26" customFormat="1" x14ac:dyDescent="0.35">
      <c r="A27" s="148"/>
      <c r="B27" s="116"/>
      <c r="C27" s="115"/>
      <c r="D27" s="115"/>
      <c r="E27" s="115"/>
      <c r="F27" s="240" t="str">
        <f>IFERROR(VLOOKUP(B27,ACCEPTED_CODES!$X$3:$Y$48,2,),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4"/>
      <c r="Z27" s="115" t="str">
        <f>IFERROR(VLOOKUP(Y27,CAPTURE_SITE_INFO!$AC$3:$AE$501,3,FALSE),"")</f>
        <v/>
      </c>
      <c r="AA27" s="297"/>
      <c r="AB27" s="297"/>
      <c r="AC27" s="297"/>
      <c r="AD27" s="297"/>
      <c r="AE27" s="297"/>
      <c r="AF27" s="297"/>
      <c r="AG27" s="297"/>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3" t="str">
        <f t="shared" si="10"/>
        <v/>
      </c>
      <c r="AU27" s="283" t="s">
        <v>2506</v>
      </c>
    </row>
    <row r="28" spans="1:47" s="26" customFormat="1" x14ac:dyDescent="0.35">
      <c r="A28" s="148"/>
      <c r="B28" s="116"/>
      <c r="C28" s="115"/>
      <c r="D28" s="115"/>
      <c r="E28" s="115"/>
      <c r="F28" s="240" t="str">
        <f>IFERROR(VLOOKUP(B28,ACCEPTED_CODES!$X$3:$Y$48,2,),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4"/>
      <c r="Z28" s="115" t="str">
        <f>IFERROR(VLOOKUP(Y28,CAPTURE_SITE_INFO!$AC$3:$AE$501,3,FALSE),"")</f>
        <v/>
      </c>
      <c r="AA28" s="297"/>
      <c r="AB28" s="297"/>
      <c r="AC28" s="297"/>
      <c r="AD28" s="297"/>
      <c r="AE28" s="297"/>
      <c r="AF28" s="297"/>
      <c r="AG28" s="297"/>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3" t="str">
        <f t="shared" si="10"/>
        <v/>
      </c>
      <c r="AU28" s="283" t="s">
        <v>2506</v>
      </c>
    </row>
    <row r="29" spans="1:47" s="26" customFormat="1" x14ac:dyDescent="0.35">
      <c r="A29" s="148"/>
      <c r="B29" s="116"/>
      <c r="C29" s="115"/>
      <c r="D29" s="115"/>
      <c r="E29" s="115"/>
      <c r="F29" s="240" t="str">
        <f>IFERROR(VLOOKUP(B29,ACCEPTED_CODES!$X$3:$Y$48,2,),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4"/>
      <c r="Z29" s="115" t="str">
        <f>IFERROR(VLOOKUP(Y29,CAPTURE_SITE_INFO!$AC$3:$AE$501,3,FALSE),"")</f>
        <v/>
      </c>
      <c r="AA29" s="297"/>
      <c r="AB29" s="297"/>
      <c r="AC29" s="297"/>
      <c r="AD29" s="297"/>
      <c r="AE29" s="297"/>
      <c r="AF29" s="297"/>
      <c r="AG29" s="297"/>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3" t="str">
        <f t="shared" si="10"/>
        <v/>
      </c>
      <c r="AU29" s="283" t="s">
        <v>2506</v>
      </c>
    </row>
    <row r="30" spans="1:47" s="26" customFormat="1" x14ac:dyDescent="0.35">
      <c r="A30" s="148"/>
      <c r="B30" s="116"/>
      <c r="C30" s="115"/>
      <c r="D30" s="115"/>
      <c r="E30" s="115"/>
      <c r="F30" s="240" t="str">
        <f>IFERROR(VLOOKUP(B30,ACCEPTED_CODES!$X$3:$Y$48,2,),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4"/>
      <c r="Z30" s="115" t="str">
        <f>IFERROR(VLOOKUP(Y30,CAPTURE_SITE_INFO!$AC$3:$AE$501,3,FALSE),"")</f>
        <v/>
      </c>
      <c r="AA30" s="297"/>
      <c r="AB30" s="297"/>
      <c r="AC30" s="297"/>
      <c r="AD30" s="297"/>
      <c r="AE30" s="297"/>
      <c r="AF30" s="297"/>
      <c r="AG30" s="297"/>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3" t="str">
        <f t="shared" si="10"/>
        <v/>
      </c>
      <c r="AU30" s="283" t="s">
        <v>2506</v>
      </c>
    </row>
    <row r="31" spans="1:47" s="26" customFormat="1" x14ac:dyDescent="0.35">
      <c r="A31" s="148"/>
      <c r="B31" s="116"/>
      <c r="C31" s="115"/>
      <c r="D31" s="115"/>
      <c r="E31" s="115"/>
      <c r="F31" s="240" t="str">
        <f>IFERROR(VLOOKUP(B31,ACCEPTED_CODES!$X$3:$Y$48,2,),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4"/>
      <c r="Z31" s="115" t="str">
        <f>IFERROR(VLOOKUP(Y31,CAPTURE_SITE_INFO!$AC$3:$AE$501,3,FALSE),"")</f>
        <v/>
      </c>
      <c r="AA31" s="297"/>
      <c r="AB31" s="297"/>
      <c r="AC31" s="297"/>
      <c r="AD31" s="297"/>
      <c r="AE31" s="297"/>
      <c r="AF31" s="297"/>
      <c r="AG31" s="297"/>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3" t="str">
        <f t="shared" si="10"/>
        <v/>
      </c>
      <c r="AU31" s="283" t="s">
        <v>2506</v>
      </c>
    </row>
    <row r="32" spans="1:47" s="26" customFormat="1" x14ac:dyDescent="0.35">
      <c r="A32" s="148"/>
      <c r="B32" s="116"/>
      <c r="C32" s="115"/>
      <c r="D32" s="115"/>
      <c r="E32" s="115"/>
      <c r="F32" s="240" t="str">
        <f>IFERROR(VLOOKUP(B32,ACCEPTED_CODES!$X$3:$Y$48,2,),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4"/>
      <c r="Z32" s="115" t="str">
        <f>IFERROR(VLOOKUP(Y32,CAPTURE_SITE_INFO!$AC$3:$AE$501,3,FALSE),"")</f>
        <v/>
      </c>
      <c r="AA32" s="297"/>
      <c r="AB32" s="297"/>
      <c r="AC32" s="297"/>
      <c r="AD32" s="297"/>
      <c r="AE32" s="297"/>
      <c r="AF32" s="297"/>
      <c r="AG32" s="297"/>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3" t="str">
        <f t="shared" si="10"/>
        <v/>
      </c>
      <c r="AU32" s="283" t="s">
        <v>2506</v>
      </c>
    </row>
    <row r="33" spans="1:47" s="26" customFormat="1" x14ac:dyDescent="0.35">
      <c r="A33" s="148"/>
      <c r="B33" s="116"/>
      <c r="C33" s="115"/>
      <c r="D33" s="115"/>
      <c r="E33" s="115"/>
      <c r="F33" s="240" t="str">
        <f>IFERROR(VLOOKUP(B33,ACCEPTED_CODES!$X$3:$Y$48,2,),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4"/>
      <c r="Z33" s="115" t="str">
        <f>IFERROR(VLOOKUP(Y33,CAPTURE_SITE_INFO!$AC$3:$AE$501,3,FALSE),"")</f>
        <v/>
      </c>
      <c r="AA33" s="297"/>
      <c r="AB33" s="297"/>
      <c r="AC33" s="297"/>
      <c r="AD33" s="297"/>
      <c r="AE33" s="297"/>
      <c r="AF33" s="297"/>
      <c r="AG33" s="297"/>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3" t="str">
        <f t="shared" si="10"/>
        <v/>
      </c>
      <c r="AU33" s="283" t="s">
        <v>2506</v>
      </c>
    </row>
    <row r="34" spans="1:47" s="26" customFormat="1" x14ac:dyDescent="0.35">
      <c r="A34" s="148"/>
      <c r="B34" s="116"/>
      <c r="C34" s="115"/>
      <c r="D34" s="115"/>
      <c r="E34" s="115"/>
      <c r="F34" s="240" t="str">
        <f>IFERROR(VLOOKUP(B34,ACCEPTED_CODES!$X$3:$Y$48,2,),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4"/>
      <c r="Z34" s="115" t="str">
        <f>IFERROR(VLOOKUP(Y34,CAPTURE_SITE_INFO!$AC$3:$AE$501,3,FALSE),"")</f>
        <v/>
      </c>
      <c r="AA34" s="297"/>
      <c r="AB34" s="297"/>
      <c r="AC34" s="297"/>
      <c r="AD34" s="297"/>
      <c r="AE34" s="297"/>
      <c r="AF34" s="297"/>
      <c r="AG34" s="297"/>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3" t="str">
        <f t="shared" si="10"/>
        <v/>
      </c>
      <c r="AU34" s="283" t="s">
        <v>2506</v>
      </c>
    </row>
    <row r="35" spans="1:47" s="26" customFormat="1" x14ac:dyDescent="0.35">
      <c r="A35" s="148"/>
      <c r="B35" s="116"/>
      <c r="C35" s="115"/>
      <c r="D35" s="115"/>
      <c r="E35" s="115"/>
      <c r="F35" s="240" t="str">
        <f>IFERROR(VLOOKUP(B35,ACCEPTED_CODES!$X$3:$Y$48,2,),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4"/>
      <c r="Z35" s="115" t="str">
        <f>IFERROR(VLOOKUP(Y35,CAPTURE_SITE_INFO!$AC$3:$AE$501,3,FALSE),"")</f>
        <v/>
      </c>
      <c r="AA35" s="297"/>
      <c r="AB35" s="297"/>
      <c r="AC35" s="297"/>
      <c r="AD35" s="297"/>
      <c r="AE35" s="297"/>
      <c r="AF35" s="297"/>
      <c r="AG35" s="297"/>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3" t="str">
        <f t="shared" si="10"/>
        <v/>
      </c>
      <c r="AU35" s="283" t="s">
        <v>2506</v>
      </c>
    </row>
    <row r="36" spans="1:47" s="26" customFormat="1" x14ac:dyDescent="0.35">
      <c r="A36" s="148"/>
      <c r="B36" s="116"/>
      <c r="C36" s="115"/>
      <c r="D36" s="115"/>
      <c r="E36" s="115"/>
      <c r="F36" s="240" t="str">
        <f>IFERROR(VLOOKUP(B36,ACCEPTED_CODES!$X$3:$Y$48,2,),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4"/>
      <c r="Z36" s="115" t="str">
        <f>IFERROR(VLOOKUP(Y36,CAPTURE_SITE_INFO!$AC$3:$AE$501,3,FALSE),"")</f>
        <v/>
      </c>
      <c r="AA36" s="297"/>
      <c r="AB36" s="297"/>
      <c r="AC36" s="297"/>
      <c r="AD36" s="297"/>
      <c r="AE36" s="297"/>
      <c r="AF36" s="297"/>
      <c r="AG36" s="297"/>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3" t="str">
        <f t="shared" si="10"/>
        <v/>
      </c>
      <c r="AU36" s="283" t="s">
        <v>2506</v>
      </c>
    </row>
    <row r="37" spans="1:47" s="26" customFormat="1" x14ac:dyDescent="0.35">
      <c r="A37" s="148"/>
      <c r="B37" s="116"/>
      <c r="C37" s="115"/>
      <c r="D37" s="115"/>
      <c r="E37" s="115"/>
      <c r="F37" s="240" t="str">
        <f>IFERROR(VLOOKUP(B37,ACCEPTED_CODES!$X$3:$Y$48,2,),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4"/>
      <c r="Z37" s="115" t="str">
        <f>IFERROR(VLOOKUP(Y37,CAPTURE_SITE_INFO!$AC$3:$AE$501,3,FALSE),"")</f>
        <v/>
      </c>
      <c r="AA37" s="297"/>
      <c r="AB37" s="297"/>
      <c r="AC37" s="297"/>
      <c r="AD37" s="297"/>
      <c r="AE37" s="297"/>
      <c r="AF37" s="297"/>
      <c r="AG37" s="297"/>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3" t="str">
        <f t="shared" si="10"/>
        <v/>
      </c>
      <c r="AU37" s="283" t="s">
        <v>2506</v>
      </c>
    </row>
    <row r="38" spans="1:47" s="26" customFormat="1" x14ac:dyDescent="0.35">
      <c r="A38" s="148"/>
      <c r="B38" s="116"/>
      <c r="C38" s="115"/>
      <c r="D38" s="115"/>
      <c r="E38" s="115"/>
      <c r="F38" s="240" t="str">
        <f>IFERROR(VLOOKUP(B38,ACCEPTED_CODES!$X$3:$Y$48,2,),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4"/>
      <c r="Z38" s="115" t="str">
        <f>IFERROR(VLOOKUP(Y38,CAPTURE_SITE_INFO!$AC$3:$AE$501,3,FALSE),"")</f>
        <v/>
      </c>
      <c r="AA38" s="297"/>
      <c r="AB38" s="297"/>
      <c r="AC38" s="297"/>
      <c r="AD38" s="297"/>
      <c r="AE38" s="297"/>
      <c r="AF38" s="297"/>
      <c r="AG38" s="297"/>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3" t="str">
        <f t="shared" si="10"/>
        <v/>
      </c>
      <c r="AU38" s="283" t="s">
        <v>2506</v>
      </c>
    </row>
    <row r="39" spans="1:47" s="26" customFormat="1" x14ac:dyDescent="0.35">
      <c r="A39" s="148"/>
      <c r="B39" s="116"/>
      <c r="C39" s="115"/>
      <c r="D39" s="115"/>
      <c r="E39" s="115"/>
      <c r="F39" s="240" t="str">
        <f>IFERROR(VLOOKUP(B39,ACCEPTED_CODES!$X$3:$Y$48,2,),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4"/>
      <c r="Z39" s="115" t="str">
        <f>IFERROR(VLOOKUP(Y39,CAPTURE_SITE_INFO!$AC$3:$AE$501,3,FALSE),"")</f>
        <v/>
      </c>
      <c r="AA39" s="297"/>
      <c r="AB39" s="297"/>
      <c r="AC39" s="297"/>
      <c r="AD39" s="297"/>
      <c r="AE39" s="297"/>
      <c r="AF39" s="297"/>
      <c r="AG39" s="297"/>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3" t="str">
        <f t="shared" si="10"/>
        <v/>
      </c>
      <c r="AU39" s="283" t="s">
        <v>2506</v>
      </c>
    </row>
    <row r="40" spans="1:47" s="26" customFormat="1" x14ac:dyDescent="0.35">
      <c r="A40" s="148"/>
      <c r="B40" s="116"/>
      <c r="C40" s="115"/>
      <c r="D40" s="115"/>
      <c r="E40" s="115"/>
      <c r="F40" s="240" t="str">
        <f>IFERROR(VLOOKUP(B40,ACCEPTED_CODES!$X$3:$Y$48,2,),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4"/>
      <c r="Z40" s="115" t="str">
        <f>IFERROR(VLOOKUP(Y40,CAPTURE_SITE_INFO!$AC$3:$AE$501,3,FALSE),"")</f>
        <v/>
      </c>
      <c r="AA40" s="297"/>
      <c r="AB40" s="297"/>
      <c r="AC40" s="297"/>
      <c r="AD40" s="297"/>
      <c r="AE40" s="297"/>
      <c r="AF40" s="297"/>
      <c r="AG40" s="297"/>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3" t="str">
        <f t="shared" si="10"/>
        <v/>
      </c>
      <c r="AU40" s="283" t="s">
        <v>2506</v>
      </c>
    </row>
    <row r="41" spans="1:47" s="26" customFormat="1" x14ac:dyDescent="0.35">
      <c r="A41" s="148"/>
      <c r="B41" s="116"/>
      <c r="C41" s="115"/>
      <c r="D41" s="115"/>
      <c r="E41" s="115"/>
      <c r="F41" s="240" t="str">
        <f>IFERROR(VLOOKUP(B41,ACCEPTED_CODES!$X$3:$Y$48,2,),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4"/>
      <c r="Z41" s="115" t="str">
        <f>IFERROR(VLOOKUP(Y41,CAPTURE_SITE_INFO!$AC$3:$AE$501,3,FALSE),"")</f>
        <v/>
      </c>
      <c r="AA41" s="297"/>
      <c r="AB41" s="297"/>
      <c r="AC41" s="297"/>
      <c r="AD41" s="297"/>
      <c r="AE41" s="297"/>
      <c r="AF41" s="297"/>
      <c r="AG41" s="297"/>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3" t="str">
        <f t="shared" si="10"/>
        <v/>
      </c>
      <c r="AU41" s="283" t="s">
        <v>2506</v>
      </c>
    </row>
    <row r="42" spans="1:47" s="26" customFormat="1" x14ac:dyDescent="0.35">
      <c r="A42" s="148"/>
      <c r="B42" s="116"/>
      <c r="C42" s="115"/>
      <c r="D42" s="115"/>
      <c r="E42" s="115"/>
      <c r="F42" s="240" t="str">
        <f>IFERROR(VLOOKUP(B42,ACCEPTED_CODES!$X$3:$Y$48,2,),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4"/>
      <c r="Z42" s="115" t="str">
        <f>IFERROR(VLOOKUP(Y42,CAPTURE_SITE_INFO!$AC$3:$AE$501,3,FALSE),"")</f>
        <v/>
      </c>
      <c r="AA42" s="297"/>
      <c r="AB42" s="297"/>
      <c r="AC42" s="297"/>
      <c r="AD42" s="297"/>
      <c r="AE42" s="297"/>
      <c r="AF42" s="297"/>
      <c r="AG42" s="297"/>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3" t="str">
        <f t="shared" si="10"/>
        <v/>
      </c>
      <c r="AU42" s="283" t="s">
        <v>2506</v>
      </c>
    </row>
    <row r="43" spans="1:47" s="26" customFormat="1" x14ac:dyDescent="0.35">
      <c r="A43" s="148"/>
      <c r="B43" s="116"/>
      <c r="C43" s="115"/>
      <c r="D43" s="115"/>
      <c r="E43" s="115"/>
      <c r="F43" s="240" t="str">
        <f>IFERROR(VLOOKUP(B43,ACCEPTED_CODES!$X$3:$Y$48,2,),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4"/>
      <c r="Z43" s="115" t="str">
        <f>IFERROR(VLOOKUP(Y43,CAPTURE_SITE_INFO!$AC$3:$AE$501,3,FALSE),"")</f>
        <v/>
      </c>
      <c r="AA43" s="297"/>
      <c r="AB43" s="297"/>
      <c r="AC43" s="297"/>
      <c r="AD43" s="297"/>
      <c r="AE43" s="297"/>
      <c r="AF43" s="297"/>
      <c r="AG43" s="297"/>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3" t="str">
        <f t="shared" si="10"/>
        <v/>
      </c>
      <c r="AU43" s="283" t="s">
        <v>2506</v>
      </c>
    </row>
    <row r="44" spans="1:47" s="26" customFormat="1" x14ac:dyDescent="0.35">
      <c r="A44" s="148"/>
      <c r="B44" s="116"/>
      <c r="C44" s="115"/>
      <c r="D44" s="115"/>
      <c r="E44" s="115"/>
      <c r="F44" s="240" t="str">
        <f>IFERROR(VLOOKUP(B44,ACCEPTED_CODES!$X$3:$Y$48,2,),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4"/>
      <c r="Z44" s="115" t="str">
        <f>IFERROR(VLOOKUP(Y44,CAPTURE_SITE_INFO!$AC$3:$AE$501,3,FALSE),"")</f>
        <v/>
      </c>
      <c r="AA44" s="297"/>
      <c r="AB44" s="297"/>
      <c r="AC44" s="297"/>
      <c r="AD44" s="297"/>
      <c r="AE44" s="297"/>
      <c r="AF44" s="297"/>
      <c r="AG44" s="297"/>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3" t="str">
        <f t="shared" si="10"/>
        <v/>
      </c>
      <c r="AU44" s="283" t="s">
        <v>2506</v>
      </c>
    </row>
    <row r="45" spans="1:47" s="26" customFormat="1" x14ac:dyDescent="0.35">
      <c r="A45" s="148"/>
      <c r="B45" s="116"/>
      <c r="C45" s="115"/>
      <c r="D45" s="115"/>
      <c r="E45" s="115"/>
      <c r="F45" s="240" t="str">
        <f>IFERROR(VLOOKUP(B45,ACCEPTED_CODES!$X$3:$Y$48,2,),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4"/>
      <c r="Z45" s="115" t="str">
        <f>IFERROR(VLOOKUP(Y45,CAPTURE_SITE_INFO!$AC$3:$AE$501,3,FALSE),"")</f>
        <v/>
      </c>
      <c r="AA45" s="297"/>
      <c r="AB45" s="297"/>
      <c r="AC45" s="297"/>
      <c r="AD45" s="297"/>
      <c r="AE45" s="297"/>
      <c r="AF45" s="297"/>
      <c r="AG45" s="297"/>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3" t="str">
        <f t="shared" si="10"/>
        <v/>
      </c>
      <c r="AU45" s="283" t="s">
        <v>2506</v>
      </c>
    </row>
    <row r="46" spans="1:47" s="26" customFormat="1" x14ac:dyDescent="0.35">
      <c r="A46" s="148"/>
      <c r="B46" s="116"/>
      <c r="C46" s="115"/>
      <c r="D46" s="115"/>
      <c r="E46" s="115"/>
      <c r="F46" s="240" t="str">
        <f>IFERROR(VLOOKUP(B46,ACCEPTED_CODES!$X$3:$Y$48,2,),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4"/>
      <c r="Z46" s="115" t="str">
        <f>IFERROR(VLOOKUP(Y46,CAPTURE_SITE_INFO!$AC$3:$AE$501,3,FALSE),"")</f>
        <v/>
      </c>
      <c r="AA46" s="297"/>
      <c r="AB46" s="297"/>
      <c r="AC46" s="297"/>
      <c r="AD46" s="297"/>
      <c r="AE46" s="297"/>
      <c r="AF46" s="297"/>
      <c r="AG46" s="297"/>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3" t="str">
        <f t="shared" si="10"/>
        <v/>
      </c>
      <c r="AU46" s="283" t="s">
        <v>2506</v>
      </c>
    </row>
    <row r="47" spans="1:47" s="26" customFormat="1" x14ac:dyDescent="0.35">
      <c r="A47" s="148"/>
      <c r="B47" s="116"/>
      <c r="C47" s="115"/>
      <c r="D47" s="115"/>
      <c r="E47" s="115"/>
      <c r="F47" s="240" t="str">
        <f>IFERROR(VLOOKUP(B47,ACCEPTED_CODES!$X$3:$Y$48,2,),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4"/>
      <c r="Z47" s="115" t="str">
        <f>IFERROR(VLOOKUP(Y47,CAPTURE_SITE_INFO!$AC$3:$AE$501,3,FALSE),"")</f>
        <v/>
      </c>
      <c r="AA47" s="297"/>
      <c r="AB47" s="297"/>
      <c r="AC47" s="297"/>
      <c r="AD47" s="297"/>
      <c r="AE47" s="297"/>
      <c r="AF47" s="297"/>
      <c r="AG47" s="297"/>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3" t="str">
        <f t="shared" si="10"/>
        <v/>
      </c>
      <c r="AU47" s="283" t="s">
        <v>2506</v>
      </c>
    </row>
    <row r="48" spans="1:47" s="26" customFormat="1" x14ac:dyDescent="0.35">
      <c r="A48" s="148"/>
      <c r="B48" s="116"/>
      <c r="C48" s="115"/>
      <c r="D48" s="115"/>
      <c r="E48" s="115"/>
      <c r="F48" s="240" t="str">
        <f>IFERROR(VLOOKUP(B48,ACCEPTED_CODES!$X$3:$Y$48,2,),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4"/>
      <c r="Z48" s="115" t="str">
        <f>IFERROR(VLOOKUP(Y48,CAPTURE_SITE_INFO!$AC$3:$AE$501,3,FALSE),"")</f>
        <v/>
      </c>
      <c r="AA48" s="297"/>
      <c r="AB48" s="297"/>
      <c r="AC48" s="297"/>
      <c r="AD48" s="297"/>
      <c r="AE48" s="297"/>
      <c r="AF48" s="297"/>
      <c r="AG48" s="297"/>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3" t="str">
        <f t="shared" si="10"/>
        <v/>
      </c>
      <c r="AU48" s="283" t="s">
        <v>2506</v>
      </c>
    </row>
    <row r="49" spans="1:47" s="26" customFormat="1" x14ac:dyDescent="0.35">
      <c r="A49" s="148"/>
      <c r="B49" s="116"/>
      <c r="C49" s="115"/>
      <c r="D49" s="115"/>
      <c r="E49" s="115"/>
      <c r="F49" s="240" t="str">
        <f>IFERROR(VLOOKUP(B49,ACCEPTED_CODES!$X$3:$Y$48,2,),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4"/>
      <c r="Z49" s="115" t="str">
        <f>IFERROR(VLOOKUP(Y49,CAPTURE_SITE_INFO!$AC$3:$AE$501,3,FALSE),"")</f>
        <v/>
      </c>
      <c r="AA49" s="297"/>
      <c r="AB49" s="297"/>
      <c r="AC49" s="297"/>
      <c r="AD49" s="297"/>
      <c r="AE49" s="297"/>
      <c r="AF49" s="297"/>
      <c r="AG49" s="297"/>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3" t="str">
        <f t="shared" si="10"/>
        <v/>
      </c>
      <c r="AU49" s="283" t="s">
        <v>2506</v>
      </c>
    </row>
    <row r="50" spans="1:47" s="26" customFormat="1" x14ac:dyDescent="0.35">
      <c r="A50" s="148"/>
      <c r="B50" s="116"/>
      <c r="C50" s="115"/>
      <c r="D50" s="115"/>
      <c r="E50" s="115"/>
      <c r="F50" s="240" t="str">
        <f>IFERROR(VLOOKUP(B50,ACCEPTED_CODES!$X$3:$Y$48,2,),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4"/>
      <c r="Z50" s="115" t="str">
        <f>IFERROR(VLOOKUP(Y50,CAPTURE_SITE_INFO!$AC$3:$AE$501,3,FALSE),"")</f>
        <v/>
      </c>
      <c r="AA50" s="297"/>
      <c r="AB50" s="297"/>
      <c r="AC50" s="297"/>
      <c r="AD50" s="297"/>
      <c r="AE50" s="297"/>
      <c r="AF50" s="297"/>
      <c r="AG50" s="297"/>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3" t="str">
        <f t="shared" si="10"/>
        <v/>
      </c>
      <c r="AU50" s="283" t="s">
        <v>2506</v>
      </c>
    </row>
    <row r="51" spans="1:47" s="26" customFormat="1" x14ac:dyDescent="0.35">
      <c r="A51" s="148"/>
      <c r="B51" s="116"/>
      <c r="C51" s="115"/>
      <c r="D51" s="115"/>
      <c r="E51" s="115"/>
      <c r="F51" s="240" t="str">
        <f>IFERROR(VLOOKUP(B51,ACCEPTED_CODES!$X$3:$Y$48,2,),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4"/>
      <c r="Z51" s="115" t="str">
        <f>IFERROR(VLOOKUP(Y51,CAPTURE_SITE_INFO!$AC$3:$AE$501,3,FALSE),"")</f>
        <v/>
      </c>
      <c r="AA51" s="297"/>
      <c r="AB51" s="297"/>
      <c r="AC51" s="297"/>
      <c r="AD51" s="297"/>
      <c r="AE51" s="297"/>
      <c r="AF51" s="297"/>
      <c r="AG51" s="297"/>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3" t="str">
        <f t="shared" si="10"/>
        <v/>
      </c>
      <c r="AU51" s="283" t="s">
        <v>2506</v>
      </c>
    </row>
    <row r="52" spans="1:47" s="26" customFormat="1" x14ac:dyDescent="0.35">
      <c r="A52" s="148"/>
      <c r="B52" s="116"/>
      <c r="C52" s="115"/>
      <c r="D52" s="115"/>
      <c r="E52" s="115"/>
      <c r="F52" s="240" t="str">
        <f>IFERROR(VLOOKUP(B52,ACCEPTED_CODES!$X$3:$Y$48,2,),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4"/>
      <c r="Z52" s="115" t="str">
        <f>IFERROR(VLOOKUP(Y52,CAPTURE_SITE_INFO!$AC$3:$AE$501,3,FALSE),"")</f>
        <v/>
      </c>
      <c r="AA52" s="297"/>
      <c r="AB52" s="297"/>
      <c r="AC52" s="297"/>
      <c r="AD52" s="297"/>
      <c r="AE52" s="297"/>
      <c r="AF52" s="297"/>
      <c r="AG52" s="297"/>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3" t="str">
        <f t="shared" si="10"/>
        <v/>
      </c>
      <c r="AU52" s="283" t="s">
        <v>2506</v>
      </c>
    </row>
    <row r="53" spans="1:47" s="26" customFormat="1" x14ac:dyDescent="0.35">
      <c r="A53" s="148"/>
      <c r="B53" s="116"/>
      <c r="C53" s="115"/>
      <c r="D53" s="115"/>
      <c r="E53" s="115"/>
      <c r="F53" s="240" t="str">
        <f>IFERROR(VLOOKUP(B53,ACCEPTED_CODES!$X$3:$Y$48,2,),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4"/>
      <c r="Z53" s="115" t="str">
        <f>IFERROR(VLOOKUP(Y53,CAPTURE_SITE_INFO!$AC$3:$AE$501,3,FALSE),"")</f>
        <v/>
      </c>
      <c r="AA53" s="297"/>
      <c r="AB53" s="297"/>
      <c r="AC53" s="297"/>
      <c r="AD53" s="297"/>
      <c r="AE53" s="297"/>
      <c r="AF53" s="297"/>
      <c r="AG53" s="297"/>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3" t="str">
        <f t="shared" si="10"/>
        <v/>
      </c>
      <c r="AU53" s="283" t="s">
        <v>2506</v>
      </c>
    </row>
    <row r="54" spans="1:47" s="26" customFormat="1" x14ac:dyDescent="0.35">
      <c r="A54" s="148"/>
      <c r="B54" s="116"/>
      <c r="C54" s="115"/>
      <c r="D54" s="115"/>
      <c r="E54" s="115"/>
      <c r="F54" s="240" t="str">
        <f>IFERROR(VLOOKUP(B54,ACCEPTED_CODES!$X$3:$Y$48,2,),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4"/>
      <c r="Z54" s="115" t="str">
        <f>IFERROR(VLOOKUP(Y54,CAPTURE_SITE_INFO!$AC$3:$AE$501,3,FALSE),"")</f>
        <v/>
      </c>
      <c r="AA54" s="297"/>
      <c r="AB54" s="297"/>
      <c r="AC54" s="297"/>
      <c r="AD54" s="297"/>
      <c r="AE54" s="297"/>
      <c r="AF54" s="297"/>
      <c r="AG54" s="297"/>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3" t="str">
        <f t="shared" si="10"/>
        <v/>
      </c>
      <c r="AU54" s="283" t="s">
        <v>2506</v>
      </c>
    </row>
    <row r="55" spans="1:47" s="26" customFormat="1" x14ac:dyDescent="0.35">
      <c r="A55" s="148"/>
      <c r="B55" s="116"/>
      <c r="C55" s="115"/>
      <c r="D55" s="115"/>
      <c r="E55" s="115"/>
      <c r="F55" s="240" t="str">
        <f>IFERROR(VLOOKUP(B55,ACCEPTED_CODES!$X$3:$Y$48,2,),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4"/>
      <c r="Z55" s="115" t="str">
        <f>IFERROR(VLOOKUP(Y55,CAPTURE_SITE_INFO!$AC$3:$AE$501,3,FALSE),"")</f>
        <v/>
      </c>
      <c r="AA55" s="297"/>
      <c r="AB55" s="297"/>
      <c r="AC55" s="297"/>
      <c r="AD55" s="297"/>
      <c r="AE55" s="297"/>
      <c r="AF55" s="297"/>
      <c r="AG55" s="297"/>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3" t="str">
        <f t="shared" si="10"/>
        <v/>
      </c>
      <c r="AU55" s="283" t="s">
        <v>2506</v>
      </c>
    </row>
    <row r="56" spans="1:47" s="26" customFormat="1" x14ac:dyDescent="0.35">
      <c r="A56" s="148"/>
      <c r="B56" s="116"/>
      <c r="C56" s="115"/>
      <c r="D56" s="115"/>
      <c r="E56" s="115"/>
      <c r="F56" s="240" t="str">
        <f>IFERROR(VLOOKUP(B56,ACCEPTED_CODES!$X$3:$Y$48,2,),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4"/>
      <c r="Z56" s="115" t="str">
        <f>IFERROR(VLOOKUP(Y56,CAPTURE_SITE_INFO!$AC$3:$AE$501,3,FALSE),"")</f>
        <v/>
      </c>
      <c r="AA56" s="297"/>
      <c r="AB56" s="297"/>
      <c r="AC56" s="297"/>
      <c r="AD56" s="297"/>
      <c r="AE56" s="297"/>
      <c r="AF56" s="297"/>
      <c r="AG56" s="297"/>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3" t="str">
        <f t="shared" si="10"/>
        <v/>
      </c>
      <c r="AU56" s="283" t="s">
        <v>2506</v>
      </c>
    </row>
    <row r="57" spans="1:47" s="26" customFormat="1" x14ac:dyDescent="0.35">
      <c r="A57" s="148"/>
      <c r="B57" s="116"/>
      <c r="C57" s="115"/>
      <c r="D57" s="115"/>
      <c r="E57" s="115"/>
      <c r="F57" s="240" t="str">
        <f>IFERROR(VLOOKUP(B57,ACCEPTED_CODES!$X$3:$Y$48,2,),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4"/>
      <c r="Z57" s="115" t="str">
        <f>IFERROR(VLOOKUP(Y57,CAPTURE_SITE_INFO!$AC$3:$AE$501,3,FALSE),"")</f>
        <v/>
      </c>
      <c r="AA57" s="297"/>
      <c r="AB57" s="297"/>
      <c r="AC57" s="297"/>
      <c r="AD57" s="297"/>
      <c r="AE57" s="297"/>
      <c r="AF57" s="297"/>
      <c r="AG57" s="297"/>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3" t="str">
        <f t="shared" si="10"/>
        <v/>
      </c>
      <c r="AU57" s="283" t="s">
        <v>2506</v>
      </c>
    </row>
    <row r="58" spans="1:47" s="26" customFormat="1" x14ac:dyDescent="0.35">
      <c r="A58" s="148"/>
      <c r="B58" s="116"/>
      <c r="C58" s="115"/>
      <c r="D58" s="115"/>
      <c r="E58" s="115"/>
      <c r="F58" s="240" t="str">
        <f>IFERROR(VLOOKUP(B58,ACCEPTED_CODES!$X$3:$Y$48,2,),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4"/>
      <c r="Z58" s="115" t="str">
        <f>IFERROR(VLOOKUP(Y58,CAPTURE_SITE_INFO!$AC$3:$AE$501,3,FALSE),"")</f>
        <v/>
      </c>
      <c r="AA58" s="297"/>
      <c r="AB58" s="297"/>
      <c r="AC58" s="297"/>
      <c r="AD58" s="297"/>
      <c r="AE58" s="297"/>
      <c r="AF58" s="297"/>
      <c r="AG58" s="297"/>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3" t="str">
        <f t="shared" si="10"/>
        <v/>
      </c>
      <c r="AU58" s="283" t="s">
        <v>2506</v>
      </c>
    </row>
    <row r="59" spans="1:47" s="26" customFormat="1" x14ac:dyDescent="0.35">
      <c r="A59" s="148"/>
      <c r="B59" s="116"/>
      <c r="C59" s="115"/>
      <c r="D59" s="115"/>
      <c r="E59" s="115"/>
      <c r="F59" s="240" t="str">
        <f>IFERROR(VLOOKUP(B59,ACCEPTED_CODES!$X$3:$Y$48,2,),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4"/>
      <c r="Z59" s="115" t="str">
        <f>IFERROR(VLOOKUP(Y59,CAPTURE_SITE_INFO!$AC$3:$AE$501,3,FALSE),"")</f>
        <v/>
      </c>
      <c r="AA59" s="297"/>
      <c r="AB59" s="297"/>
      <c r="AC59" s="297"/>
      <c r="AD59" s="297"/>
      <c r="AE59" s="297"/>
      <c r="AF59" s="297"/>
      <c r="AG59" s="297"/>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3" t="str">
        <f t="shared" si="10"/>
        <v/>
      </c>
      <c r="AU59" s="283" t="s">
        <v>2506</v>
      </c>
    </row>
    <row r="60" spans="1:47" s="26" customFormat="1" x14ac:dyDescent="0.35">
      <c r="A60" s="148"/>
      <c r="B60" s="116"/>
      <c r="C60" s="115"/>
      <c r="D60" s="115"/>
      <c r="E60" s="115"/>
      <c r="F60" s="240" t="str">
        <f>IFERROR(VLOOKUP(B60,ACCEPTED_CODES!$X$3:$Y$48,2,),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4"/>
      <c r="Z60" s="115" t="str">
        <f>IFERROR(VLOOKUP(Y60,CAPTURE_SITE_INFO!$AC$3:$AE$501,3,FALSE),"")</f>
        <v/>
      </c>
      <c r="AA60" s="297"/>
      <c r="AB60" s="297"/>
      <c r="AC60" s="297"/>
      <c r="AD60" s="297"/>
      <c r="AE60" s="297"/>
      <c r="AF60" s="297"/>
      <c r="AG60" s="297"/>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3" t="str">
        <f t="shared" si="10"/>
        <v/>
      </c>
      <c r="AU60" s="283" t="s">
        <v>2506</v>
      </c>
    </row>
    <row r="61" spans="1:47" s="26" customFormat="1" x14ac:dyDescent="0.35">
      <c r="A61" s="148"/>
      <c r="B61" s="116"/>
      <c r="C61" s="115"/>
      <c r="D61" s="115"/>
      <c r="E61" s="115"/>
      <c r="F61" s="240" t="str">
        <f>IFERROR(VLOOKUP(B61,ACCEPTED_CODES!$X$3:$Y$48,2,),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4"/>
      <c r="Z61" s="115" t="str">
        <f>IFERROR(VLOOKUP(Y61,CAPTURE_SITE_INFO!$AC$3:$AE$501,3,FALSE),"")</f>
        <v/>
      </c>
      <c r="AA61" s="297"/>
      <c r="AB61" s="297"/>
      <c r="AC61" s="297"/>
      <c r="AD61" s="297"/>
      <c r="AE61" s="297"/>
      <c r="AF61" s="297"/>
      <c r="AG61" s="297"/>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3" t="str">
        <f t="shared" si="10"/>
        <v/>
      </c>
      <c r="AU61" s="283" t="s">
        <v>2506</v>
      </c>
    </row>
    <row r="62" spans="1:47" s="26" customFormat="1" x14ac:dyDescent="0.35">
      <c r="A62" s="148"/>
      <c r="B62" s="116"/>
      <c r="C62" s="115"/>
      <c r="D62" s="115"/>
      <c r="E62" s="115"/>
      <c r="F62" s="240" t="str">
        <f>IFERROR(VLOOKUP(B62,ACCEPTED_CODES!$X$3:$Y$48,2,),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4"/>
      <c r="Z62" s="115" t="str">
        <f>IFERROR(VLOOKUP(Y62,CAPTURE_SITE_INFO!$AC$3:$AE$501,3,FALSE),"")</f>
        <v/>
      </c>
      <c r="AA62" s="297"/>
      <c r="AB62" s="297"/>
      <c r="AC62" s="297"/>
      <c r="AD62" s="297"/>
      <c r="AE62" s="297"/>
      <c r="AF62" s="297"/>
      <c r="AG62" s="297"/>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3" t="str">
        <f t="shared" si="10"/>
        <v/>
      </c>
      <c r="AU62" s="283" t="s">
        <v>2506</v>
      </c>
    </row>
    <row r="63" spans="1:47" s="26" customFormat="1" x14ac:dyDescent="0.35">
      <c r="A63" s="148"/>
      <c r="B63" s="116"/>
      <c r="C63" s="115"/>
      <c r="D63" s="115"/>
      <c r="E63" s="115"/>
      <c r="F63" s="240" t="str">
        <f>IFERROR(VLOOKUP(B63,ACCEPTED_CODES!$X$3:$Y$48,2,),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4"/>
      <c r="Z63" s="115" t="str">
        <f>IFERROR(VLOOKUP(Y63,CAPTURE_SITE_INFO!$AC$3:$AE$501,3,FALSE),"")</f>
        <v/>
      </c>
      <c r="AA63" s="297"/>
      <c r="AB63" s="297"/>
      <c r="AC63" s="297"/>
      <c r="AD63" s="297"/>
      <c r="AE63" s="297"/>
      <c r="AF63" s="297"/>
      <c r="AG63" s="297"/>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3" t="str">
        <f t="shared" si="10"/>
        <v/>
      </c>
      <c r="AU63" s="283" t="s">
        <v>2506</v>
      </c>
    </row>
    <row r="64" spans="1:47" s="26" customFormat="1" x14ac:dyDescent="0.35">
      <c r="A64" s="148"/>
      <c r="B64" s="116"/>
      <c r="C64" s="115"/>
      <c r="D64" s="115"/>
      <c r="E64" s="115"/>
      <c r="F64" s="240" t="str">
        <f>IFERROR(VLOOKUP(B64,ACCEPTED_CODES!$X$3:$Y$48,2,),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4"/>
      <c r="Z64" s="115" t="str">
        <f>IFERROR(VLOOKUP(Y64,CAPTURE_SITE_INFO!$AC$3:$AE$501,3,FALSE),"")</f>
        <v/>
      </c>
      <c r="AA64" s="297"/>
      <c r="AB64" s="297"/>
      <c r="AC64" s="297"/>
      <c r="AD64" s="297"/>
      <c r="AE64" s="297"/>
      <c r="AF64" s="297"/>
      <c r="AG64" s="297"/>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3" t="str">
        <f t="shared" si="10"/>
        <v/>
      </c>
      <c r="AU64" s="283" t="s">
        <v>2506</v>
      </c>
    </row>
    <row r="65" spans="1:47" s="26" customFormat="1" x14ac:dyDescent="0.35">
      <c r="A65" s="148"/>
      <c r="B65" s="116"/>
      <c r="C65" s="115"/>
      <c r="D65" s="115"/>
      <c r="E65" s="115"/>
      <c r="F65" s="240" t="str">
        <f>IFERROR(VLOOKUP(B65,ACCEPTED_CODES!$X$3:$Y$48,2,),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4"/>
      <c r="Z65" s="115" t="str">
        <f>IFERROR(VLOOKUP(Y65,CAPTURE_SITE_INFO!$AC$3:$AE$501,3,FALSE),"")</f>
        <v/>
      </c>
      <c r="AA65" s="297"/>
      <c r="AB65" s="297"/>
      <c r="AC65" s="297"/>
      <c r="AD65" s="297"/>
      <c r="AE65" s="297"/>
      <c r="AF65" s="297"/>
      <c r="AG65" s="297"/>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3" t="str">
        <f t="shared" si="10"/>
        <v/>
      </c>
      <c r="AU65" s="283" t="s">
        <v>2506</v>
      </c>
    </row>
    <row r="66" spans="1:47" s="26" customFormat="1" x14ac:dyDescent="0.35">
      <c r="A66" s="148"/>
      <c r="B66" s="116"/>
      <c r="C66" s="115"/>
      <c r="D66" s="115"/>
      <c r="E66" s="115"/>
      <c r="F66" s="240" t="str">
        <f>IFERROR(VLOOKUP(B66,ACCEPTED_CODES!$X$3:$Y$48,2,),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4"/>
      <c r="Z66" s="115" t="str">
        <f>IFERROR(VLOOKUP(Y66,CAPTURE_SITE_INFO!$AC$3:$AE$501,3,FALSE),"")</f>
        <v/>
      </c>
      <c r="AA66" s="297"/>
      <c r="AB66" s="297"/>
      <c r="AC66" s="297"/>
      <c r="AD66" s="297"/>
      <c r="AE66" s="297"/>
      <c r="AF66" s="297"/>
      <c r="AG66" s="297"/>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3" t="str">
        <f t="shared" si="10"/>
        <v/>
      </c>
      <c r="AU66" s="283" t="s">
        <v>2506</v>
      </c>
    </row>
    <row r="67" spans="1:47" s="26" customFormat="1" x14ac:dyDescent="0.35">
      <c r="A67" s="148"/>
      <c r="B67" s="116"/>
      <c r="C67" s="115"/>
      <c r="D67" s="115"/>
      <c r="E67" s="115"/>
      <c r="F67" s="240" t="str">
        <f>IFERROR(VLOOKUP(B67,ACCEPTED_CODES!$X$3:$Y$48,2,),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4"/>
      <c r="Z67" s="115" t="str">
        <f>IFERROR(VLOOKUP(Y67,CAPTURE_SITE_INFO!$AC$3:$AE$501,3,FALSE),"")</f>
        <v/>
      </c>
      <c r="AA67" s="297"/>
      <c r="AB67" s="297"/>
      <c r="AC67" s="297"/>
      <c r="AD67" s="297"/>
      <c r="AE67" s="297"/>
      <c r="AF67" s="297"/>
      <c r="AG67" s="297"/>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3" t="str">
        <f t="shared" si="10"/>
        <v/>
      </c>
      <c r="AU67" s="283" t="s">
        <v>2506</v>
      </c>
    </row>
    <row r="68" spans="1:47" s="26" customFormat="1" x14ac:dyDescent="0.35">
      <c r="A68" s="148"/>
      <c r="B68" s="116"/>
      <c r="C68" s="115"/>
      <c r="D68" s="115"/>
      <c r="E68" s="115"/>
      <c r="F68" s="240" t="str">
        <f>IFERROR(VLOOKUP(B68,ACCEPTED_CODES!$X$3:$Y$48,2,),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4"/>
      <c r="Z68" s="115" t="str">
        <f>IFERROR(VLOOKUP(Y68,CAPTURE_SITE_INFO!$AC$3:$AE$501,3,FALSE),"")</f>
        <v/>
      </c>
      <c r="AA68" s="297"/>
      <c r="AB68" s="297"/>
      <c r="AC68" s="297"/>
      <c r="AD68" s="297"/>
      <c r="AE68" s="297"/>
      <c r="AF68" s="297"/>
      <c r="AG68" s="297"/>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3" t="str">
        <f t="shared" si="10"/>
        <v/>
      </c>
      <c r="AU68" s="283" t="s">
        <v>2506</v>
      </c>
    </row>
    <row r="69" spans="1:47" s="26" customFormat="1" x14ac:dyDescent="0.35">
      <c r="A69" s="148"/>
      <c r="B69" s="116"/>
      <c r="C69" s="115"/>
      <c r="D69" s="115"/>
      <c r="E69" s="115"/>
      <c r="F69" s="240" t="str">
        <f>IFERROR(VLOOKUP(B69,ACCEPTED_CODES!$X$3:$Y$48,2,),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4"/>
      <c r="Z69" s="115" t="str">
        <f>IFERROR(VLOOKUP(Y69,CAPTURE_SITE_INFO!$AC$3:$AE$501,3,FALSE),"")</f>
        <v/>
      </c>
      <c r="AA69" s="297"/>
      <c r="AB69" s="297"/>
      <c r="AC69" s="297"/>
      <c r="AD69" s="297"/>
      <c r="AE69" s="297"/>
      <c r="AF69" s="297"/>
      <c r="AG69" s="297"/>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3" t="str">
        <f t="shared" ref="AT69:AT132" si="20">IF(T69="","",(CONCATENATE(S69,"-",T69)))</f>
        <v/>
      </c>
      <c r="AU69" s="283" t="s">
        <v>2506</v>
      </c>
    </row>
    <row r="70" spans="1:47" s="26" customFormat="1" x14ac:dyDescent="0.35">
      <c r="A70" s="148"/>
      <c r="B70" s="116"/>
      <c r="C70" s="115"/>
      <c r="D70" s="115"/>
      <c r="E70" s="115"/>
      <c r="F70" s="240" t="str">
        <f>IFERROR(VLOOKUP(B70,ACCEPTED_CODES!$X$3:$Y$48,2,),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4"/>
      <c r="Z70" s="115" t="str">
        <f>IFERROR(VLOOKUP(Y70,CAPTURE_SITE_INFO!$AC$3:$AE$501,3,FALSE),"")</f>
        <v/>
      </c>
      <c r="AA70" s="297"/>
      <c r="AB70" s="297"/>
      <c r="AC70" s="297"/>
      <c r="AD70" s="297"/>
      <c r="AE70" s="297"/>
      <c r="AF70" s="297"/>
      <c r="AG70" s="297"/>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3" t="str">
        <f t="shared" si="20"/>
        <v/>
      </c>
      <c r="AU70" s="283" t="s">
        <v>2506</v>
      </c>
    </row>
    <row r="71" spans="1:47" s="26" customFormat="1" x14ac:dyDescent="0.35">
      <c r="A71" s="148"/>
      <c r="B71" s="116"/>
      <c r="C71" s="115"/>
      <c r="D71" s="115"/>
      <c r="E71" s="115"/>
      <c r="F71" s="240" t="str">
        <f>IFERROR(VLOOKUP(B71,ACCEPTED_CODES!$X$3:$Y$48,2,),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4"/>
      <c r="Z71" s="115" t="str">
        <f>IFERROR(VLOOKUP(Y71,CAPTURE_SITE_INFO!$AC$3:$AE$501,3,FALSE),"")</f>
        <v/>
      </c>
      <c r="AA71" s="297"/>
      <c r="AB71" s="297"/>
      <c r="AC71" s="297"/>
      <c r="AD71" s="297"/>
      <c r="AE71" s="297"/>
      <c r="AF71" s="297"/>
      <c r="AG71" s="297"/>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3" t="str">
        <f t="shared" si="20"/>
        <v/>
      </c>
      <c r="AU71" s="283" t="s">
        <v>2506</v>
      </c>
    </row>
    <row r="72" spans="1:47" s="26" customFormat="1" x14ac:dyDescent="0.35">
      <c r="A72" s="148"/>
      <c r="B72" s="116"/>
      <c r="C72" s="115"/>
      <c r="D72" s="115"/>
      <c r="E72" s="115"/>
      <c r="F72" s="240" t="str">
        <f>IFERROR(VLOOKUP(B72,ACCEPTED_CODES!$X$3:$Y$48,2,),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4"/>
      <c r="Z72" s="115" t="str">
        <f>IFERROR(VLOOKUP(Y72,CAPTURE_SITE_INFO!$AC$3:$AE$501,3,FALSE),"")</f>
        <v/>
      </c>
      <c r="AA72" s="297"/>
      <c r="AB72" s="297"/>
      <c r="AC72" s="297"/>
      <c r="AD72" s="297"/>
      <c r="AE72" s="297"/>
      <c r="AF72" s="297"/>
      <c r="AG72" s="297"/>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3" t="str">
        <f t="shared" si="20"/>
        <v/>
      </c>
      <c r="AU72" s="283" t="s">
        <v>2506</v>
      </c>
    </row>
    <row r="73" spans="1:47" s="26" customFormat="1" x14ac:dyDescent="0.35">
      <c r="A73" s="148"/>
      <c r="B73" s="116"/>
      <c r="C73" s="115"/>
      <c r="D73" s="115"/>
      <c r="E73" s="115"/>
      <c r="F73" s="240" t="str">
        <f>IFERROR(VLOOKUP(B73,ACCEPTED_CODES!$X$3:$Y$48,2,),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4"/>
      <c r="Z73" s="115" t="str">
        <f>IFERROR(VLOOKUP(Y73,CAPTURE_SITE_INFO!$AC$3:$AE$501,3,FALSE),"")</f>
        <v/>
      </c>
      <c r="AA73" s="297"/>
      <c r="AB73" s="297"/>
      <c r="AC73" s="297"/>
      <c r="AD73" s="297"/>
      <c r="AE73" s="297"/>
      <c r="AF73" s="297"/>
      <c r="AG73" s="297"/>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3" t="str">
        <f t="shared" si="20"/>
        <v/>
      </c>
      <c r="AU73" s="283" t="s">
        <v>2506</v>
      </c>
    </row>
    <row r="74" spans="1:47" s="26" customFormat="1" x14ac:dyDescent="0.35">
      <c r="A74" s="148"/>
      <c r="B74" s="116"/>
      <c r="C74" s="115"/>
      <c r="D74" s="115"/>
      <c r="E74" s="115"/>
      <c r="F74" s="240" t="str">
        <f>IFERROR(VLOOKUP(B74,ACCEPTED_CODES!$X$3:$Y$48,2,),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4"/>
      <c r="Z74" s="115" t="str">
        <f>IFERROR(VLOOKUP(Y74,CAPTURE_SITE_INFO!$AC$3:$AE$501,3,FALSE),"")</f>
        <v/>
      </c>
      <c r="AA74" s="297"/>
      <c r="AB74" s="297"/>
      <c r="AC74" s="297"/>
      <c r="AD74" s="297"/>
      <c r="AE74" s="297"/>
      <c r="AF74" s="297"/>
      <c r="AG74" s="297"/>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3" t="str">
        <f t="shared" si="20"/>
        <v/>
      </c>
      <c r="AU74" s="283" t="s">
        <v>2506</v>
      </c>
    </row>
    <row r="75" spans="1:47" s="26" customFormat="1" x14ac:dyDescent="0.35">
      <c r="A75" s="148"/>
      <c r="B75" s="116"/>
      <c r="C75" s="115"/>
      <c r="D75" s="115"/>
      <c r="E75" s="115"/>
      <c r="F75" s="240" t="str">
        <f>IFERROR(VLOOKUP(B75,ACCEPTED_CODES!$X$3:$Y$48,2,),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4"/>
      <c r="Z75" s="115" t="str">
        <f>IFERROR(VLOOKUP(Y75,CAPTURE_SITE_INFO!$AC$3:$AE$501,3,FALSE),"")</f>
        <v/>
      </c>
      <c r="AA75" s="297"/>
      <c r="AB75" s="297"/>
      <c r="AC75" s="297"/>
      <c r="AD75" s="297"/>
      <c r="AE75" s="297"/>
      <c r="AF75" s="297"/>
      <c r="AG75" s="297"/>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3" t="str">
        <f t="shared" si="20"/>
        <v/>
      </c>
      <c r="AU75" s="283" t="s">
        <v>2506</v>
      </c>
    </row>
    <row r="76" spans="1:47" s="26" customFormat="1" x14ac:dyDescent="0.35">
      <c r="A76" s="148"/>
      <c r="B76" s="116"/>
      <c r="C76" s="115"/>
      <c r="D76" s="115"/>
      <c r="E76" s="115"/>
      <c r="F76" s="240" t="str">
        <f>IFERROR(VLOOKUP(B76,ACCEPTED_CODES!$X$3:$Y$48,2,),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4"/>
      <c r="Z76" s="115" t="str">
        <f>IFERROR(VLOOKUP(Y76,CAPTURE_SITE_INFO!$AC$3:$AE$501,3,FALSE),"")</f>
        <v/>
      </c>
      <c r="AA76" s="297"/>
      <c r="AB76" s="297"/>
      <c r="AC76" s="297"/>
      <c r="AD76" s="297"/>
      <c r="AE76" s="297"/>
      <c r="AF76" s="297"/>
      <c r="AG76" s="297"/>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3" t="str">
        <f t="shared" si="20"/>
        <v/>
      </c>
      <c r="AU76" s="283" t="s">
        <v>2506</v>
      </c>
    </row>
    <row r="77" spans="1:47" s="26" customFormat="1" x14ac:dyDescent="0.35">
      <c r="A77" s="148"/>
      <c r="B77" s="116"/>
      <c r="C77" s="115"/>
      <c r="D77" s="115"/>
      <c r="E77" s="115"/>
      <c r="F77" s="240" t="str">
        <f>IFERROR(VLOOKUP(B77,ACCEPTED_CODES!$X$3:$Y$48,2,),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4"/>
      <c r="Z77" s="115" t="str">
        <f>IFERROR(VLOOKUP(Y77,CAPTURE_SITE_INFO!$AC$3:$AE$501,3,FALSE),"")</f>
        <v/>
      </c>
      <c r="AA77" s="297"/>
      <c r="AB77" s="297"/>
      <c r="AC77" s="297"/>
      <c r="AD77" s="297"/>
      <c r="AE77" s="297"/>
      <c r="AF77" s="297"/>
      <c r="AG77" s="297"/>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3" t="str">
        <f t="shared" si="20"/>
        <v/>
      </c>
      <c r="AU77" s="283" t="s">
        <v>2506</v>
      </c>
    </row>
    <row r="78" spans="1:47" s="26" customFormat="1" x14ac:dyDescent="0.35">
      <c r="A78" s="148"/>
      <c r="B78" s="116"/>
      <c r="C78" s="115"/>
      <c r="D78" s="115"/>
      <c r="E78" s="115"/>
      <c r="F78" s="240" t="str">
        <f>IFERROR(VLOOKUP(B78,ACCEPTED_CODES!$X$3:$Y$48,2,),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4"/>
      <c r="Z78" s="115" t="str">
        <f>IFERROR(VLOOKUP(Y78,CAPTURE_SITE_INFO!$AC$3:$AE$501,3,FALSE),"")</f>
        <v/>
      </c>
      <c r="AA78" s="297"/>
      <c r="AB78" s="297"/>
      <c r="AC78" s="297"/>
      <c r="AD78" s="297"/>
      <c r="AE78" s="297"/>
      <c r="AF78" s="297"/>
      <c r="AG78" s="297"/>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3" t="str">
        <f t="shared" si="20"/>
        <v/>
      </c>
      <c r="AU78" s="283" t="s">
        <v>2506</v>
      </c>
    </row>
    <row r="79" spans="1:47" s="26" customFormat="1" x14ac:dyDescent="0.35">
      <c r="A79" s="148"/>
      <c r="B79" s="116"/>
      <c r="C79" s="115"/>
      <c r="D79" s="115"/>
      <c r="E79" s="115"/>
      <c r="F79" s="240" t="str">
        <f>IFERROR(VLOOKUP(B79,ACCEPTED_CODES!$X$3:$Y$48,2,),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4"/>
      <c r="Z79" s="115" t="str">
        <f>IFERROR(VLOOKUP(Y79,CAPTURE_SITE_INFO!$AC$3:$AE$501,3,FALSE),"")</f>
        <v/>
      </c>
      <c r="AA79" s="297"/>
      <c r="AB79" s="297"/>
      <c r="AC79" s="297"/>
      <c r="AD79" s="297"/>
      <c r="AE79" s="297"/>
      <c r="AF79" s="297"/>
      <c r="AG79" s="297"/>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3" t="str">
        <f t="shared" si="20"/>
        <v/>
      </c>
      <c r="AU79" s="283" t="s">
        <v>2506</v>
      </c>
    </row>
    <row r="80" spans="1:47" s="26" customFormat="1" x14ac:dyDescent="0.35">
      <c r="A80" s="148"/>
      <c r="B80" s="116"/>
      <c r="C80" s="115"/>
      <c r="D80" s="115"/>
      <c r="E80" s="115"/>
      <c r="F80" s="240" t="str">
        <f>IFERROR(VLOOKUP(B80,ACCEPTED_CODES!$X$3:$Y$48,2,),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4"/>
      <c r="Z80" s="115" t="str">
        <f>IFERROR(VLOOKUP(Y80,CAPTURE_SITE_INFO!$AC$3:$AE$501,3,FALSE),"")</f>
        <v/>
      </c>
      <c r="AA80" s="297"/>
      <c r="AB80" s="297"/>
      <c r="AC80" s="297"/>
      <c r="AD80" s="297"/>
      <c r="AE80" s="297"/>
      <c r="AF80" s="297"/>
      <c r="AG80" s="297"/>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3" t="str">
        <f t="shared" si="20"/>
        <v/>
      </c>
      <c r="AU80" s="283" t="s">
        <v>2506</v>
      </c>
    </row>
    <row r="81" spans="1:47" s="26" customFormat="1" x14ac:dyDescent="0.35">
      <c r="A81" s="148"/>
      <c r="B81" s="116"/>
      <c r="C81" s="115"/>
      <c r="D81" s="115"/>
      <c r="E81" s="115"/>
      <c r="F81" s="240" t="str">
        <f>IFERROR(VLOOKUP(B81,ACCEPTED_CODES!$X$3:$Y$48,2,),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4"/>
      <c r="Z81" s="115" t="str">
        <f>IFERROR(VLOOKUP(Y81,CAPTURE_SITE_INFO!$AC$3:$AE$501,3,FALSE),"")</f>
        <v/>
      </c>
      <c r="AA81" s="297"/>
      <c r="AB81" s="297"/>
      <c r="AC81" s="297"/>
      <c r="AD81" s="297"/>
      <c r="AE81" s="297"/>
      <c r="AF81" s="297"/>
      <c r="AG81" s="297"/>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3" t="str">
        <f t="shared" si="20"/>
        <v/>
      </c>
      <c r="AU81" s="283" t="s">
        <v>2506</v>
      </c>
    </row>
    <row r="82" spans="1:47" s="26" customFormat="1" x14ac:dyDescent="0.35">
      <c r="A82" s="148"/>
      <c r="B82" s="116"/>
      <c r="C82" s="115"/>
      <c r="D82" s="115"/>
      <c r="E82" s="115"/>
      <c r="F82" s="240" t="str">
        <f>IFERROR(VLOOKUP(B82,ACCEPTED_CODES!$X$3:$Y$48,2,),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4"/>
      <c r="Z82" s="115" t="str">
        <f>IFERROR(VLOOKUP(Y82,CAPTURE_SITE_INFO!$AC$3:$AE$501,3,FALSE),"")</f>
        <v/>
      </c>
      <c r="AA82" s="297"/>
      <c r="AB82" s="297"/>
      <c r="AC82" s="297"/>
      <c r="AD82" s="297"/>
      <c r="AE82" s="297"/>
      <c r="AF82" s="297"/>
      <c r="AG82" s="297"/>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3" t="str">
        <f t="shared" si="20"/>
        <v/>
      </c>
      <c r="AU82" s="283" t="s">
        <v>2506</v>
      </c>
    </row>
    <row r="83" spans="1:47" s="26" customFormat="1" x14ac:dyDescent="0.35">
      <c r="A83" s="148"/>
      <c r="B83" s="116"/>
      <c r="C83" s="115"/>
      <c r="D83" s="115"/>
      <c r="E83" s="115"/>
      <c r="F83" s="240" t="str">
        <f>IFERROR(VLOOKUP(B83,ACCEPTED_CODES!$X$3:$Y$48,2,),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4"/>
      <c r="Z83" s="115" t="str">
        <f>IFERROR(VLOOKUP(Y83,CAPTURE_SITE_INFO!$AC$3:$AE$501,3,FALSE),"")</f>
        <v/>
      </c>
      <c r="AA83" s="297"/>
      <c r="AB83" s="297"/>
      <c r="AC83" s="297"/>
      <c r="AD83" s="297"/>
      <c r="AE83" s="297"/>
      <c r="AF83" s="297"/>
      <c r="AG83" s="297"/>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3" t="str">
        <f t="shared" si="20"/>
        <v/>
      </c>
      <c r="AU83" s="283" t="s">
        <v>2506</v>
      </c>
    </row>
    <row r="84" spans="1:47" s="26" customFormat="1" x14ac:dyDescent="0.35">
      <c r="A84" s="148"/>
      <c r="B84" s="116"/>
      <c r="C84" s="115"/>
      <c r="D84" s="115"/>
      <c r="E84" s="115"/>
      <c r="F84" s="240" t="str">
        <f>IFERROR(VLOOKUP(B84,ACCEPTED_CODES!$X$3:$Y$48,2,),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4"/>
      <c r="Z84" s="115" t="str">
        <f>IFERROR(VLOOKUP(Y84,CAPTURE_SITE_INFO!$AC$3:$AE$501,3,FALSE),"")</f>
        <v/>
      </c>
      <c r="AA84" s="297"/>
      <c r="AB84" s="297"/>
      <c r="AC84" s="297"/>
      <c r="AD84" s="297"/>
      <c r="AE84" s="297"/>
      <c r="AF84" s="297"/>
      <c r="AG84" s="297"/>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3" t="str">
        <f t="shared" si="20"/>
        <v/>
      </c>
      <c r="AU84" s="283" t="s">
        <v>2506</v>
      </c>
    </row>
    <row r="85" spans="1:47" s="26" customFormat="1" x14ac:dyDescent="0.35">
      <c r="A85" s="148"/>
      <c r="B85" s="116"/>
      <c r="C85" s="115"/>
      <c r="D85" s="115"/>
      <c r="E85" s="115"/>
      <c r="F85" s="240" t="str">
        <f>IFERROR(VLOOKUP(B85,ACCEPTED_CODES!$X$3:$Y$48,2,),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4"/>
      <c r="Z85" s="115" t="str">
        <f>IFERROR(VLOOKUP(Y85,CAPTURE_SITE_INFO!$AC$3:$AE$501,3,FALSE),"")</f>
        <v/>
      </c>
      <c r="AA85" s="297"/>
      <c r="AB85" s="297"/>
      <c r="AC85" s="297"/>
      <c r="AD85" s="297"/>
      <c r="AE85" s="297"/>
      <c r="AF85" s="297"/>
      <c r="AG85" s="297"/>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3" t="str">
        <f t="shared" si="20"/>
        <v/>
      </c>
      <c r="AU85" s="283" t="s">
        <v>2506</v>
      </c>
    </row>
    <row r="86" spans="1:47" s="26" customFormat="1" x14ac:dyDescent="0.35">
      <c r="A86" s="148"/>
      <c r="B86" s="116"/>
      <c r="C86" s="115"/>
      <c r="D86" s="115"/>
      <c r="E86" s="115"/>
      <c r="F86" s="240" t="str">
        <f>IFERROR(VLOOKUP(B86,ACCEPTED_CODES!$X$3:$Y$48,2,),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4"/>
      <c r="Z86" s="115" t="str">
        <f>IFERROR(VLOOKUP(Y86,CAPTURE_SITE_INFO!$AC$3:$AE$501,3,FALSE),"")</f>
        <v/>
      </c>
      <c r="AA86" s="297"/>
      <c r="AB86" s="297"/>
      <c r="AC86" s="297"/>
      <c r="AD86" s="297"/>
      <c r="AE86" s="297"/>
      <c r="AF86" s="297"/>
      <c r="AG86" s="297"/>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3" t="str">
        <f t="shared" si="20"/>
        <v/>
      </c>
      <c r="AU86" s="283" t="s">
        <v>2506</v>
      </c>
    </row>
    <row r="87" spans="1:47" s="26" customFormat="1" x14ac:dyDescent="0.35">
      <c r="A87" s="148"/>
      <c r="B87" s="116"/>
      <c r="C87" s="115"/>
      <c r="D87" s="115"/>
      <c r="E87" s="115"/>
      <c r="F87" s="240" t="str">
        <f>IFERROR(VLOOKUP(B87,ACCEPTED_CODES!$X$3:$Y$48,2,),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4"/>
      <c r="Z87" s="115" t="str">
        <f>IFERROR(VLOOKUP(Y87,CAPTURE_SITE_INFO!$AC$3:$AE$501,3,FALSE),"")</f>
        <v/>
      </c>
      <c r="AA87" s="297"/>
      <c r="AB87" s="297"/>
      <c r="AC87" s="297"/>
      <c r="AD87" s="297"/>
      <c r="AE87" s="297"/>
      <c r="AF87" s="297"/>
      <c r="AG87" s="297"/>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3" t="str">
        <f t="shared" si="20"/>
        <v/>
      </c>
      <c r="AU87" s="283" t="s">
        <v>2506</v>
      </c>
    </row>
    <row r="88" spans="1:47" s="26" customFormat="1" x14ac:dyDescent="0.35">
      <c r="A88" s="148"/>
      <c r="B88" s="116"/>
      <c r="C88" s="115"/>
      <c r="D88" s="115"/>
      <c r="E88" s="115"/>
      <c r="F88" s="240" t="str">
        <f>IFERROR(VLOOKUP(B88,ACCEPTED_CODES!$X$3:$Y$48,2,),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4"/>
      <c r="Z88" s="115" t="str">
        <f>IFERROR(VLOOKUP(Y88,CAPTURE_SITE_INFO!$AC$3:$AE$501,3,FALSE),"")</f>
        <v/>
      </c>
      <c r="AA88" s="297"/>
      <c r="AB88" s="297"/>
      <c r="AC88" s="297"/>
      <c r="AD88" s="297"/>
      <c r="AE88" s="297"/>
      <c r="AF88" s="297"/>
      <c r="AG88" s="297"/>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3" t="str">
        <f t="shared" si="20"/>
        <v/>
      </c>
      <c r="AU88" s="283" t="s">
        <v>2506</v>
      </c>
    </row>
    <row r="89" spans="1:47" s="26" customFormat="1" x14ac:dyDescent="0.35">
      <c r="A89" s="148"/>
      <c r="B89" s="116"/>
      <c r="C89" s="115"/>
      <c r="D89" s="115"/>
      <c r="E89" s="115"/>
      <c r="F89" s="240" t="str">
        <f>IFERROR(VLOOKUP(B89,ACCEPTED_CODES!$X$3:$Y$48,2,),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4"/>
      <c r="Z89" s="115" t="str">
        <f>IFERROR(VLOOKUP(Y89,CAPTURE_SITE_INFO!$AC$3:$AE$501,3,FALSE),"")</f>
        <v/>
      </c>
      <c r="AA89" s="297"/>
      <c r="AB89" s="297"/>
      <c r="AC89" s="297"/>
      <c r="AD89" s="297"/>
      <c r="AE89" s="297"/>
      <c r="AF89" s="297"/>
      <c r="AG89" s="297"/>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3" t="str">
        <f t="shared" si="20"/>
        <v/>
      </c>
      <c r="AU89" s="283" t="s">
        <v>2506</v>
      </c>
    </row>
    <row r="90" spans="1:47" s="26" customFormat="1" x14ac:dyDescent="0.35">
      <c r="A90" s="148"/>
      <c r="B90" s="116"/>
      <c r="C90" s="115"/>
      <c r="D90" s="115"/>
      <c r="E90" s="115"/>
      <c r="F90" s="240" t="str">
        <f>IFERROR(VLOOKUP(B90,ACCEPTED_CODES!$X$3:$Y$48,2,),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4"/>
      <c r="Z90" s="115" t="str">
        <f>IFERROR(VLOOKUP(Y90,CAPTURE_SITE_INFO!$AC$3:$AE$501,3,FALSE),"")</f>
        <v/>
      </c>
      <c r="AA90" s="297"/>
      <c r="AB90" s="297"/>
      <c r="AC90" s="297"/>
      <c r="AD90" s="297"/>
      <c r="AE90" s="297"/>
      <c r="AF90" s="297"/>
      <c r="AG90" s="297"/>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3" t="str">
        <f t="shared" si="20"/>
        <v/>
      </c>
      <c r="AU90" s="283" t="s">
        <v>2506</v>
      </c>
    </row>
    <row r="91" spans="1:47" s="26" customFormat="1" x14ac:dyDescent="0.35">
      <c r="A91" s="148"/>
      <c r="B91" s="116"/>
      <c r="C91" s="115"/>
      <c r="D91" s="115"/>
      <c r="E91" s="115"/>
      <c r="F91" s="240" t="str">
        <f>IFERROR(VLOOKUP(B91,ACCEPTED_CODES!$X$3:$Y$48,2,),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4"/>
      <c r="Z91" s="115" t="str">
        <f>IFERROR(VLOOKUP(Y91,CAPTURE_SITE_INFO!$AC$3:$AE$501,3,FALSE),"")</f>
        <v/>
      </c>
      <c r="AA91" s="297"/>
      <c r="AB91" s="297"/>
      <c r="AC91" s="297"/>
      <c r="AD91" s="297"/>
      <c r="AE91" s="297"/>
      <c r="AF91" s="297"/>
      <c r="AG91" s="297"/>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3" t="str">
        <f t="shared" si="20"/>
        <v/>
      </c>
      <c r="AU91" s="283" t="s">
        <v>2506</v>
      </c>
    </row>
    <row r="92" spans="1:47" s="26" customFormat="1" x14ac:dyDescent="0.35">
      <c r="A92" s="148"/>
      <c r="B92" s="116"/>
      <c r="C92" s="115"/>
      <c r="D92" s="115"/>
      <c r="E92" s="115"/>
      <c r="F92" s="240" t="str">
        <f>IFERROR(VLOOKUP(B92,ACCEPTED_CODES!$X$3:$Y$48,2,),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4"/>
      <c r="Z92" s="115" t="str">
        <f>IFERROR(VLOOKUP(Y92,CAPTURE_SITE_INFO!$AC$3:$AE$501,3,FALSE),"")</f>
        <v/>
      </c>
      <c r="AA92" s="297"/>
      <c r="AB92" s="297"/>
      <c r="AC92" s="297"/>
      <c r="AD92" s="297"/>
      <c r="AE92" s="297"/>
      <c r="AF92" s="297"/>
      <c r="AG92" s="297"/>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3" t="str">
        <f t="shared" si="20"/>
        <v/>
      </c>
      <c r="AU92" s="283" t="s">
        <v>2506</v>
      </c>
    </row>
    <row r="93" spans="1:47" s="26" customFormat="1" x14ac:dyDescent="0.35">
      <c r="A93" s="148"/>
      <c r="B93" s="116"/>
      <c r="C93" s="115"/>
      <c r="D93" s="115"/>
      <c r="E93" s="115"/>
      <c r="F93" s="240" t="str">
        <f>IFERROR(VLOOKUP(B93,ACCEPTED_CODES!$X$3:$Y$48,2,),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4"/>
      <c r="Z93" s="115" t="str">
        <f>IFERROR(VLOOKUP(Y93,CAPTURE_SITE_INFO!$AC$3:$AE$501,3,FALSE),"")</f>
        <v/>
      </c>
      <c r="AA93" s="297"/>
      <c r="AB93" s="297"/>
      <c r="AC93" s="297"/>
      <c r="AD93" s="297"/>
      <c r="AE93" s="297"/>
      <c r="AF93" s="297"/>
      <c r="AG93" s="297"/>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3" t="str">
        <f t="shared" si="20"/>
        <v/>
      </c>
      <c r="AU93" s="283" t="s">
        <v>2506</v>
      </c>
    </row>
    <row r="94" spans="1:47" s="26" customFormat="1" x14ac:dyDescent="0.35">
      <c r="A94" s="148"/>
      <c r="B94" s="116"/>
      <c r="C94" s="115"/>
      <c r="D94" s="115"/>
      <c r="E94" s="115"/>
      <c r="F94" s="240" t="str">
        <f>IFERROR(VLOOKUP(B94,ACCEPTED_CODES!$X$3:$Y$48,2,),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4"/>
      <c r="Z94" s="115" t="str">
        <f>IFERROR(VLOOKUP(Y94,CAPTURE_SITE_INFO!$AC$3:$AE$501,3,FALSE),"")</f>
        <v/>
      </c>
      <c r="AA94" s="297"/>
      <c r="AB94" s="297"/>
      <c r="AC94" s="297"/>
      <c r="AD94" s="297"/>
      <c r="AE94" s="297"/>
      <c r="AF94" s="297"/>
      <c r="AG94" s="297"/>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3" t="str">
        <f t="shared" si="20"/>
        <v/>
      </c>
      <c r="AU94" s="283" t="s">
        <v>2506</v>
      </c>
    </row>
    <row r="95" spans="1:47" s="26" customFormat="1" x14ac:dyDescent="0.35">
      <c r="A95" s="148"/>
      <c r="B95" s="116"/>
      <c r="C95" s="115"/>
      <c r="D95" s="115"/>
      <c r="E95" s="115"/>
      <c r="F95" s="240" t="str">
        <f>IFERROR(VLOOKUP(B95,ACCEPTED_CODES!$X$3:$Y$48,2,),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4"/>
      <c r="Z95" s="115" t="str">
        <f>IFERROR(VLOOKUP(Y95,CAPTURE_SITE_INFO!$AC$3:$AE$501,3,FALSE),"")</f>
        <v/>
      </c>
      <c r="AA95" s="297"/>
      <c r="AB95" s="297"/>
      <c r="AC95" s="297"/>
      <c r="AD95" s="297"/>
      <c r="AE95" s="297"/>
      <c r="AF95" s="297"/>
      <c r="AG95" s="297"/>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3" t="str">
        <f t="shared" si="20"/>
        <v/>
      </c>
      <c r="AU95" s="283" t="s">
        <v>2506</v>
      </c>
    </row>
    <row r="96" spans="1:47" s="26" customFormat="1" x14ac:dyDescent="0.35">
      <c r="A96" s="148"/>
      <c r="B96" s="116"/>
      <c r="C96" s="115"/>
      <c r="D96" s="115"/>
      <c r="E96" s="115"/>
      <c r="F96" s="240" t="str">
        <f>IFERROR(VLOOKUP(B96,ACCEPTED_CODES!$X$3:$Y$48,2,),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4"/>
      <c r="Z96" s="115" t="str">
        <f>IFERROR(VLOOKUP(Y96,CAPTURE_SITE_INFO!$AC$3:$AE$501,3,FALSE),"")</f>
        <v/>
      </c>
      <c r="AA96" s="297"/>
      <c r="AB96" s="297"/>
      <c r="AC96" s="297"/>
      <c r="AD96" s="297"/>
      <c r="AE96" s="297"/>
      <c r="AF96" s="297"/>
      <c r="AG96" s="297"/>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3" t="str">
        <f t="shared" si="20"/>
        <v/>
      </c>
      <c r="AU96" s="283" t="s">
        <v>2506</v>
      </c>
    </row>
    <row r="97" spans="1:47" s="26" customFormat="1" x14ac:dyDescent="0.35">
      <c r="A97" s="148"/>
      <c r="B97" s="116"/>
      <c r="C97" s="115"/>
      <c r="D97" s="115"/>
      <c r="E97" s="115"/>
      <c r="F97" s="240" t="str">
        <f>IFERROR(VLOOKUP(B97,ACCEPTED_CODES!$X$3:$Y$48,2,),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4"/>
      <c r="Z97" s="115" t="str">
        <f>IFERROR(VLOOKUP(Y97,CAPTURE_SITE_INFO!$AC$3:$AE$501,3,FALSE),"")</f>
        <v/>
      </c>
      <c r="AA97" s="297"/>
      <c r="AB97" s="297"/>
      <c r="AC97" s="297"/>
      <c r="AD97" s="297"/>
      <c r="AE97" s="297"/>
      <c r="AF97" s="297"/>
      <c r="AG97" s="297"/>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3" t="str">
        <f t="shared" si="20"/>
        <v/>
      </c>
      <c r="AU97" s="283" t="s">
        <v>2506</v>
      </c>
    </row>
    <row r="98" spans="1:47" s="26" customFormat="1" x14ac:dyDescent="0.35">
      <c r="A98" s="148"/>
      <c r="B98" s="116"/>
      <c r="C98" s="115"/>
      <c r="D98" s="115"/>
      <c r="E98" s="115"/>
      <c r="F98" s="240" t="str">
        <f>IFERROR(VLOOKUP(B98,ACCEPTED_CODES!$X$3:$Y$48,2,),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4"/>
      <c r="Z98" s="115" t="str">
        <f>IFERROR(VLOOKUP(Y98,CAPTURE_SITE_INFO!$AC$3:$AE$501,3,FALSE),"")</f>
        <v/>
      </c>
      <c r="AA98" s="297"/>
      <c r="AB98" s="297"/>
      <c r="AC98" s="297"/>
      <c r="AD98" s="297"/>
      <c r="AE98" s="297"/>
      <c r="AF98" s="297"/>
      <c r="AG98" s="297"/>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3" t="str">
        <f t="shared" si="20"/>
        <v/>
      </c>
      <c r="AU98" s="283" t="s">
        <v>2506</v>
      </c>
    </row>
    <row r="99" spans="1:47" s="26" customFormat="1" x14ac:dyDescent="0.35">
      <c r="A99" s="148"/>
      <c r="B99" s="116"/>
      <c r="C99" s="115"/>
      <c r="D99" s="115"/>
      <c r="E99" s="115"/>
      <c r="F99" s="240" t="str">
        <f>IFERROR(VLOOKUP(B99,ACCEPTED_CODES!$X$3:$Y$48,2,),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4"/>
      <c r="Z99" s="115" t="str">
        <f>IFERROR(VLOOKUP(Y99,CAPTURE_SITE_INFO!$AC$3:$AE$501,3,FALSE),"")</f>
        <v/>
      </c>
      <c r="AA99" s="297"/>
      <c r="AB99" s="297"/>
      <c r="AC99" s="297"/>
      <c r="AD99" s="297"/>
      <c r="AE99" s="297"/>
      <c r="AF99" s="297"/>
      <c r="AG99" s="297"/>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3" t="str">
        <f t="shared" si="20"/>
        <v/>
      </c>
      <c r="AU99" s="283" t="s">
        <v>2506</v>
      </c>
    </row>
    <row r="100" spans="1:47" s="26" customFormat="1" x14ac:dyDescent="0.35">
      <c r="A100" s="148"/>
      <c r="B100" s="116"/>
      <c r="C100" s="115"/>
      <c r="D100" s="115"/>
      <c r="E100" s="115"/>
      <c r="F100" s="240" t="str">
        <f>IFERROR(VLOOKUP(B100,ACCEPTED_CODES!$X$3:$Y$48,2,),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4"/>
      <c r="Z100" s="115" t="str">
        <f>IFERROR(VLOOKUP(Y100,CAPTURE_SITE_INFO!$AC$3:$AE$501,3,FALSE),"")</f>
        <v/>
      </c>
      <c r="AA100" s="297"/>
      <c r="AB100" s="297"/>
      <c r="AC100" s="297"/>
      <c r="AD100" s="297"/>
      <c r="AE100" s="297"/>
      <c r="AF100" s="297"/>
      <c r="AG100" s="297"/>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3" t="str">
        <f t="shared" si="20"/>
        <v/>
      </c>
      <c r="AU100" s="283" t="s">
        <v>2506</v>
      </c>
    </row>
    <row r="101" spans="1:47" s="26" customFormat="1" x14ac:dyDescent="0.35">
      <c r="A101" s="148"/>
      <c r="B101" s="116"/>
      <c r="C101" s="115"/>
      <c r="D101" s="115"/>
      <c r="E101" s="115"/>
      <c r="F101" s="240" t="str">
        <f>IFERROR(VLOOKUP(B101,ACCEPTED_CODES!$X$3:$Y$48,2,),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4"/>
      <c r="Z101" s="115" t="str">
        <f>IFERROR(VLOOKUP(Y101,CAPTURE_SITE_INFO!$AC$3:$AE$501,3,FALSE),"")</f>
        <v/>
      </c>
      <c r="AA101" s="297"/>
      <c r="AB101" s="297"/>
      <c r="AC101" s="297"/>
      <c r="AD101" s="297"/>
      <c r="AE101" s="297"/>
      <c r="AF101" s="297"/>
      <c r="AG101" s="297"/>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3" t="str">
        <f t="shared" si="20"/>
        <v/>
      </c>
      <c r="AU101" s="283" t="s">
        <v>2506</v>
      </c>
    </row>
    <row r="102" spans="1:47" s="26" customFormat="1" x14ac:dyDescent="0.35">
      <c r="A102" s="148"/>
      <c r="B102" s="116"/>
      <c r="C102" s="115"/>
      <c r="D102" s="115"/>
      <c r="E102" s="115"/>
      <c r="F102" s="240" t="str">
        <f>IFERROR(VLOOKUP(B102,ACCEPTED_CODES!$X$3:$Y$48,2,),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4"/>
      <c r="Z102" s="115" t="str">
        <f>IFERROR(VLOOKUP(Y102,CAPTURE_SITE_INFO!$AC$3:$AE$501,3,FALSE),"")</f>
        <v/>
      </c>
      <c r="AA102" s="297"/>
      <c r="AB102" s="297"/>
      <c r="AC102" s="297"/>
      <c r="AD102" s="297"/>
      <c r="AE102" s="297"/>
      <c r="AF102" s="297"/>
      <c r="AG102" s="297"/>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3" t="str">
        <f t="shared" si="20"/>
        <v/>
      </c>
      <c r="AU102" s="283" t="s">
        <v>2506</v>
      </c>
    </row>
    <row r="103" spans="1:47" s="26" customFormat="1" x14ac:dyDescent="0.35">
      <c r="A103" s="148"/>
      <c r="B103" s="116"/>
      <c r="C103" s="115"/>
      <c r="D103" s="115"/>
      <c r="E103" s="115"/>
      <c r="F103" s="240" t="str">
        <f>IFERROR(VLOOKUP(B103,ACCEPTED_CODES!$X$3:$Y$48,2,),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4"/>
      <c r="Z103" s="115" t="str">
        <f>IFERROR(VLOOKUP(Y103,CAPTURE_SITE_INFO!$AC$3:$AE$501,3,FALSE),"")</f>
        <v/>
      </c>
      <c r="AA103" s="297"/>
      <c r="AB103" s="297"/>
      <c r="AC103" s="297"/>
      <c r="AD103" s="297"/>
      <c r="AE103" s="297"/>
      <c r="AF103" s="297"/>
      <c r="AG103" s="297"/>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3" t="str">
        <f t="shared" si="20"/>
        <v/>
      </c>
      <c r="AU103" s="283" t="s">
        <v>2506</v>
      </c>
    </row>
    <row r="104" spans="1:47" s="26" customFormat="1" x14ac:dyDescent="0.35">
      <c r="A104" s="148"/>
      <c r="B104" s="116"/>
      <c r="C104" s="115"/>
      <c r="D104" s="115"/>
      <c r="E104" s="115"/>
      <c r="F104" s="240" t="str">
        <f>IFERROR(VLOOKUP(B104,ACCEPTED_CODES!$X$3:$Y$48,2,),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4"/>
      <c r="Z104" s="115" t="str">
        <f>IFERROR(VLOOKUP(Y104,CAPTURE_SITE_INFO!$AC$3:$AE$501,3,FALSE),"")</f>
        <v/>
      </c>
      <c r="AA104" s="297"/>
      <c r="AB104" s="297"/>
      <c r="AC104" s="297"/>
      <c r="AD104" s="297"/>
      <c r="AE104" s="297"/>
      <c r="AF104" s="297"/>
      <c r="AG104" s="297"/>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3" t="str">
        <f t="shared" si="20"/>
        <v/>
      </c>
      <c r="AU104" s="283" t="s">
        <v>2506</v>
      </c>
    </row>
    <row r="105" spans="1:47" s="26" customFormat="1" x14ac:dyDescent="0.35">
      <c r="A105" s="148"/>
      <c r="B105" s="116"/>
      <c r="C105" s="115"/>
      <c r="D105" s="115"/>
      <c r="E105" s="115"/>
      <c r="F105" s="240" t="str">
        <f>IFERROR(VLOOKUP(B105,ACCEPTED_CODES!$X$3:$Y$48,2,),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4"/>
      <c r="Z105" s="115" t="str">
        <f>IFERROR(VLOOKUP(Y105,CAPTURE_SITE_INFO!$AC$3:$AE$501,3,FALSE),"")</f>
        <v/>
      </c>
      <c r="AA105" s="297"/>
      <c r="AB105" s="297"/>
      <c r="AC105" s="297"/>
      <c r="AD105" s="297"/>
      <c r="AE105" s="297"/>
      <c r="AF105" s="297"/>
      <c r="AG105" s="297"/>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3" t="str">
        <f t="shared" si="20"/>
        <v/>
      </c>
      <c r="AU105" s="283" t="s">
        <v>2506</v>
      </c>
    </row>
    <row r="106" spans="1:47" s="26" customFormat="1" x14ac:dyDescent="0.35">
      <c r="A106" s="148"/>
      <c r="B106" s="116"/>
      <c r="C106" s="115"/>
      <c r="D106" s="115"/>
      <c r="E106" s="115"/>
      <c r="F106" s="240" t="str">
        <f>IFERROR(VLOOKUP(B106,ACCEPTED_CODES!$X$3:$Y$48,2,),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4"/>
      <c r="Z106" s="115" t="str">
        <f>IFERROR(VLOOKUP(Y106,CAPTURE_SITE_INFO!$AC$3:$AE$501,3,FALSE),"")</f>
        <v/>
      </c>
      <c r="AA106" s="297"/>
      <c r="AB106" s="297"/>
      <c r="AC106" s="297"/>
      <c r="AD106" s="297"/>
      <c r="AE106" s="297"/>
      <c r="AF106" s="297"/>
      <c r="AG106" s="297"/>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3" t="str">
        <f t="shared" si="20"/>
        <v/>
      </c>
      <c r="AU106" s="283" t="s">
        <v>2506</v>
      </c>
    </row>
    <row r="107" spans="1:47" s="26" customFormat="1" x14ac:dyDescent="0.35">
      <c r="A107" s="148"/>
      <c r="B107" s="116"/>
      <c r="C107" s="115"/>
      <c r="D107" s="115"/>
      <c r="E107" s="115"/>
      <c r="F107" s="240" t="str">
        <f>IFERROR(VLOOKUP(B107,ACCEPTED_CODES!$X$3:$Y$48,2,),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4"/>
      <c r="Z107" s="115" t="str">
        <f>IFERROR(VLOOKUP(Y107,CAPTURE_SITE_INFO!$AC$3:$AE$501,3,FALSE),"")</f>
        <v/>
      </c>
      <c r="AA107" s="297"/>
      <c r="AB107" s="297"/>
      <c r="AC107" s="297"/>
      <c r="AD107" s="297"/>
      <c r="AE107" s="297"/>
      <c r="AF107" s="297"/>
      <c r="AG107" s="297"/>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3" t="str">
        <f t="shared" si="20"/>
        <v/>
      </c>
      <c r="AU107" s="283" t="s">
        <v>2506</v>
      </c>
    </row>
    <row r="108" spans="1:47" s="26" customFormat="1" x14ac:dyDescent="0.35">
      <c r="A108" s="148"/>
      <c r="B108" s="116"/>
      <c r="C108" s="115"/>
      <c r="D108" s="115"/>
      <c r="E108" s="115"/>
      <c r="F108" s="240" t="str">
        <f>IFERROR(VLOOKUP(B108,ACCEPTED_CODES!$X$3:$Y$48,2,),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4"/>
      <c r="Z108" s="115" t="str">
        <f>IFERROR(VLOOKUP(Y108,CAPTURE_SITE_INFO!$AC$3:$AE$501,3,FALSE),"")</f>
        <v/>
      </c>
      <c r="AA108" s="297"/>
      <c r="AB108" s="297"/>
      <c r="AC108" s="297"/>
      <c r="AD108" s="297"/>
      <c r="AE108" s="297"/>
      <c r="AF108" s="297"/>
      <c r="AG108" s="297"/>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3" t="str">
        <f t="shared" si="20"/>
        <v/>
      </c>
      <c r="AU108" s="283" t="s">
        <v>2506</v>
      </c>
    </row>
    <row r="109" spans="1:47" s="26" customFormat="1" x14ac:dyDescent="0.35">
      <c r="A109" s="148"/>
      <c r="B109" s="116"/>
      <c r="C109" s="115"/>
      <c r="D109" s="115"/>
      <c r="E109" s="115"/>
      <c r="F109" s="240" t="str">
        <f>IFERROR(VLOOKUP(B109,ACCEPTED_CODES!$X$3:$Y$48,2,),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4"/>
      <c r="Z109" s="115" t="str">
        <f>IFERROR(VLOOKUP(Y109,CAPTURE_SITE_INFO!$AC$3:$AE$501,3,FALSE),"")</f>
        <v/>
      </c>
      <c r="AA109" s="297"/>
      <c r="AB109" s="297"/>
      <c r="AC109" s="297"/>
      <c r="AD109" s="297"/>
      <c r="AE109" s="297"/>
      <c r="AF109" s="297"/>
      <c r="AG109" s="297"/>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3" t="str">
        <f t="shared" si="20"/>
        <v/>
      </c>
      <c r="AU109" s="283" t="s">
        <v>2506</v>
      </c>
    </row>
    <row r="110" spans="1:47" s="26" customFormat="1" x14ac:dyDescent="0.35">
      <c r="A110" s="148"/>
      <c r="B110" s="116"/>
      <c r="C110" s="115"/>
      <c r="D110" s="115"/>
      <c r="E110" s="115"/>
      <c r="F110" s="240" t="str">
        <f>IFERROR(VLOOKUP(B110,ACCEPTED_CODES!$X$3:$Y$48,2,),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4"/>
      <c r="Z110" s="115" t="str">
        <f>IFERROR(VLOOKUP(Y110,CAPTURE_SITE_INFO!$AC$3:$AE$501,3,FALSE),"")</f>
        <v/>
      </c>
      <c r="AA110" s="297"/>
      <c r="AB110" s="297"/>
      <c r="AC110" s="297"/>
      <c r="AD110" s="297"/>
      <c r="AE110" s="297"/>
      <c r="AF110" s="297"/>
      <c r="AG110" s="297"/>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3" t="str">
        <f t="shared" si="20"/>
        <v/>
      </c>
      <c r="AU110" s="283" t="s">
        <v>2506</v>
      </c>
    </row>
    <row r="111" spans="1:47" s="26" customFormat="1" x14ac:dyDescent="0.35">
      <c r="A111" s="148"/>
      <c r="B111" s="116"/>
      <c r="C111" s="115"/>
      <c r="D111" s="115"/>
      <c r="E111" s="115"/>
      <c r="F111" s="240" t="str">
        <f>IFERROR(VLOOKUP(B111,ACCEPTED_CODES!$X$3:$Y$48,2,),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4"/>
      <c r="Z111" s="115" t="str">
        <f>IFERROR(VLOOKUP(Y111,CAPTURE_SITE_INFO!$AC$3:$AE$501,3,FALSE),"")</f>
        <v/>
      </c>
      <c r="AA111" s="297"/>
      <c r="AB111" s="297"/>
      <c r="AC111" s="297"/>
      <c r="AD111" s="297"/>
      <c r="AE111" s="297"/>
      <c r="AF111" s="297"/>
      <c r="AG111" s="297"/>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3" t="str">
        <f t="shared" si="20"/>
        <v/>
      </c>
      <c r="AU111" s="283" t="s">
        <v>2506</v>
      </c>
    </row>
    <row r="112" spans="1:47" s="26" customFormat="1" x14ac:dyDescent="0.35">
      <c r="A112" s="148"/>
      <c r="B112" s="116"/>
      <c r="C112" s="115"/>
      <c r="D112" s="115"/>
      <c r="E112" s="115"/>
      <c r="F112" s="240" t="str">
        <f>IFERROR(VLOOKUP(B112,ACCEPTED_CODES!$X$3:$Y$48,2,),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4"/>
      <c r="Z112" s="115" t="str">
        <f>IFERROR(VLOOKUP(Y112,CAPTURE_SITE_INFO!$AC$3:$AE$501,3,FALSE),"")</f>
        <v/>
      </c>
      <c r="AA112" s="297"/>
      <c r="AB112" s="297"/>
      <c r="AC112" s="297"/>
      <c r="AD112" s="297"/>
      <c r="AE112" s="297"/>
      <c r="AF112" s="297"/>
      <c r="AG112" s="297"/>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3" t="str">
        <f t="shared" si="20"/>
        <v/>
      </c>
      <c r="AU112" s="283" t="s">
        <v>2506</v>
      </c>
    </row>
    <row r="113" spans="1:47" s="26" customFormat="1" x14ac:dyDescent="0.35">
      <c r="A113" s="148"/>
      <c r="B113" s="116"/>
      <c r="C113" s="115"/>
      <c r="D113" s="115"/>
      <c r="E113" s="115"/>
      <c r="F113" s="240" t="str">
        <f>IFERROR(VLOOKUP(B113,ACCEPTED_CODES!$X$3:$Y$48,2,),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4"/>
      <c r="Z113" s="115" t="str">
        <f>IFERROR(VLOOKUP(Y113,CAPTURE_SITE_INFO!$AC$3:$AE$501,3,FALSE),"")</f>
        <v/>
      </c>
      <c r="AA113" s="297"/>
      <c r="AB113" s="297"/>
      <c r="AC113" s="297"/>
      <c r="AD113" s="297"/>
      <c r="AE113" s="297"/>
      <c r="AF113" s="297"/>
      <c r="AG113" s="297"/>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3" t="str">
        <f t="shared" si="20"/>
        <v/>
      </c>
      <c r="AU113" s="283" t="s">
        <v>2506</v>
      </c>
    </row>
    <row r="114" spans="1:47" s="26" customFormat="1" x14ac:dyDescent="0.35">
      <c r="A114" s="148"/>
      <c r="B114" s="116"/>
      <c r="C114" s="115"/>
      <c r="D114" s="115"/>
      <c r="E114" s="115"/>
      <c r="F114" s="240" t="str">
        <f>IFERROR(VLOOKUP(B114,ACCEPTED_CODES!$X$3:$Y$48,2,),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4"/>
      <c r="Z114" s="115" t="str">
        <f>IFERROR(VLOOKUP(Y114,CAPTURE_SITE_INFO!$AC$3:$AE$501,3,FALSE),"")</f>
        <v/>
      </c>
      <c r="AA114" s="297"/>
      <c r="AB114" s="297"/>
      <c r="AC114" s="297"/>
      <c r="AD114" s="297"/>
      <c r="AE114" s="297"/>
      <c r="AF114" s="297"/>
      <c r="AG114" s="297"/>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3" t="str">
        <f t="shared" si="20"/>
        <v/>
      </c>
      <c r="AU114" s="283" t="s">
        <v>2506</v>
      </c>
    </row>
    <row r="115" spans="1:47" s="26" customFormat="1" x14ac:dyDescent="0.35">
      <c r="A115" s="148"/>
      <c r="B115" s="116"/>
      <c r="C115" s="115"/>
      <c r="D115" s="115"/>
      <c r="E115" s="115"/>
      <c r="F115" s="240" t="str">
        <f>IFERROR(VLOOKUP(B115,ACCEPTED_CODES!$X$3:$Y$48,2,),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4"/>
      <c r="Z115" s="115" t="str">
        <f>IFERROR(VLOOKUP(Y115,CAPTURE_SITE_INFO!$AC$3:$AE$501,3,FALSE),"")</f>
        <v/>
      </c>
      <c r="AA115" s="297"/>
      <c r="AB115" s="297"/>
      <c r="AC115" s="297"/>
      <c r="AD115" s="297"/>
      <c r="AE115" s="297"/>
      <c r="AF115" s="297"/>
      <c r="AG115" s="297"/>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3" t="str">
        <f t="shared" si="20"/>
        <v/>
      </c>
      <c r="AU115" s="283" t="s">
        <v>2506</v>
      </c>
    </row>
    <row r="116" spans="1:47" s="26" customFormat="1" x14ac:dyDescent="0.35">
      <c r="A116" s="148"/>
      <c r="B116" s="116"/>
      <c r="C116" s="115"/>
      <c r="D116" s="115"/>
      <c r="E116" s="115"/>
      <c r="F116" s="240" t="str">
        <f>IFERROR(VLOOKUP(B116,ACCEPTED_CODES!$X$3:$Y$48,2,),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4"/>
      <c r="Z116" s="115" t="str">
        <f>IFERROR(VLOOKUP(Y116,CAPTURE_SITE_INFO!$AC$3:$AE$501,3,FALSE),"")</f>
        <v/>
      </c>
      <c r="AA116" s="297"/>
      <c r="AB116" s="297"/>
      <c r="AC116" s="297"/>
      <c r="AD116" s="297"/>
      <c r="AE116" s="297"/>
      <c r="AF116" s="297"/>
      <c r="AG116" s="297"/>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3" t="str">
        <f t="shared" si="20"/>
        <v/>
      </c>
      <c r="AU116" s="283" t="s">
        <v>2506</v>
      </c>
    </row>
    <row r="117" spans="1:47" s="26" customFormat="1" x14ac:dyDescent="0.35">
      <c r="A117" s="148"/>
      <c r="B117" s="116"/>
      <c r="C117" s="115"/>
      <c r="D117" s="115"/>
      <c r="E117" s="115"/>
      <c r="F117" s="240" t="str">
        <f>IFERROR(VLOOKUP(B117,ACCEPTED_CODES!$X$3:$Y$48,2,),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4"/>
      <c r="Z117" s="115" t="str">
        <f>IFERROR(VLOOKUP(Y117,CAPTURE_SITE_INFO!$AC$3:$AE$501,3,FALSE),"")</f>
        <v/>
      </c>
      <c r="AA117" s="297"/>
      <c r="AB117" s="297"/>
      <c r="AC117" s="297"/>
      <c r="AD117" s="297"/>
      <c r="AE117" s="297"/>
      <c r="AF117" s="297"/>
      <c r="AG117" s="297"/>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3" t="str">
        <f t="shared" si="20"/>
        <v/>
      </c>
      <c r="AU117" s="283" t="s">
        <v>2506</v>
      </c>
    </row>
    <row r="118" spans="1:47" s="26" customFormat="1" x14ac:dyDescent="0.35">
      <c r="A118" s="148"/>
      <c r="B118" s="116"/>
      <c r="C118" s="115"/>
      <c r="D118" s="115"/>
      <c r="E118" s="115"/>
      <c r="F118" s="240" t="str">
        <f>IFERROR(VLOOKUP(B118,ACCEPTED_CODES!$X$3:$Y$48,2,),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4"/>
      <c r="Z118" s="115" t="str">
        <f>IFERROR(VLOOKUP(Y118,CAPTURE_SITE_INFO!$AC$3:$AE$501,3,FALSE),"")</f>
        <v/>
      </c>
      <c r="AA118" s="297"/>
      <c r="AB118" s="297"/>
      <c r="AC118" s="297"/>
      <c r="AD118" s="297"/>
      <c r="AE118" s="297"/>
      <c r="AF118" s="297"/>
      <c r="AG118" s="297"/>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3" t="str">
        <f t="shared" si="20"/>
        <v/>
      </c>
      <c r="AU118" s="283" t="s">
        <v>2506</v>
      </c>
    </row>
    <row r="119" spans="1:47" s="26" customFormat="1" x14ac:dyDescent="0.35">
      <c r="A119" s="148"/>
      <c r="B119" s="116"/>
      <c r="C119" s="115"/>
      <c r="D119" s="115"/>
      <c r="E119" s="115"/>
      <c r="F119" s="240" t="str">
        <f>IFERROR(VLOOKUP(B119,ACCEPTED_CODES!$X$3:$Y$48,2,),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4"/>
      <c r="Z119" s="115" t="str">
        <f>IFERROR(VLOOKUP(Y119,CAPTURE_SITE_INFO!$AC$3:$AE$501,3,FALSE),"")</f>
        <v/>
      </c>
      <c r="AA119" s="297"/>
      <c r="AB119" s="297"/>
      <c r="AC119" s="297"/>
      <c r="AD119" s="297"/>
      <c r="AE119" s="297"/>
      <c r="AF119" s="297"/>
      <c r="AG119" s="297"/>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3" t="str">
        <f t="shared" si="20"/>
        <v/>
      </c>
      <c r="AU119" s="283" t="s">
        <v>2506</v>
      </c>
    </row>
    <row r="120" spans="1:47" s="26" customFormat="1" x14ac:dyDescent="0.35">
      <c r="A120" s="148"/>
      <c r="B120" s="116"/>
      <c r="C120" s="115"/>
      <c r="D120" s="115"/>
      <c r="E120" s="115"/>
      <c r="F120" s="240" t="str">
        <f>IFERROR(VLOOKUP(B120,ACCEPTED_CODES!$X$3:$Y$48,2,),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4"/>
      <c r="Z120" s="115" t="str">
        <f>IFERROR(VLOOKUP(Y120,CAPTURE_SITE_INFO!$AC$3:$AE$501,3,FALSE),"")</f>
        <v/>
      </c>
      <c r="AA120" s="297"/>
      <c r="AB120" s="297"/>
      <c r="AC120" s="297"/>
      <c r="AD120" s="297"/>
      <c r="AE120" s="297"/>
      <c r="AF120" s="297"/>
      <c r="AG120" s="297"/>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3" t="str">
        <f t="shared" si="20"/>
        <v/>
      </c>
      <c r="AU120" s="283" t="s">
        <v>2506</v>
      </c>
    </row>
    <row r="121" spans="1:47" s="26" customFormat="1" x14ac:dyDescent="0.35">
      <c r="A121" s="148"/>
      <c r="B121" s="116"/>
      <c r="C121" s="115"/>
      <c r="D121" s="115"/>
      <c r="E121" s="115"/>
      <c r="F121" s="240" t="str">
        <f>IFERROR(VLOOKUP(B121,ACCEPTED_CODES!$X$3:$Y$48,2,),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4"/>
      <c r="Z121" s="115" t="str">
        <f>IFERROR(VLOOKUP(Y121,CAPTURE_SITE_INFO!$AC$3:$AE$501,3,FALSE),"")</f>
        <v/>
      </c>
      <c r="AA121" s="297"/>
      <c r="AB121" s="297"/>
      <c r="AC121" s="297"/>
      <c r="AD121" s="297"/>
      <c r="AE121" s="297"/>
      <c r="AF121" s="297"/>
      <c r="AG121" s="297"/>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3" t="str">
        <f t="shared" si="20"/>
        <v/>
      </c>
      <c r="AU121" s="283" t="s">
        <v>2506</v>
      </c>
    </row>
    <row r="122" spans="1:47" s="26" customFormat="1" x14ac:dyDescent="0.35">
      <c r="A122" s="148"/>
      <c r="B122" s="116"/>
      <c r="C122" s="115"/>
      <c r="D122" s="115"/>
      <c r="E122" s="115"/>
      <c r="F122" s="240" t="str">
        <f>IFERROR(VLOOKUP(B122,ACCEPTED_CODES!$X$3:$Y$48,2,),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4"/>
      <c r="Z122" s="115" t="str">
        <f>IFERROR(VLOOKUP(Y122,CAPTURE_SITE_INFO!$AC$3:$AE$501,3,FALSE),"")</f>
        <v/>
      </c>
      <c r="AA122" s="297"/>
      <c r="AB122" s="297"/>
      <c r="AC122" s="297"/>
      <c r="AD122" s="297"/>
      <c r="AE122" s="297"/>
      <c r="AF122" s="297"/>
      <c r="AG122" s="297"/>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3" t="str">
        <f t="shared" si="20"/>
        <v/>
      </c>
      <c r="AU122" s="283" t="s">
        <v>2506</v>
      </c>
    </row>
    <row r="123" spans="1:47" s="26" customFormat="1" x14ac:dyDescent="0.35">
      <c r="A123" s="148"/>
      <c r="B123" s="116"/>
      <c r="C123" s="115"/>
      <c r="D123" s="115"/>
      <c r="E123" s="115"/>
      <c r="F123" s="240" t="str">
        <f>IFERROR(VLOOKUP(B123,ACCEPTED_CODES!$X$3:$Y$48,2,),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4"/>
      <c r="Z123" s="115" t="str">
        <f>IFERROR(VLOOKUP(Y123,CAPTURE_SITE_INFO!$AC$3:$AE$501,3,FALSE),"")</f>
        <v/>
      </c>
      <c r="AA123" s="297"/>
      <c r="AB123" s="297"/>
      <c r="AC123" s="297"/>
      <c r="AD123" s="297"/>
      <c r="AE123" s="297"/>
      <c r="AF123" s="297"/>
      <c r="AG123" s="297"/>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3" t="str">
        <f t="shared" si="20"/>
        <v/>
      </c>
      <c r="AU123" s="283" t="s">
        <v>2506</v>
      </c>
    </row>
    <row r="124" spans="1:47" s="26" customFormat="1" x14ac:dyDescent="0.35">
      <c r="A124" s="148"/>
      <c r="B124" s="116"/>
      <c r="C124" s="115"/>
      <c r="D124" s="115"/>
      <c r="E124" s="115"/>
      <c r="F124" s="240" t="str">
        <f>IFERROR(VLOOKUP(B124,ACCEPTED_CODES!$X$3:$Y$48,2,),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4"/>
      <c r="Z124" s="115" t="str">
        <f>IFERROR(VLOOKUP(Y124,CAPTURE_SITE_INFO!$AC$3:$AE$501,3,FALSE),"")</f>
        <v/>
      </c>
      <c r="AA124" s="297"/>
      <c r="AB124" s="297"/>
      <c r="AC124" s="297"/>
      <c r="AD124" s="297"/>
      <c r="AE124" s="297"/>
      <c r="AF124" s="297"/>
      <c r="AG124" s="297"/>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3" t="str">
        <f t="shared" si="20"/>
        <v/>
      </c>
      <c r="AU124" s="283" t="s">
        <v>2506</v>
      </c>
    </row>
    <row r="125" spans="1:47" s="26" customFormat="1" x14ac:dyDescent="0.35">
      <c r="A125" s="148"/>
      <c r="B125" s="116"/>
      <c r="C125" s="115"/>
      <c r="D125" s="115"/>
      <c r="E125" s="115"/>
      <c r="F125" s="240" t="str">
        <f>IFERROR(VLOOKUP(B125,ACCEPTED_CODES!$X$3:$Y$48,2,),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4"/>
      <c r="Z125" s="115" t="str">
        <f>IFERROR(VLOOKUP(Y125,CAPTURE_SITE_INFO!$AC$3:$AE$501,3,FALSE),"")</f>
        <v/>
      </c>
      <c r="AA125" s="297"/>
      <c r="AB125" s="297"/>
      <c r="AC125" s="297"/>
      <c r="AD125" s="297"/>
      <c r="AE125" s="297"/>
      <c r="AF125" s="297"/>
      <c r="AG125" s="297"/>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3" t="str">
        <f t="shared" si="20"/>
        <v/>
      </c>
      <c r="AU125" s="283" t="s">
        <v>2506</v>
      </c>
    </row>
    <row r="126" spans="1:47" s="26" customFormat="1" x14ac:dyDescent="0.35">
      <c r="A126" s="148"/>
      <c r="B126" s="116"/>
      <c r="C126" s="115"/>
      <c r="D126" s="115"/>
      <c r="E126" s="115"/>
      <c r="F126" s="240" t="str">
        <f>IFERROR(VLOOKUP(B126,ACCEPTED_CODES!$X$3:$Y$48,2,),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4"/>
      <c r="Z126" s="115" t="str">
        <f>IFERROR(VLOOKUP(Y126,CAPTURE_SITE_INFO!$AC$3:$AE$501,3,FALSE),"")</f>
        <v/>
      </c>
      <c r="AA126" s="297"/>
      <c r="AB126" s="297"/>
      <c r="AC126" s="297"/>
      <c r="AD126" s="297"/>
      <c r="AE126" s="297"/>
      <c r="AF126" s="297"/>
      <c r="AG126" s="297"/>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3" t="str">
        <f t="shared" si="20"/>
        <v/>
      </c>
      <c r="AU126" s="283" t="s">
        <v>2506</v>
      </c>
    </row>
    <row r="127" spans="1:47" s="26" customFormat="1" x14ac:dyDescent="0.35">
      <c r="A127" s="148"/>
      <c r="B127" s="116"/>
      <c r="C127" s="115"/>
      <c r="D127" s="115"/>
      <c r="E127" s="115"/>
      <c r="F127" s="240" t="str">
        <f>IFERROR(VLOOKUP(B127,ACCEPTED_CODES!$X$3:$Y$48,2,),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4"/>
      <c r="Z127" s="115" t="str">
        <f>IFERROR(VLOOKUP(Y127,CAPTURE_SITE_INFO!$AC$3:$AE$501,3,FALSE),"")</f>
        <v/>
      </c>
      <c r="AA127" s="297"/>
      <c r="AB127" s="297"/>
      <c r="AC127" s="297"/>
      <c r="AD127" s="297"/>
      <c r="AE127" s="297"/>
      <c r="AF127" s="297"/>
      <c r="AG127" s="297"/>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3" t="str">
        <f t="shared" si="20"/>
        <v/>
      </c>
      <c r="AU127" s="283" t="s">
        <v>2506</v>
      </c>
    </row>
    <row r="128" spans="1:47" s="26" customFormat="1" x14ac:dyDescent="0.35">
      <c r="A128" s="148"/>
      <c r="B128" s="116"/>
      <c r="C128" s="115"/>
      <c r="D128" s="115"/>
      <c r="E128" s="115"/>
      <c r="F128" s="240" t="str">
        <f>IFERROR(VLOOKUP(B128,ACCEPTED_CODES!$X$3:$Y$48,2,),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4"/>
      <c r="Z128" s="115" t="str">
        <f>IFERROR(VLOOKUP(Y128,CAPTURE_SITE_INFO!$AC$3:$AE$501,3,FALSE),"")</f>
        <v/>
      </c>
      <c r="AA128" s="297"/>
      <c r="AB128" s="297"/>
      <c r="AC128" s="297"/>
      <c r="AD128" s="297"/>
      <c r="AE128" s="297"/>
      <c r="AF128" s="297"/>
      <c r="AG128" s="297"/>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3" t="str">
        <f t="shared" si="20"/>
        <v/>
      </c>
      <c r="AU128" s="283" t="s">
        <v>2506</v>
      </c>
    </row>
    <row r="129" spans="1:47" s="26" customFormat="1" x14ac:dyDescent="0.35">
      <c r="A129" s="148"/>
      <c r="B129" s="116"/>
      <c r="C129" s="115"/>
      <c r="D129" s="115"/>
      <c r="E129" s="115"/>
      <c r="F129" s="240" t="str">
        <f>IFERROR(VLOOKUP(B129,ACCEPTED_CODES!$X$3:$Y$48,2,),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4"/>
      <c r="Z129" s="115" t="str">
        <f>IFERROR(VLOOKUP(Y129,CAPTURE_SITE_INFO!$AC$3:$AE$501,3,FALSE),"")</f>
        <v/>
      </c>
      <c r="AA129" s="297"/>
      <c r="AB129" s="297"/>
      <c r="AC129" s="297"/>
      <c r="AD129" s="297"/>
      <c r="AE129" s="297"/>
      <c r="AF129" s="297"/>
      <c r="AG129" s="297"/>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3" t="str">
        <f t="shared" si="20"/>
        <v/>
      </c>
      <c r="AU129" s="283" t="s">
        <v>2506</v>
      </c>
    </row>
    <row r="130" spans="1:47" s="26" customFormat="1" x14ac:dyDescent="0.35">
      <c r="A130" s="148"/>
      <c r="B130" s="116"/>
      <c r="C130" s="115"/>
      <c r="D130" s="115"/>
      <c r="E130" s="115"/>
      <c r="F130" s="240" t="str">
        <f>IFERROR(VLOOKUP(B130,ACCEPTED_CODES!$X$3:$Y$48,2,),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4"/>
      <c r="Z130" s="115" t="str">
        <f>IFERROR(VLOOKUP(Y130,CAPTURE_SITE_INFO!$AC$3:$AE$501,3,FALSE),"")</f>
        <v/>
      </c>
      <c r="AA130" s="297"/>
      <c r="AB130" s="297"/>
      <c r="AC130" s="297"/>
      <c r="AD130" s="297"/>
      <c r="AE130" s="297"/>
      <c r="AF130" s="297"/>
      <c r="AG130" s="297"/>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3" t="str">
        <f t="shared" si="20"/>
        <v/>
      </c>
      <c r="AU130" s="283" t="s">
        <v>2506</v>
      </c>
    </row>
    <row r="131" spans="1:47" s="26" customFormat="1" x14ac:dyDescent="0.35">
      <c r="A131" s="148"/>
      <c r="B131" s="116"/>
      <c r="C131" s="115"/>
      <c r="D131" s="115"/>
      <c r="E131" s="115"/>
      <c r="F131" s="240" t="str">
        <f>IFERROR(VLOOKUP(B131,ACCEPTED_CODES!$X$3:$Y$48,2,),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4"/>
      <c r="Z131" s="115" t="str">
        <f>IFERROR(VLOOKUP(Y131,CAPTURE_SITE_INFO!$AC$3:$AE$501,3,FALSE),"")</f>
        <v/>
      </c>
      <c r="AA131" s="297"/>
      <c r="AB131" s="297"/>
      <c r="AC131" s="297"/>
      <c r="AD131" s="297"/>
      <c r="AE131" s="297"/>
      <c r="AF131" s="297"/>
      <c r="AG131" s="297"/>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3" t="str">
        <f t="shared" si="20"/>
        <v/>
      </c>
      <c r="AU131" s="283" t="s">
        <v>2506</v>
      </c>
    </row>
    <row r="132" spans="1:47" s="26" customFormat="1" x14ac:dyDescent="0.35">
      <c r="A132" s="148"/>
      <c r="B132" s="116"/>
      <c r="C132" s="115"/>
      <c r="D132" s="115"/>
      <c r="E132" s="115"/>
      <c r="F132" s="240" t="str">
        <f>IFERROR(VLOOKUP(B132,ACCEPTED_CODES!$X$3:$Y$48,2,),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4"/>
      <c r="Z132" s="115" t="str">
        <f>IFERROR(VLOOKUP(Y132,CAPTURE_SITE_INFO!$AC$3:$AE$501,3,FALSE),"")</f>
        <v/>
      </c>
      <c r="AA132" s="297"/>
      <c r="AB132" s="297"/>
      <c r="AC132" s="297"/>
      <c r="AD132" s="297"/>
      <c r="AE132" s="297"/>
      <c r="AF132" s="297"/>
      <c r="AG132" s="297"/>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3" t="str">
        <f t="shared" si="20"/>
        <v/>
      </c>
      <c r="AU132" s="283" t="s">
        <v>2506</v>
      </c>
    </row>
    <row r="133" spans="1:47" s="26" customFormat="1" x14ac:dyDescent="0.35">
      <c r="A133" s="148"/>
      <c r="B133" s="116"/>
      <c r="C133" s="115"/>
      <c r="D133" s="115"/>
      <c r="E133" s="115"/>
      <c r="F133" s="240" t="str">
        <f>IFERROR(VLOOKUP(B133,ACCEPTED_CODES!$X$3:$Y$48,2,),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4"/>
      <c r="Z133" s="115" t="str">
        <f>IFERROR(VLOOKUP(Y133,CAPTURE_SITE_INFO!$AC$3:$AE$501,3,FALSE),"")</f>
        <v/>
      </c>
      <c r="AA133" s="297"/>
      <c r="AB133" s="297"/>
      <c r="AC133" s="297"/>
      <c r="AD133" s="297"/>
      <c r="AE133" s="297"/>
      <c r="AF133" s="297"/>
      <c r="AG133" s="297"/>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3" t="str">
        <f t="shared" ref="AT133:AT196" si="30">IF(T133="","",(CONCATENATE(S133,"-",T133)))</f>
        <v/>
      </c>
      <c r="AU133" s="283" t="s">
        <v>2506</v>
      </c>
    </row>
    <row r="134" spans="1:47" s="26" customFormat="1" x14ac:dyDescent="0.35">
      <c r="A134" s="148"/>
      <c r="B134" s="116"/>
      <c r="C134" s="115"/>
      <c r="D134" s="115"/>
      <c r="E134" s="115"/>
      <c r="F134" s="240" t="str">
        <f>IFERROR(VLOOKUP(B134,ACCEPTED_CODES!$X$3:$Y$48,2,),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4"/>
      <c r="Z134" s="115" t="str">
        <f>IFERROR(VLOOKUP(Y134,CAPTURE_SITE_INFO!$AC$3:$AE$501,3,FALSE),"")</f>
        <v/>
      </c>
      <c r="AA134" s="297"/>
      <c r="AB134" s="297"/>
      <c r="AC134" s="297"/>
      <c r="AD134" s="297"/>
      <c r="AE134" s="297"/>
      <c r="AF134" s="297"/>
      <c r="AG134" s="297"/>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3" t="str">
        <f t="shared" si="30"/>
        <v/>
      </c>
      <c r="AU134" s="283" t="s">
        <v>2506</v>
      </c>
    </row>
    <row r="135" spans="1:47" s="26" customFormat="1" x14ac:dyDescent="0.35">
      <c r="A135" s="148"/>
      <c r="B135" s="116"/>
      <c r="C135" s="115"/>
      <c r="D135" s="115"/>
      <c r="E135" s="115"/>
      <c r="F135" s="240" t="str">
        <f>IFERROR(VLOOKUP(B135,ACCEPTED_CODES!$X$3:$Y$48,2,),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4"/>
      <c r="Z135" s="115" t="str">
        <f>IFERROR(VLOOKUP(Y135,CAPTURE_SITE_INFO!$AC$3:$AE$501,3,FALSE),"")</f>
        <v/>
      </c>
      <c r="AA135" s="297"/>
      <c r="AB135" s="297"/>
      <c r="AC135" s="297"/>
      <c r="AD135" s="297"/>
      <c r="AE135" s="297"/>
      <c r="AF135" s="297"/>
      <c r="AG135" s="297"/>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3" t="str">
        <f t="shared" si="30"/>
        <v/>
      </c>
      <c r="AU135" s="283" t="s">
        <v>2506</v>
      </c>
    </row>
    <row r="136" spans="1:47" s="26" customFormat="1" x14ac:dyDescent="0.35">
      <c r="A136" s="148"/>
      <c r="B136" s="116"/>
      <c r="C136" s="115"/>
      <c r="D136" s="115"/>
      <c r="E136" s="115"/>
      <c r="F136" s="240" t="str">
        <f>IFERROR(VLOOKUP(B136,ACCEPTED_CODES!$X$3:$Y$48,2,),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4"/>
      <c r="Z136" s="115" t="str">
        <f>IFERROR(VLOOKUP(Y136,CAPTURE_SITE_INFO!$AC$3:$AE$501,3,FALSE),"")</f>
        <v/>
      </c>
      <c r="AA136" s="297"/>
      <c r="AB136" s="297"/>
      <c r="AC136" s="297"/>
      <c r="AD136" s="297"/>
      <c r="AE136" s="297"/>
      <c r="AF136" s="297"/>
      <c r="AG136" s="297"/>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3" t="str">
        <f t="shared" si="30"/>
        <v/>
      </c>
      <c r="AU136" s="283" t="s">
        <v>2506</v>
      </c>
    </row>
    <row r="137" spans="1:47" s="26" customFormat="1" x14ac:dyDescent="0.35">
      <c r="A137" s="148"/>
      <c r="B137" s="116"/>
      <c r="C137" s="115"/>
      <c r="D137" s="115"/>
      <c r="E137" s="115"/>
      <c r="F137" s="240" t="str">
        <f>IFERROR(VLOOKUP(B137,ACCEPTED_CODES!$X$3:$Y$48,2,),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4"/>
      <c r="Z137" s="115" t="str">
        <f>IFERROR(VLOOKUP(Y137,CAPTURE_SITE_INFO!$AC$3:$AE$501,3,FALSE),"")</f>
        <v/>
      </c>
      <c r="AA137" s="297"/>
      <c r="AB137" s="297"/>
      <c r="AC137" s="297"/>
      <c r="AD137" s="297"/>
      <c r="AE137" s="297"/>
      <c r="AF137" s="297"/>
      <c r="AG137" s="297"/>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3" t="str">
        <f t="shared" si="30"/>
        <v/>
      </c>
      <c r="AU137" s="283" t="s">
        <v>2506</v>
      </c>
    </row>
    <row r="138" spans="1:47" s="26" customFormat="1" x14ac:dyDescent="0.35">
      <c r="A138" s="148"/>
      <c r="B138" s="116"/>
      <c r="C138" s="115"/>
      <c r="D138" s="115"/>
      <c r="E138" s="115"/>
      <c r="F138" s="240" t="str">
        <f>IFERROR(VLOOKUP(B138,ACCEPTED_CODES!$X$3:$Y$48,2,),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4"/>
      <c r="Z138" s="115" t="str">
        <f>IFERROR(VLOOKUP(Y138,CAPTURE_SITE_INFO!$AC$3:$AE$501,3,FALSE),"")</f>
        <v/>
      </c>
      <c r="AA138" s="297"/>
      <c r="AB138" s="297"/>
      <c r="AC138" s="297"/>
      <c r="AD138" s="297"/>
      <c r="AE138" s="297"/>
      <c r="AF138" s="297"/>
      <c r="AG138" s="297"/>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3" t="str">
        <f t="shared" si="30"/>
        <v/>
      </c>
      <c r="AU138" s="283" t="s">
        <v>2506</v>
      </c>
    </row>
    <row r="139" spans="1:47" s="26" customFormat="1" x14ac:dyDescent="0.35">
      <c r="A139" s="148"/>
      <c r="B139" s="116"/>
      <c r="C139" s="115"/>
      <c r="D139" s="115"/>
      <c r="E139" s="115"/>
      <c r="F139" s="240" t="str">
        <f>IFERROR(VLOOKUP(B139,ACCEPTED_CODES!$X$3:$Y$48,2,),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4"/>
      <c r="Z139" s="115" t="str">
        <f>IFERROR(VLOOKUP(Y139,CAPTURE_SITE_INFO!$AC$3:$AE$501,3,FALSE),"")</f>
        <v/>
      </c>
      <c r="AA139" s="297"/>
      <c r="AB139" s="297"/>
      <c r="AC139" s="297"/>
      <c r="AD139" s="297"/>
      <c r="AE139" s="297"/>
      <c r="AF139" s="297"/>
      <c r="AG139" s="297"/>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3" t="str">
        <f t="shared" si="30"/>
        <v/>
      </c>
      <c r="AU139" s="283" t="s">
        <v>2506</v>
      </c>
    </row>
    <row r="140" spans="1:47" s="26" customFormat="1" x14ac:dyDescent="0.35">
      <c r="A140" s="148"/>
      <c r="B140" s="116"/>
      <c r="C140" s="115"/>
      <c r="D140" s="115"/>
      <c r="E140" s="115"/>
      <c r="F140" s="240" t="str">
        <f>IFERROR(VLOOKUP(B140,ACCEPTED_CODES!$X$3:$Y$48,2,),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4"/>
      <c r="Z140" s="115" t="str">
        <f>IFERROR(VLOOKUP(Y140,CAPTURE_SITE_INFO!$AC$3:$AE$501,3,FALSE),"")</f>
        <v/>
      </c>
      <c r="AA140" s="297"/>
      <c r="AB140" s="297"/>
      <c r="AC140" s="297"/>
      <c r="AD140" s="297"/>
      <c r="AE140" s="297"/>
      <c r="AF140" s="297"/>
      <c r="AG140" s="297"/>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3" t="str">
        <f t="shared" si="30"/>
        <v/>
      </c>
      <c r="AU140" s="283" t="s">
        <v>2506</v>
      </c>
    </row>
    <row r="141" spans="1:47" s="26" customFormat="1" x14ac:dyDescent="0.35">
      <c r="A141" s="148"/>
      <c r="B141" s="116"/>
      <c r="C141" s="115"/>
      <c r="D141" s="115"/>
      <c r="E141" s="115"/>
      <c r="F141" s="240" t="str">
        <f>IFERROR(VLOOKUP(B141,ACCEPTED_CODES!$X$3:$Y$48,2,),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4"/>
      <c r="Z141" s="115" t="str">
        <f>IFERROR(VLOOKUP(Y141,CAPTURE_SITE_INFO!$AC$3:$AE$501,3,FALSE),"")</f>
        <v/>
      </c>
      <c r="AA141" s="297"/>
      <c r="AB141" s="297"/>
      <c r="AC141" s="297"/>
      <c r="AD141" s="297"/>
      <c r="AE141" s="297"/>
      <c r="AF141" s="297"/>
      <c r="AG141" s="297"/>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3" t="str">
        <f t="shared" si="30"/>
        <v/>
      </c>
      <c r="AU141" s="283" t="s">
        <v>2506</v>
      </c>
    </row>
    <row r="142" spans="1:47" s="26" customFormat="1" x14ac:dyDescent="0.35">
      <c r="A142" s="148"/>
      <c r="B142" s="116"/>
      <c r="C142" s="115"/>
      <c r="D142" s="115"/>
      <c r="E142" s="115"/>
      <c r="F142" s="240" t="str">
        <f>IFERROR(VLOOKUP(B142,ACCEPTED_CODES!$X$3:$Y$48,2,),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4"/>
      <c r="Z142" s="115" t="str">
        <f>IFERROR(VLOOKUP(Y142,CAPTURE_SITE_INFO!$AC$3:$AE$501,3,FALSE),"")</f>
        <v/>
      </c>
      <c r="AA142" s="297"/>
      <c r="AB142" s="297"/>
      <c r="AC142" s="297"/>
      <c r="AD142" s="297"/>
      <c r="AE142" s="297"/>
      <c r="AF142" s="297"/>
      <c r="AG142" s="297"/>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3" t="str">
        <f t="shared" si="30"/>
        <v/>
      </c>
      <c r="AU142" s="283" t="s">
        <v>2506</v>
      </c>
    </row>
    <row r="143" spans="1:47" s="26" customFormat="1" x14ac:dyDescent="0.35">
      <c r="A143" s="148"/>
      <c r="B143" s="116"/>
      <c r="C143" s="115"/>
      <c r="D143" s="115"/>
      <c r="E143" s="115"/>
      <c r="F143" s="240" t="str">
        <f>IFERROR(VLOOKUP(B143,ACCEPTED_CODES!$X$3:$Y$48,2,),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4"/>
      <c r="Z143" s="115" t="str">
        <f>IFERROR(VLOOKUP(Y143,CAPTURE_SITE_INFO!$AC$3:$AE$501,3,FALSE),"")</f>
        <v/>
      </c>
      <c r="AA143" s="297"/>
      <c r="AB143" s="297"/>
      <c r="AC143" s="297"/>
      <c r="AD143" s="297"/>
      <c r="AE143" s="297"/>
      <c r="AF143" s="297"/>
      <c r="AG143" s="297"/>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3" t="str">
        <f t="shared" si="30"/>
        <v/>
      </c>
      <c r="AU143" s="283" t="s">
        <v>2506</v>
      </c>
    </row>
    <row r="144" spans="1:47" s="26" customFormat="1" x14ac:dyDescent="0.35">
      <c r="A144" s="148"/>
      <c r="B144" s="116"/>
      <c r="C144" s="115"/>
      <c r="D144" s="115"/>
      <c r="E144" s="115"/>
      <c r="F144" s="240" t="str">
        <f>IFERROR(VLOOKUP(B144,ACCEPTED_CODES!$X$3:$Y$48,2,),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4"/>
      <c r="Z144" s="115" t="str">
        <f>IFERROR(VLOOKUP(Y144,CAPTURE_SITE_INFO!$AC$3:$AE$501,3,FALSE),"")</f>
        <v/>
      </c>
      <c r="AA144" s="297"/>
      <c r="AB144" s="297"/>
      <c r="AC144" s="297"/>
      <c r="AD144" s="297"/>
      <c r="AE144" s="297"/>
      <c r="AF144" s="297"/>
      <c r="AG144" s="297"/>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3" t="str">
        <f t="shared" si="30"/>
        <v/>
      </c>
      <c r="AU144" s="283" t="s">
        <v>2506</v>
      </c>
    </row>
    <row r="145" spans="1:47" s="26" customFormat="1" x14ac:dyDescent="0.35">
      <c r="A145" s="148"/>
      <c r="B145" s="116"/>
      <c r="C145" s="115"/>
      <c r="D145" s="115"/>
      <c r="E145" s="115"/>
      <c r="F145" s="240" t="str">
        <f>IFERROR(VLOOKUP(B145,ACCEPTED_CODES!$X$3:$Y$48,2,),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4"/>
      <c r="Z145" s="115" t="str">
        <f>IFERROR(VLOOKUP(Y145,CAPTURE_SITE_INFO!$AC$3:$AE$501,3,FALSE),"")</f>
        <v/>
      </c>
      <c r="AA145" s="297"/>
      <c r="AB145" s="297"/>
      <c r="AC145" s="297"/>
      <c r="AD145" s="297"/>
      <c r="AE145" s="297"/>
      <c r="AF145" s="297"/>
      <c r="AG145" s="297"/>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3" t="str">
        <f t="shared" si="30"/>
        <v/>
      </c>
      <c r="AU145" s="283" t="s">
        <v>2506</v>
      </c>
    </row>
    <row r="146" spans="1:47" s="26" customFormat="1" x14ac:dyDescent="0.35">
      <c r="A146" s="148"/>
      <c r="B146" s="116"/>
      <c r="C146" s="115"/>
      <c r="D146" s="115"/>
      <c r="E146" s="115"/>
      <c r="F146" s="240" t="str">
        <f>IFERROR(VLOOKUP(B146,ACCEPTED_CODES!$X$3:$Y$48,2,),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4"/>
      <c r="Z146" s="115" t="str">
        <f>IFERROR(VLOOKUP(Y146,CAPTURE_SITE_INFO!$AC$3:$AE$501,3,FALSE),"")</f>
        <v/>
      </c>
      <c r="AA146" s="297"/>
      <c r="AB146" s="297"/>
      <c r="AC146" s="297"/>
      <c r="AD146" s="297"/>
      <c r="AE146" s="297"/>
      <c r="AF146" s="297"/>
      <c r="AG146" s="297"/>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3" t="str">
        <f t="shared" si="30"/>
        <v/>
      </c>
      <c r="AU146" s="283" t="s">
        <v>2506</v>
      </c>
    </row>
    <row r="147" spans="1:47" s="26" customFormat="1" x14ac:dyDescent="0.35">
      <c r="A147" s="148"/>
      <c r="B147" s="116"/>
      <c r="C147" s="115"/>
      <c r="D147" s="115"/>
      <c r="E147" s="115"/>
      <c r="F147" s="240" t="str">
        <f>IFERROR(VLOOKUP(B147,ACCEPTED_CODES!$X$3:$Y$48,2,),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4"/>
      <c r="Z147" s="115" t="str">
        <f>IFERROR(VLOOKUP(Y147,CAPTURE_SITE_INFO!$AC$3:$AE$501,3,FALSE),"")</f>
        <v/>
      </c>
      <c r="AA147" s="297"/>
      <c r="AB147" s="297"/>
      <c r="AC147" s="297"/>
      <c r="AD147" s="297"/>
      <c r="AE147" s="297"/>
      <c r="AF147" s="297"/>
      <c r="AG147" s="297"/>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3" t="str">
        <f t="shared" si="30"/>
        <v/>
      </c>
      <c r="AU147" s="283" t="s">
        <v>2506</v>
      </c>
    </row>
    <row r="148" spans="1:47" s="26" customFormat="1" x14ac:dyDescent="0.35">
      <c r="A148" s="148"/>
      <c r="B148" s="116"/>
      <c r="C148" s="115"/>
      <c r="D148" s="115"/>
      <c r="E148" s="115"/>
      <c r="F148" s="240" t="str">
        <f>IFERROR(VLOOKUP(B148,ACCEPTED_CODES!$X$3:$Y$48,2,),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4"/>
      <c r="Z148" s="115" t="str">
        <f>IFERROR(VLOOKUP(Y148,CAPTURE_SITE_INFO!$AC$3:$AE$501,3,FALSE),"")</f>
        <v/>
      </c>
      <c r="AA148" s="297"/>
      <c r="AB148" s="297"/>
      <c r="AC148" s="297"/>
      <c r="AD148" s="297"/>
      <c r="AE148" s="297"/>
      <c r="AF148" s="297"/>
      <c r="AG148" s="297"/>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3" t="str">
        <f t="shared" si="30"/>
        <v/>
      </c>
      <c r="AU148" s="283" t="s">
        <v>2506</v>
      </c>
    </row>
    <row r="149" spans="1:47" s="26" customFormat="1" x14ac:dyDescent="0.35">
      <c r="A149" s="148"/>
      <c r="B149" s="116"/>
      <c r="C149" s="115"/>
      <c r="D149" s="115"/>
      <c r="E149" s="115"/>
      <c r="F149" s="240" t="str">
        <f>IFERROR(VLOOKUP(B149,ACCEPTED_CODES!$X$3:$Y$48,2,),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4"/>
      <c r="Z149" s="115" t="str">
        <f>IFERROR(VLOOKUP(Y149,CAPTURE_SITE_INFO!$AC$3:$AE$501,3,FALSE),"")</f>
        <v/>
      </c>
      <c r="AA149" s="297"/>
      <c r="AB149" s="297"/>
      <c r="AC149" s="297"/>
      <c r="AD149" s="297"/>
      <c r="AE149" s="297"/>
      <c r="AF149" s="297"/>
      <c r="AG149" s="297"/>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3" t="str">
        <f t="shared" si="30"/>
        <v/>
      </c>
      <c r="AU149" s="283" t="s">
        <v>2506</v>
      </c>
    </row>
    <row r="150" spans="1:47" s="26" customFormat="1" x14ac:dyDescent="0.35">
      <c r="A150" s="148"/>
      <c r="B150" s="116"/>
      <c r="C150" s="115"/>
      <c r="D150" s="115"/>
      <c r="E150" s="115"/>
      <c r="F150" s="240" t="str">
        <f>IFERROR(VLOOKUP(B150,ACCEPTED_CODES!$X$3:$Y$48,2,),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4"/>
      <c r="Z150" s="115" t="str">
        <f>IFERROR(VLOOKUP(Y150,CAPTURE_SITE_INFO!$AC$3:$AE$501,3,FALSE),"")</f>
        <v/>
      </c>
      <c r="AA150" s="297"/>
      <c r="AB150" s="297"/>
      <c r="AC150" s="297"/>
      <c r="AD150" s="297"/>
      <c r="AE150" s="297"/>
      <c r="AF150" s="297"/>
      <c r="AG150" s="297"/>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3" t="str">
        <f t="shared" si="30"/>
        <v/>
      </c>
      <c r="AU150" s="283" t="s">
        <v>2506</v>
      </c>
    </row>
    <row r="151" spans="1:47" s="26" customFormat="1" x14ac:dyDescent="0.35">
      <c r="A151" s="148"/>
      <c r="B151" s="116"/>
      <c r="C151" s="115"/>
      <c r="D151" s="115"/>
      <c r="E151" s="115"/>
      <c r="F151" s="240" t="str">
        <f>IFERROR(VLOOKUP(B151,ACCEPTED_CODES!$X$3:$Y$48,2,),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4"/>
      <c r="Z151" s="115" t="str">
        <f>IFERROR(VLOOKUP(Y151,CAPTURE_SITE_INFO!$AC$3:$AE$501,3,FALSE),"")</f>
        <v/>
      </c>
      <c r="AA151" s="297"/>
      <c r="AB151" s="297"/>
      <c r="AC151" s="297"/>
      <c r="AD151" s="297"/>
      <c r="AE151" s="297"/>
      <c r="AF151" s="297"/>
      <c r="AG151" s="297"/>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3" t="str">
        <f t="shared" si="30"/>
        <v/>
      </c>
      <c r="AU151" s="283" t="s">
        <v>2506</v>
      </c>
    </row>
    <row r="152" spans="1:47" s="26" customFormat="1" x14ac:dyDescent="0.35">
      <c r="A152" s="148"/>
      <c r="B152" s="116"/>
      <c r="C152" s="115"/>
      <c r="D152" s="115"/>
      <c r="E152" s="115"/>
      <c r="F152" s="240" t="str">
        <f>IFERROR(VLOOKUP(B152,ACCEPTED_CODES!$X$3:$Y$48,2,),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4"/>
      <c r="Z152" s="115" t="str">
        <f>IFERROR(VLOOKUP(Y152,CAPTURE_SITE_INFO!$AC$3:$AE$501,3,FALSE),"")</f>
        <v/>
      </c>
      <c r="AA152" s="297"/>
      <c r="AB152" s="297"/>
      <c r="AC152" s="297"/>
      <c r="AD152" s="297"/>
      <c r="AE152" s="297"/>
      <c r="AF152" s="297"/>
      <c r="AG152" s="297"/>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3" t="str">
        <f t="shared" si="30"/>
        <v/>
      </c>
      <c r="AU152" s="283" t="s">
        <v>2506</v>
      </c>
    </row>
    <row r="153" spans="1:47" s="26" customFormat="1" x14ac:dyDescent="0.35">
      <c r="A153" s="148"/>
      <c r="B153" s="116"/>
      <c r="C153" s="115"/>
      <c r="D153" s="115"/>
      <c r="E153" s="115"/>
      <c r="F153" s="240" t="str">
        <f>IFERROR(VLOOKUP(B153,ACCEPTED_CODES!$X$3:$Y$48,2,),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4"/>
      <c r="Z153" s="115" t="str">
        <f>IFERROR(VLOOKUP(Y153,CAPTURE_SITE_INFO!$AC$3:$AE$501,3,FALSE),"")</f>
        <v/>
      </c>
      <c r="AA153" s="297"/>
      <c r="AB153" s="297"/>
      <c r="AC153" s="297"/>
      <c r="AD153" s="297"/>
      <c r="AE153" s="297"/>
      <c r="AF153" s="297"/>
      <c r="AG153" s="297"/>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3" t="str">
        <f t="shared" si="30"/>
        <v/>
      </c>
      <c r="AU153" s="283" t="s">
        <v>2506</v>
      </c>
    </row>
    <row r="154" spans="1:47" s="26" customFormat="1" x14ac:dyDescent="0.35">
      <c r="A154" s="148"/>
      <c r="B154" s="116"/>
      <c r="C154" s="115"/>
      <c r="D154" s="115"/>
      <c r="E154" s="115"/>
      <c r="F154" s="240" t="str">
        <f>IFERROR(VLOOKUP(B154,ACCEPTED_CODES!$X$3:$Y$48,2,),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4"/>
      <c r="Z154" s="115" t="str">
        <f>IFERROR(VLOOKUP(Y154,CAPTURE_SITE_INFO!$AC$3:$AE$501,3,FALSE),"")</f>
        <v/>
      </c>
      <c r="AA154" s="297"/>
      <c r="AB154" s="297"/>
      <c r="AC154" s="297"/>
      <c r="AD154" s="297"/>
      <c r="AE154" s="297"/>
      <c r="AF154" s="297"/>
      <c r="AG154" s="297"/>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3" t="str">
        <f t="shared" si="30"/>
        <v/>
      </c>
      <c r="AU154" s="283" t="s">
        <v>2506</v>
      </c>
    </row>
    <row r="155" spans="1:47" s="26" customFormat="1" x14ac:dyDescent="0.35">
      <c r="A155" s="148"/>
      <c r="B155" s="116"/>
      <c r="C155" s="115"/>
      <c r="D155" s="115"/>
      <c r="E155" s="115"/>
      <c r="F155" s="240" t="str">
        <f>IFERROR(VLOOKUP(B155,ACCEPTED_CODES!$X$3:$Y$48,2,),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4"/>
      <c r="Z155" s="115" t="str">
        <f>IFERROR(VLOOKUP(Y155,CAPTURE_SITE_INFO!$AC$3:$AE$501,3,FALSE),"")</f>
        <v/>
      </c>
      <c r="AA155" s="297"/>
      <c r="AB155" s="297"/>
      <c r="AC155" s="297"/>
      <c r="AD155" s="297"/>
      <c r="AE155" s="297"/>
      <c r="AF155" s="297"/>
      <c r="AG155" s="297"/>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3" t="str">
        <f t="shared" si="30"/>
        <v/>
      </c>
      <c r="AU155" s="283" t="s">
        <v>2506</v>
      </c>
    </row>
    <row r="156" spans="1:47" s="26" customFormat="1" x14ac:dyDescent="0.35">
      <c r="A156" s="148"/>
      <c r="B156" s="116"/>
      <c r="C156" s="115"/>
      <c r="D156" s="115"/>
      <c r="E156" s="115"/>
      <c r="F156" s="240" t="str">
        <f>IFERROR(VLOOKUP(B156,ACCEPTED_CODES!$X$3:$Y$48,2,),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4"/>
      <c r="Z156" s="115" t="str">
        <f>IFERROR(VLOOKUP(Y156,CAPTURE_SITE_INFO!$AC$3:$AE$501,3,FALSE),"")</f>
        <v/>
      </c>
      <c r="AA156" s="297"/>
      <c r="AB156" s="297"/>
      <c r="AC156" s="297"/>
      <c r="AD156" s="297"/>
      <c r="AE156" s="297"/>
      <c r="AF156" s="297"/>
      <c r="AG156" s="297"/>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3" t="str">
        <f t="shared" si="30"/>
        <v/>
      </c>
      <c r="AU156" s="283" t="s">
        <v>2506</v>
      </c>
    </row>
    <row r="157" spans="1:47" s="26" customFormat="1" x14ac:dyDescent="0.35">
      <c r="A157" s="148"/>
      <c r="B157" s="116"/>
      <c r="C157" s="115"/>
      <c r="D157" s="115"/>
      <c r="E157" s="115"/>
      <c r="F157" s="240" t="str">
        <f>IFERROR(VLOOKUP(B157,ACCEPTED_CODES!$X$3:$Y$48,2,),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4"/>
      <c r="Z157" s="115" t="str">
        <f>IFERROR(VLOOKUP(Y157,CAPTURE_SITE_INFO!$AC$3:$AE$501,3,FALSE),"")</f>
        <v/>
      </c>
      <c r="AA157" s="297"/>
      <c r="AB157" s="297"/>
      <c r="AC157" s="297"/>
      <c r="AD157" s="297"/>
      <c r="AE157" s="297"/>
      <c r="AF157" s="297"/>
      <c r="AG157" s="297"/>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3" t="str">
        <f t="shared" si="30"/>
        <v/>
      </c>
      <c r="AU157" s="283" t="s">
        <v>2506</v>
      </c>
    </row>
    <row r="158" spans="1:47" s="26" customFormat="1" x14ac:dyDescent="0.35">
      <c r="A158" s="148"/>
      <c r="B158" s="116"/>
      <c r="C158" s="115"/>
      <c r="D158" s="115"/>
      <c r="E158" s="115"/>
      <c r="F158" s="240" t="str">
        <f>IFERROR(VLOOKUP(B158,ACCEPTED_CODES!$X$3:$Y$48,2,),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4"/>
      <c r="Z158" s="115" t="str">
        <f>IFERROR(VLOOKUP(Y158,CAPTURE_SITE_INFO!$AC$3:$AE$501,3,FALSE),"")</f>
        <v/>
      </c>
      <c r="AA158" s="297"/>
      <c r="AB158" s="297"/>
      <c r="AC158" s="297"/>
      <c r="AD158" s="297"/>
      <c r="AE158" s="297"/>
      <c r="AF158" s="297"/>
      <c r="AG158" s="297"/>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3" t="str">
        <f t="shared" si="30"/>
        <v/>
      </c>
      <c r="AU158" s="283" t="s">
        <v>2506</v>
      </c>
    </row>
    <row r="159" spans="1:47" s="26" customFormat="1" x14ac:dyDescent="0.35">
      <c r="A159" s="148"/>
      <c r="B159" s="116"/>
      <c r="C159" s="115"/>
      <c r="D159" s="115"/>
      <c r="E159" s="115"/>
      <c r="F159" s="240" t="str">
        <f>IFERROR(VLOOKUP(B159,ACCEPTED_CODES!$X$3:$Y$48,2,),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4"/>
      <c r="Z159" s="115" t="str">
        <f>IFERROR(VLOOKUP(Y159,CAPTURE_SITE_INFO!$AC$3:$AE$501,3,FALSE),"")</f>
        <v/>
      </c>
      <c r="AA159" s="297"/>
      <c r="AB159" s="297"/>
      <c r="AC159" s="297"/>
      <c r="AD159" s="297"/>
      <c r="AE159" s="297"/>
      <c r="AF159" s="297"/>
      <c r="AG159" s="297"/>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3" t="str">
        <f t="shared" si="30"/>
        <v/>
      </c>
      <c r="AU159" s="283" t="s">
        <v>2506</v>
      </c>
    </row>
    <row r="160" spans="1:47" s="26" customFormat="1" x14ac:dyDescent="0.35">
      <c r="A160" s="148"/>
      <c r="B160" s="116"/>
      <c r="C160" s="115"/>
      <c r="D160" s="115"/>
      <c r="E160" s="115"/>
      <c r="F160" s="240" t="str">
        <f>IFERROR(VLOOKUP(B160,ACCEPTED_CODES!$X$3:$Y$48,2,),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4"/>
      <c r="Z160" s="115" t="str">
        <f>IFERROR(VLOOKUP(Y160,CAPTURE_SITE_INFO!$AC$3:$AE$501,3,FALSE),"")</f>
        <v/>
      </c>
      <c r="AA160" s="297"/>
      <c r="AB160" s="297"/>
      <c r="AC160" s="297"/>
      <c r="AD160" s="297"/>
      <c r="AE160" s="297"/>
      <c r="AF160" s="297"/>
      <c r="AG160" s="297"/>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3" t="str">
        <f t="shared" si="30"/>
        <v/>
      </c>
      <c r="AU160" s="283" t="s">
        <v>2506</v>
      </c>
    </row>
    <row r="161" spans="1:47" s="26" customFormat="1" x14ac:dyDescent="0.35">
      <c r="A161" s="148"/>
      <c r="B161" s="116"/>
      <c r="C161" s="115"/>
      <c r="D161" s="115"/>
      <c r="E161" s="115"/>
      <c r="F161" s="240" t="str">
        <f>IFERROR(VLOOKUP(B161,ACCEPTED_CODES!$X$3:$Y$48,2,),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4"/>
      <c r="Z161" s="115" t="str">
        <f>IFERROR(VLOOKUP(Y161,CAPTURE_SITE_INFO!$AC$3:$AE$501,3,FALSE),"")</f>
        <v/>
      </c>
      <c r="AA161" s="297"/>
      <c r="AB161" s="297"/>
      <c r="AC161" s="297"/>
      <c r="AD161" s="297"/>
      <c r="AE161" s="297"/>
      <c r="AF161" s="297"/>
      <c r="AG161" s="297"/>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3" t="str">
        <f t="shared" si="30"/>
        <v/>
      </c>
      <c r="AU161" s="283" t="s">
        <v>2506</v>
      </c>
    </row>
    <row r="162" spans="1:47" s="26" customFormat="1" x14ac:dyDescent="0.35">
      <c r="A162" s="148"/>
      <c r="B162" s="116"/>
      <c r="C162" s="115"/>
      <c r="D162" s="115"/>
      <c r="E162" s="115"/>
      <c r="F162" s="240" t="str">
        <f>IFERROR(VLOOKUP(B162,ACCEPTED_CODES!$X$3:$Y$48,2,),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4"/>
      <c r="Z162" s="115" t="str">
        <f>IFERROR(VLOOKUP(Y162,CAPTURE_SITE_INFO!$AC$3:$AE$501,3,FALSE),"")</f>
        <v/>
      </c>
      <c r="AA162" s="297"/>
      <c r="AB162" s="297"/>
      <c r="AC162" s="297"/>
      <c r="AD162" s="297"/>
      <c r="AE162" s="297"/>
      <c r="AF162" s="297"/>
      <c r="AG162" s="297"/>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3" t="str">
        <f t="shared" si="30"/>
        <v/>
      </c>
      <c r="AU162" s="283" t="s">
        <v>2506</v>
      </c>
    </row>
    <row r="163" spans="1:47" s="26" customFormat="1" x14ac:dyDescent="0.35">
      <c r="A163" s="148"/>
      <c r="B163" s="116"/>
      <c r="C163" s="115"/>
      <c r="D163" s="115"/>
      <c r="E163" s="115"/>
      <c r="F163" s="240" t="str">
        <f>IFERROR(VLOOKUP(B163,ACCEPTED_CODES!$X$3:$Y$48,2,),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4"/>
      <c r="Z163" s="115" t="str">
        <f>IFERROR(VLOOKUP(Y163,CAPTURE_SITE_INFO!$AC$3:$AE$501,3,FALSE),"")</f>
        <v/>
      </c>
      <c r="AA163" s="297"/>
      <c r="AB163" s="297"/>
      <c r="AC163" s="297"/>
      <c r="AD163" s="297"/>
      <c r="AE163" s="297"/>
      <c r="AF163" s="297"/>
      <c r="AG163" s="297"/>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3" t="str">
        <f t="shared" si="30"/>
        <v/>
      </c>
      <c r="AU163" s="283" t="s">
        <v>2506</v>
      </c>
    </row>
    <row r="164" spans="1:47" s="26" customFormat="1" x14ac:dyDescent="0.35">
      <c r="A164" s="148"/>
      <c r="B164" s="116"/>
      <c r="C164" s="115"/>
      <c r="D164" s="115"/>
      <c r="E164" s="115"/>
      <c r="F164" s="240" t="str">
        <f>IFERROR(VLOOKUP(B164,ACCEPTED_CODES!$X$3:$Y$48,2,),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4"/>
      <c r="Z164" s="115" t="str">
        <f>IFERROR(VLOOKUP(Y164,CAPTURE_SITE_INFO!$AC$3:$AE$501,3,FALSE),"")</f>
        <v/>
      </c>
      <c r="AA164" s="297"/>
      <c r="AB164" s="297"/>
      <c r="AC164" s="297"/>
      <c r="AD164" s="297"/>
      <c r="AE164" s="297"/>
      <c r="AF164" s="297"/>
      <c r="AG164" s="297"/>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3" t="str">
        <f t="shared" si="30"/>
        <v/>
      </c>
      <c r="AU164" s="283" t="s">
        <v>2506</v>
      </c>
    </row>
    <row r="165" spans="1:47" s="26" customFormat="1" x14ac:dyDescent="0.35">
      <c r="A165" s="148"/>
      <c r="B165" s="116"/>
      <c r="C165" s="115"/>
      <c r="D165" s="115"/>
      <c r="E165" s="115"/>
      <c r="F165" s="240" t="str">
        <f>IFERROR(VLOOKUP(B165,ACCEPTED_CODES!$X$3:$Y$48,2,),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4"/>
      <c r="Z165" s="115" t="str">
        <f>IFERROR(VLOOKUP(Y165,CAPTURE_SITE_INFO!$AC$3:$AE$501,3,FALSE),"")</f>
        <v/>
      </c>
      <c r="AA165" s="297"/>
      <c r="AB165" s="297"/>
      <c r="AC165" s="297"/>
      <c r="AD165" s="297"/>
      <c r="AE165" s="297"/>
      <c r="AF165" s="297"/>
      <c r="AG165" s="297"/>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3" t="str">
        <f t="shared" si="30"/>
        <v/>
      </c>
      <c r="AU165" s="283" t="s">
        <v>2506</v>
      </c>
    </row>
    <row r="166" spans="1:47" s="26" customFormat="1" x14ac:dyDescent="0.35">
      <c r="A166" s="148"/>
      <c r="B166" s="116"/>
      <c r="C166" s="115"/>
      <c r="D166" s="115"/>
      <c r="E166" s="115"/>
      <c r="F166" s="240" t="str">
        <f>IFERROR(VLOOKUP(B166,ACCEPTED_CODES!$X$3:$Y$48,2,),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4"/>
      <c r="Z166" s="115" t="str">
        <f>IFERROR(VLOOKUP(Y166,CAPTURE_SITE_INFO!$AC$3:$AE$501,3,FALSE),"")</f>
        <v/>
      </c>
      <c r="AA166" s="297"/>
      <c r="AB166" s="297"/>
      <c r="AC166" s="297"/>
      <c r="AD166" s="297"/>
      <c r="AE166" s="297"/>
      <c r="AF166" s="297"/>
      <c r="AG166" s="297"/>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3" t="str">
        <f t="shared" si="30"/>
        <v/>
      </c>
      <c r="AU166" s="283" t="s">
        <v>2506</v>
      </c>
    </row>
    <row r="167" spans="1:47" s="26" customFormat="1" x14ac:dyDescent="0.35">
      <c r="A167" s="148"/>
      <c r="B167" s="116"/>
      <c r="C167" s="115"/>
      <c r="D167" s="115"/>
      <c r="E167" s="115"/>
      <c r="F167" s="240" t="str">
        <f>IFERROR(VLOOKUP(B167,ACCEPTED_CODES!$X$3:$Y$48,2,),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4"/>
      <c r="Z167" s="115" t="str">
        <f>IFERROR(VLOOKUP(Y167,CAPTURE_SITE_INFO!$AC$3:$AE$501,3,FALSE),"")</f>
        <v/>
      </c>
      <c r="AA167" s="297"/>
      <c r="AB167" s="297"/>
      <c r="AC167" s="297"/>
      <c r="AD167" s="297"/>
      <c r="AE167" s="297"/>
      <c r="AF167" s="297"/>
      <c r="AG167" s="297"/>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3" t="str">
        <f t="shared" si="30"/>
        <v/>
      </c>
      <c r="AU167" s="283" t="s">
        <v>2506</v>
      </c>
    </row>
    <row r="168" spans="1:47" s="26" customFormat="1" x14ac:dyDescent="0.35">
      <c r="A168" s="148"/>
      <c r="B168" s="116"/>
      <c r="C168" s="115"/>
      <c r="D168" s="115"/>
      <c r="E168" s="115"/>
      <c r="F168" s="240" t="str">
        <f>IFERROR(VLOOKUP(B168,ACCEPTED_CODES!$X$3:$Y$48,2,),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4"/>
      <c r="Z168" s="115" t="str">
        <f>IFERROR(VLOOKUP(Y168,CAPTURE_SITE_INFO!$AC$3:$AE$501,3,FALSE),"")</f>
        <v/>
      </c>
      <c r="AA168" s="297"/>
      <c r="AB168" s="297"/>
      <c r="AC168" s="297"/>
      <c r="AD168" s="297"/>
      <c r="AE168" s="297"/>
      <c r="AF168" s="297"/>
      <c r="AG168" s="297"/>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3" t="str">
        <f t="shared" si="30"/>
        <v/>
      </c>
      <c r="AU168" s="283" t="s">
        <v>2506</v>
      </c>
    </row>
    <row r="169" spans="1:47" s="26" customFormat="1" x14ac:dyDescent="0.35">
      <c r="A169" s="148"/>
      <c r="B169" s="116"/>
      <c r="C169" s="115"/>
      <c r="D169" s="115"/>
      <c r="E169" s="115"/>
      <c r="F169" s="240" t="str">
        <f>IFERROR(VLOOKUP(B169,ACCEPTED_CODES!$X$3:$Y$48,2,),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4"/>
      <c r="Z169" s="115" t="str">
        <f>IFERROR(VLOOKUP(Y169,CAPTURE_SITE_INFO!$AC$3:$AE$501,3,FALSE),"")</f>
        <v/>
      </c>
      <c r="AA169" s="297"/>
      <c r="AB169" s="297"/>
      <c r="AC169" s="297"/>
      <c r="AD169" s="297"/>
      <c r="AE169" s="297"/>
      <c r="AF169" s="297"/>
      <c r="AG169" s="297"/>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3" t="str">
        <f t="shared" si="30"/>
        <v/>
      </c>
      <c r="AU169" s="283" t="s">
        <v>2506</v>
      </c>
    </row>
    <row r="170" spans="1:47" s="26" customFormat="1" x14ac:dyDescent="0.35">
      <c r="A170" s="148"/>
      <c r="B170" s="116"/>
      <c r="C170" s="115"/>
      <c r="D170" s="115"/>
      <c r="E170" s="115"/>
      <c r="F170" s="240" t="str">
        <f>IFERROR(VLOOKUP(B170,ACCEPTED_CODES!$X$3:$Y$48,2,),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4"/>
      <c r="Z170" s="115" t="str">
        <f>IFERROR(VLOOKUP(Y170,CAPTURE_SITE_INFO!$AC$3:$AE$501,3,FALSE),"")</f>
        <v/>
      </c>
      <c r="AA170" s="297"/>
      <c r="AB170" s="297"/>
      <c r="AC170" s="297"/>
      <c r="AD170" s="297"/>
      <c r="AE170" s="297"/>
      <c r="AF170" s="297"/>
      <c r="AG170" s="297"/>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3" t="str">
        <f t="shared" si="30"/>
        <v/>
      </c>
      <c r="AU170" s="283" t="s">
        <v>2506</v>
      </c>
    </row>
    <row r="171" spans="1:47" s="26" customFormat="1" x14ac:dyDescent="0.35">
      <c r="A171" s="148"/>
      <c r="B171" s="116"/>
      <c r="C171" s="115"/>
      <c r="D171" s="115"/>
      <c r="E171" s="115"/>
      <c r="F171" s="240" t="str">
        <f>IFERROR(VLOOKUP(B171,ACCEPTED_CODES!$X$3:$Y$48,2,),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4"/>
      <c r="Z171" s="115" t="str">
        <f>IFERROR(VLOOKUP(Y171,CAPTURE_SITE_INFO!$AC$3:$AE$501,3,FALSE),"")</f>
        <v/>
      </c>
      <c r="AA171" s="297"/>
      <c r="AB171" s="297"/>
      <c r="AC171" s="297"/>
      <c r="AD171" s="297"/>
      <c r="AE171" s="297"/>
      <c r="AF171" s="297"/>
      <c r="AG171" s="297"/>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3" t="str">
        <f t="shared" si="30"/>
        <v/>
      </c>
      <c r="AU171" s="283" t="s">
        <v>2506</v>
      </c>
    </row>
    <row r="172" spans="1:47" s="26" customFormat="1" x14ac:dyDescent="0.35">
      <c r="A172" s="148"/>
      <c r="B172" s="116"/>
      <c r="C172" s="115"/>
      <c r="D172" s="115"/>
      <c r="E172" s="115"/>
      <c r="F172" s="240" t="str">
        <f>IFERROR(VLOOKUP(B172,ACCEPTED_CODES!$X$3:$Y$48,2,),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4"/>
      <c r="Z172" s="115" t="str">
        <f>IFERROR(VLOOKUP(Y172,CAPTURE_SITE_INFO!$AC$3:$AE$501,3,FALSE),"")</f>
        <v/>
      </c>
      <c r="AA172" s="297"/>
      <c r="AB172" s="297"/>
      <c r="AC172" s="297"/>
      <c r="AD172" s="297"/>
      <c r="AE172" s="297"/>
      <c r="AF172" s="297"/>
      <c r="AG172" s="297"/>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3" t="str">
        <f t="shared" si="30"/>
        <v/>
      </c>
      <c r="AU172" s="283" t="s">
        <v>2506</v>
      </c>
    </row>
    <row r="173" spans="1:47" s="26" customFormat="1" x14ac:dyDescent="0.35">
      <c r="A173" s="148"/>
      <c r="B173" s="116"/>
      <c r="C173" s="115"/>
      <c r="D173" s="115"/>
      <c r="E173" s="115"/>
      <c r="F173" s="240" t="str">
        <f>IFERROR(VLOOKUP(B173,ACCEPTED_CODES!$X$3:$Y$48,2,),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4"/>
      <c r="Z173" s="115" t="str">
        <f>IFERROR(VLOOKUP(Y173,CAPTURE_SITE_INFO!$AC$3:$AE$501,3,FALSE),"")</f>
        <v/>
      </c>
      <c r="AA173" s="297"/>
      <c r="AB173" s="297"/>
      <c r="AC173" s="297"/>
      <c r="AD173" s="297"/>
      <c r="AE173" s="297"/>
      <c r="AF173" s="297"/>
      <c r="AG173" s="297"/>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3" t="str">
        <f t="shared" si="30"/>
        <v/>
      </c>
      <c r="AU173" s="283" t="s">
        <v>2506</v>
      </c>
    </row>
    <row r="174" spans="1:47" s="26" customFormat="1" x14ac:dyDescent="0.35">
      <c r="A174" s="148"/>
      <c r="B174" s="116"/>
      <c r="C174" s="115"/>
      <c r="D174" s="115"/>
      <c r="E174" s="115"/>
      <c r="F174" s="240" t="str">
        <f>IFERROR(VLOOKUP(B174,ACCEPTED_CODES!$X$3:$Y$48,2,),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4"/>
      <c r="Z174" s="115" t="str">
        <f>IFERROR(VLOOKUP(Y174,CAPTURE_SITE_INFO!$AC$3:$AE$501,3,FALSE),"")</f>
        <v/>
      </c>
      <c r="AA174" s="297"/>
      <c r="AB174" s="297"/>
      <c r="AC174" s="297"/>
      <c r="AD174" s="297"/>
      <c r="AE174" s="297"/>
      <c r="AF174" s="297"/>
      <c r="AG174" s="297"/>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3" t="str">
        <f t="shared" si="30"/>
        <v/>
      </c>
      <c r="AU174" s="283" t="s">
        <v>2506</v>
      </c>
    </row>
    <row r="175" spans="1:47" s="26" customFormat="1" x14ac:dyDescent="0.35">
      <c r="A175" s="148"/>
      <c r="B175" s="116"/>
      <c r="C175" s="115"/>
      <c r="D175" s="115"/>
      <c r="E175" s="115"/>
      <c r="F175" s="240" t="str">
        <f>IFERROR(VLOOKUP(B175,ACCEPTED_CODES!$X$3:$Y$48,2,),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4"/>
      <c r="Z175" s="115" t="str">
        <f>IFERROR(VLOOKUP(Y175,CAPTURE_SITE_INFO!$AC$3:$AE$501,3,FALSE),"")</f>
        <v/>
      </c>
      <c r="AA175" s="297"/>
      <c r="AB175" s="297"/>
      <c r="AC175" s="297"/>
      <c r="AD175" s="297"/>
      <c r="AE175" s="297"/>
      <c r="AF175" s="297"/>
      <c r="AG175" s="297"/>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3" t="str">
        <f t="shared" si="30"/>
        <v/>
      </c>
      <c r="AU175" s="283" t="s">
        <v>2506</v>
      </c>
    </row>
    <row r="176" spans="1:47" s="26" customFormat="1" x14ac:dyDescent="0.35">
      <c r="A176" s="148"/>
      <c r="B176" s="116"/>
      <c r="C176" s="115"/>
      <c r="D176" s="115"/>
      <c r="E176" s="115"/>
      <c r="F176" s="240" t="str">
        <f>IFERROR(VLOOKUP(B176,ACCEPTED_CODES!$X$3:$Y$48,2,),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4"/>
      <c r="Z176" s="115" t="str">
        <f>IFERROR(VLOOKUP(Y176,CAPTURE_SITE_INFO!$AC$3:$AE$501,3,FALSE),"")</f>
        <v/>
      </c>
      <c r="AA176" s="297"/>
      <c r="AB176" s="297"/>
      <c r="AC176" s="297"/>
      <c r="AD176" s="297"/>
      <c r="AE176" s="297"/>
      <c r="AF176" s="297"/>
      <c r="AG176" s="297"/>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3" t="str">
        <f t="shared" si="30"/>
        <v/>
      </c>
      <c r="AU176" s="283" t="s">
        <v>2506</v>
      </c>
    </row>
    <row r="177" spans="1:47" s="26" customFormat="1" x14ac:dyDescent="0.35">
      <c r="A177" s="148"/>
      <c r="B177" s="116"/>
      <c r="C177" s="115"/>
      <c r="D177" s="115"/>
      <c r="E177" s="115"/>
      <c r="F177" s="240" t="str">
        <f>IFERROR(VLOOKUP(B177,ACCEPTED_CODES!$X$3:$Y$48,2,),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4"/>
      <c r="Z177" s="115" t="str">
        <f>IFERROR(VLOOKUP(Y177,CAPTURE_SITE_INFO!$AC$3:$AE$501,3,FALSE),"")</f>
        <v/>
      </c>
      <c r="AA177" s="297"/>
      <c r="AB177" s="297"/>
      <c r="AC177" s="297"/>
      <c r="AD177" s="297"/>
      <c r="AE177" s="297"/>
      <c r="AF177" s="297"/>
      <c r="AG177" s="297"/>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3" t="str">
        <f t="shared" si="30"/>
        <v/>
      </c>
      <c r="AU177" s="283" t="s">
        <v>2506</v>
      </c>
    </row>
    <row r="178" spans="1:47" s="26" customFormat="1" x14ac:dyDescent="0.35">
      <c r="A178" s="148"/>
      <c r="B178" s="116"/>
      <c r="C178" s="115"/>
      <c r="D178" s="115"/>
      <c r="E178" s="115"/>
      <c r="F178" s="240" t="str">
        <f>IFERROR(VLOOKUP(B178,ACCEPTED_CODES!$X$3:$Y$48,2,),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4"/>
      <c r="Z178" s="115" t="str">
        <f>IFERROR(VLOOKUP(Y178,CAPTURE_SITE_INFO!$AC$3:$AE$501,3,FALSE),"")</f>
        <v/>
      </c>
      <c r="AA178" s="297"/>
      <c r="AB178" s="297"/>
      <c r="AC178" s="297"/>
      <c r="AD178" s="297"/>
      <c r="AE178" s="297"/>
      <c r="AF178" s="297"/>
      <c r="AG178" s="297"/>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3" t="str">
        <f t="shared" si="30"/>
        <v/>
      </c>
      <c r="AU178" s="283" t="s">
        <v>2506</v>
      </c>
    </row>
    <row r="179" spans="1:47" s="26" customFormat="1" x14ac:dyDescent="0.35">
      <c r="A179" s="148"/>
      <c r="B179" s="116"/>
      <c r="C179" s="115"/>
      <c r="D179" s="115"/>
      <c r="E179" s="115"/>
      <c r="F179" s="240" t="str">
        <f>IFERROR(VLOOKUP(B179,ACCEPTED_CODES!$X$3:$Y$48,2,),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4"/>
      <c r="Z179" s="115" t="str">
        <f>IFERROR(VLOOKUP(Y179,CAPTURE_SITE_INFO!$AC$3:$AE$501,3,FALSE),"")</f>
        <v/>
      </c>
      <c r="AA179" s="297"/>
      <c r="AB179" s="297"/>
      <c r="AC179" s="297"/>
      <c r="AD179" s="297"/>
      <c r="AE179" s="297"/>
      <c r="AF179" s="297"/>
      <c r="AG179" s="297"/>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3" t="str">
        <f t="shared" si="30"/>
        <v/>
      </c>
      <c r="AU179" s="283" t="s">
        <v>2506</v>
      </c>
    </row>
    <row r="180" spans="1:47" s="26" customFormat="1" x14ac:dyDescent="0.35">
      <c r="A180" s="148"/>
      <c r="B180" s="116"/>
      <c r="C180" s="115"/>
      <c r="D180" s="115"/>
      <c r="E180" s="115"/>
      <c r="F180" s="240" t="str">
        <f>IFERROR(VLOOKUP(B180,ACCEPTED_CODES!$X$3:$Y$48,2,),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4"/>
      <c r="Z180" s="115" t="str">
        <f>IFERROR(VLOOKUP(Y180,CAPTURE_SITE_INFO!$AC$3:$AE$501,3,FALSE),"")</f>
        <v/>
      </c>
      <c r="AA180" s="297"/>
      <c r="AB180" s="297"/>
      <c r="AC180" s="297"/>
      <c r="AD180" s="297"/>
      <c r="AE180" s="297"/>
      <c r="AF180" s="297"/>
      <c r="AG180" s="297"/>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3" t="str">
        <f t="shared" si="30"/>
        <v/>
      </c>
      <c r="AU180" s="283" t="s">
        <v>2506</v>
      </c>
    </row>
    <row r="181" spans="1:47" s="26" customFormat="1" x14ac:dyDescent="0.35">
      <c r="A181" s="148"/>
      <c r="B181" s="116"/>
      <c r="C181" s="115"/>
      <c r="D181" s="115"/>
      <c r="E181" s="115"/>
      <c r="F181" s="240" t="str">
        <f>IFERROR(VLOOKUP(B181,ACCEPTED_CODES!$X$3:$Y$48,2,),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4"/>
      <c r="Z181" s="115" t="str">
        <f>IFERROR(VLOOKUP(Y181,CAPTURE_SITE_INFO!$AC$3:$AE$501,3,FALSE),"")</f>
        <v/>
      </c>
      <c r="AA181" s="297"/>
      <c r="AB181" s="297"/>
      <c r="AC181" s="297"/>
      <c r="AD181" s="297"/>
      <c r="AE181" s="297"/>
      <c r="AF181" s="297"/>
      <c r="AG181" s="297"/>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3" t="str">
        <f t="shared" si="30"/>
        <v/>
      </c>
      <c r="AU181" s="283" t="s">
        <v>2506</v>
      </c>
    </row>
    <row r="182" spans="1:47" s="26" customFormat="1" x14ac:dyDescent="0.35">
      <c r="A182" s="148"/>
      <c r="B182" s="116"/>
      <c r="C182" s="115"/>
      <c r="D182" s="115"/>
      <c r="E182" s="115"/>
      <c r="F182" s="240" t="str">
        <f>IFERROR(VLOOKUP(B182,ACCEPTED_CODES!$X$3:$Y$48,2,),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4"/>
      <c r="Z182" s="115" t="str">
        <f>IFERROR(VLOOKUP(Y182,CAPTURE_SITE_INFO!$AC$3:$AE$501,3,FALSE),"")</f>
        <v/>
      </c>
      <c r="AA182" s="297"/>
      <c r="AB182" s="297"/>
      <c r="AC182" s="297"/>
      <c r="AD182" s="297"/>
      <c r="AE182" s="297"/>
      <c r="AF182" s="297"/>
      <c r="AG182" s="297"/>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3" t="str">
        <f t="shared" si="30"/>
        <v/>
      </c>
      <c r="AU182" s="283" t="s">
        <v>2506</v>
      </c>
    </row>
    <row r="183" spans="1:47" s="26" customFormat="1" x14ac:dyDescent="0.35">
      <c r="A183" s="148"/>
      <c r="B183" s="116"/>
      <c r="C183" s="115"/>
      <c r="D183" s="115"/>
      <c r="E183" s="115"/>
      <c r="F183" s="240" t="str">
        <f>IFERROR(VLOOKUP(B183,ACCEPTED_CODES!$X$3:$Y$48,2,),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4"/>
      <c r="Z183" s="115" t="str">
        <f>IFERROR(VLOOKUP(Y183,CAPTURE_SITE_INFO!$AC$3:$AE$501,3,FALSE),"")</f>
        <v/>
      </c>
      <c r="AA183" s="297"/>
      <c r="AB183" s="297"/>
      <c r="AC183" s="297"/>
      <c r="AD183" s="297"/>
      <c r="AE183" s="297"/>
      <c r="AF183" s="297"/>
      <c r="AG183" s="297"/>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3" t="str">
        <f t="shared" si="30"/>
        <v/>
      </c>
      <c r="AU183" s="283" t="s">
        <v>2506</v>
      </c>
    </row>
    <row r="184" spans="1:47" s="26" customFormat="1" x14ac:dyDescent="0.35">
      <c r="A184" s="148"/>
      <c r="B184" s="116"/>
      <c r="C184" s="115"/>
      <c r="D184" s="115"/>
      <c r="E184" s="115"/>
      <c r="F184" s="240" t="str">
        <f>IFERROR(VLOOKUP(B184,ACCEPTED_CODES!$X$3:$Y$48,2,),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4"/>
      <c r="Z184" s="115" t="str">
        <f>IFERROR(VLOOKUP(Y184,CAPTURE_SITE_INFO!$AC$3:$AE$501,3,FALSE),"")</f>
        <v/>
      </c>
      <c r="AA184" s="297"/>
      <c r="AB184" s="297"/>
      <c r="AC184" s="297"/>
      <c r="AD184" s="297"/>
      <c r="AE184" s="297"/>
      <c r="AF184" s="297"/>
      <c r="AG184" s="297"/>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3" t="str">
        <f t="shared" si="30"/>
        <v/>
      </c>
      <c r="AU184" s="283" t="s">
        <v>2506</v>
      </c>
    </row>
    <row r="185" spans="1:47" s="26" customFormat="1" x14ac:dyDescent="0.35">
      <c r="A185" s="148"/>
      <c r="B185" s="116"/>
      <c r="C185" s="115"/>
      <c r="D185" s="115"/>
      <c r="E185" s="115"/>
      <c r="F185" s="240" t="str">
        <f>IFERROR(VLOOKUP(B185,ACCEPTED_CODES!$X$3:$Y$48,2,),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4"/>
      <c r="Z185" s="115" t="str">
        <f>IFERROR(VLOOKUP(Y185,CAPTURE_SITE_INFO!$AC$3:$AE$501,3,FALSE),"")</f>
        <v/>
      </c>
      <c r="AA185" s="297"/>
      <c r="AB185" s="297"/>
      <c r="AC185" s="297"/>
      <c r="AD185" s="297"/>
      <c r="AE185" s="297"/>
      <c r="AF185" s="297"/>
      <c r="AG185" s="297"/>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3" t="str">
        <f t="shared" si="30"/>
        <v/>
      </c>
      <c r="AU185" s="283" t="s">
        <v>2506</v>
      </c>
    </row>
    <row r="186" spans="1:47" s="26" customFormat="1" x14ac:dyDescent="0.35">
      <c r="A186" s="148"/>
      <c r="B186" s="116"/>
      <c r="C186" s="115"/>
      <c r="D186" s="115"/>
      <c r="E186" s="115"/>
      <c r="F186" s="240" t="str">
        <f>IFERROR(VLOOKUP(B186,ACCEPTED_CODES!$X$3:$Y$48,2,),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4"/>
      <c r="Z186" s="115" t="str">
        <f>IFERROR(VLOOKUP(Y186,CAPTURE_SITE_INFO!$AC$3:$AE$501,3,FALSE),"")</f>
        <v/>
      </c>
      <c r="AA186" s="297"/>
      <c r="AB186" s="297"/>
      <c r="AC186" s="297"/>
      <c r="AD186" s="297"/>
      <c r="AE186" s="297"/>
      <c r="AF186" s="297"/>
      <c r="AG186" s="297"/>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3" t="str">
        <f t="shared" si="30"/>
        <v/>
      </c>
      <c r="AU186" s="283" t="s">
        <v>2506</v>
      </c>
    </row>
    <row r="187" spans="1:47" s="26" customFormat="1" x14ac:dyDescent="0.35">
      <c r="A187" s="148"/>
      <c r="B187" s="116"/>
      <c r="C187" s="115"/>
      <c r="D187" s="115"/>
      <c r="E187" s="115"/>
      <c r="F187" s="240" t="str">
        <f>IFERROR(VLOOKUP(B187,ACCEPTED_CODES!$X$3:$Y$48,2,),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4"/>
      <c r="Z187" s="115" t="str">
        <f>IFERROR(VLOOKUP(Y187,CAPTURE_SITE_INFO!$AC$3:$AE$501,3,FALSE),"")</f>
        <v/>
      </c>
      <c r="AA187" s="297"/>
      <c r="AB187" s="297"/>
      <c r="AC187" s="297"/>
      <c r="AD187" s="297"/>
      <c r="AE187" s="297"/>
      <c r="AF187" s="297"/>
      <c r="AG187" s="297"/>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3" t="str">
        <f t="shared" si="30"/>
        <v/>
      </c>
      <c r="AU187" s="283" t="s">
        <v>2506</v>
      </c>
    </row>
    <row r="188" spans="1:47" s="26" customFormat="1" x14ac:dyDescent="0.35">
      <c r="A188" s="148"/>
      <c r="B188" s="116"/>
      <c r="C188" s="115"/>
      <c r="D188" s="115"/>
      <c r="E188" s="115"/>
      <c r="F188" s="240" t="str">
        <f>IFERROR(VLOOKUP(B188,ACCEPTED_CODES!$X$3:$Y$48,2,),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4"/>
      <c r="Z188" s="115" t="str">
        <f>IFERROR(VLOOKUP(Y188,CAPTURE_SITE_INFO!$AC$3:$AE$501,3,FALSE),"")</f>
        <v/>
      </c>
      <c r="AA188" s="297"/>
      <c r="AB188" s="297"/>
      <c r="AC188" s="297"/>
      <c r="AD188" s="297"/>
      <c r="AE188" s="297"/>
      <c r="AF188" s="297"/>
      <c r="AG188" s="297"/>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3" t="str">
        <f t="shared" si="30"/>
        <v/>
      </c>
      <c r="AU188" s="283" t="s">
        <v>2506</v>
      </c>
    </row>
    <row r="189" spans="1:47" s="26" customFormat="1" x14ac:dyDescent="0.35">
      <c r="A189" s="148"/>
      <c r="B189" s="116"/>
      <c r="C189" s="115"/>
      <c r="D189" s="115"/>
      <c r="E189" s="115"/>
      <c r="F189" s="240" t="str">
        <f>IFERROR(VLOOKUP(B189,ACCEPTED_CODES!$X$3:$Y$48,2,),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4"/>
      <c r="Z189" s="115" t="str">
        <f>IFERROR(VLOOKUP(Y189,CAPTURE_SITE_INFO!$AC$3:$AE$501,3,FALSE),"")</f>
        <v/>
      </c>
      <c r="AA189" s="297"/>
      <c r="AB189" s="297"/>
      <c r="AC189" s="297"/>
      <c r="AD189" s="297"/>
      <c r="AE189" s="297"/>
      <c r="AF189" s="297"/>
      <c r="AG189" s="297"/>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3" t="str">
        <f t="shared" si="30"/>
        <v/>
      </c>
      <c r="AU189" s="283" t="s">
        <v>2506</v>
      </c>
    </row>
    <row r="190" spans="1:47" s="26" customFormat="1" x14ac:dyDescent="0.35">
      <c r="A190" s="148"/>
      <c r="B190" s="116"/>
      <c r="C190" s="115"/>
      <c r="D190" s="115"/>
      <c r="E190" s="115"/>
      <c r="F190" s="240" t="str">
        <f>IFERROR(VLOOKUP(B190,ACCEPTED_CODES!$X$3:$Y$48,2,),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4"/>
      <c r="Z190" s="115" t="str">
        <f>IFERROR(VLOOKUP(Y190,CAPTURE_SITE_INFO!$AC$3:$AE$501,3,FALSE),"")</f>
        <v/>
      </c>
      <c r="AA190" s="297"/>
      <c r="AB190" s="297"/>
      <c r="AC190" s="297"/>
      <c r="AD190" s="297"/>
      <c r="AE190" s="297"/>
      <c r="AF190" s="297"/>
      <c r="AG190" s="297"/>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3" t="str">
        <f t="shared" si="30"/>
        <v/>
      </c>
      <c r="AU190" s="283" t="s">
        <v>2506</v>
      </c>
    </row>
    <row r="191" spans="1:47" s="26" customFormat="1" x14ac:dyDescent="0.35">
      <c r="A191" s="148"/>
      <c r="B191" s="116"/>
      <c r="C191" s="115"/>
      <c r="D191" s="115"/>
      <c r="E191" s="115"/>
      <c r="F191" s="240" t="str">
        <f>IFERROR(VLOOKUP(B191,ACCEPTED_CODES!$X$3:$Y$48,2,),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4"/>
      <c r="Z191" s="115" t="str">
        <f>IFERROR(VLOOKUP(Y191,CAPTURE_SITE_INFO!$AC$3:$AE$501,3,FALSE),"")</f>
        <v/>
      </c>
      <c r="AA191" s="297"/>
      <c r="AB191" s="297"/>
      <c r="AC191" s="297"/>
      <c r="AD191" s="297"/>
      <c r="AE191" s="297"/>
      <c r="AF191" s="297"/>
      <c r="AG191" s="297"/>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3" t="str">
        <f t="shared" si="30"/>
        <v/>
      </c>
      <c r="AU191" s="283" t="s">
        <v>2506</v>
      </c>
    </row>
    <row r="192" spans="1:47" s="26" customFormat="1" x14ac:dyDescent="0.35">
      <c r="A192" s="148"/>
      <c r="B192" s="116"/>
      <c r="C192" s="115"/>
      <c r="D192" s="115"/>
      <c r="E192" s="115"/>
      <c r="F192" s="240" t="str">
        <f>IFERROR(VLOOKUP(B192,ACCEPTED_CODES!$X$3:$Y$48,2,),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4"/>
      <c r="Z192" s="115" t="str">
        <f>IFERROR(VLOOKUP(Y192,CAPTURE_SITE_INFO!$AC$3:$AE$501,3,FALSE),"")</f>
        <v/>
      </c>
      <c r="AA192" s="297"/>
      <c r="AB192" s="297"/>
      <c r="AC192" s="297"/>
      <c r="AD192" s="297"/>
      <c r="AE192" s="297"/>
      <c r="AF192" s="297"/>
      <c r="AG192" s="297"/>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3" t="str">
        <f t="shared" si="30"/>
        <v/>
      </c>
      <c r="AU192" s="283" t="s">
        <v>2506</v>
      </c>
    </row>
    <row r="193" spans="1:47" s="26" customFormat="1" x14ac:dyDescent="0.35">
      <c r="A193" s="148"/>
      <c r="B193" s="116"/>
      <c r="C193" s="115"/>
      <c r="D193" s="115"/>
      <c r="E193" s="115"/>
      <c r="F193" s="240" t="str">
        <f>IFERROR(VLOOKUP(B193,ACCEPTED_CODES!$X$3:$Y$48,2,),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4"/>
      <c r="Z193" s="115" t="str">
        <f>IFERROR(VLOOKUP(Y193,CAPTURE_SITE_INFO!$AC$3:$AE$501,3,FALSE),"")</f>
        <v/>
      </c>
      <c r="AA193" s="297"/>
      <c r="AB193" s="297"/>
      <c r="AC193" s="297"/>
      <c r="AD193" s="297"/>
      <c r="AE193" s="297"/>
      <c r="AF193" s="297"/>
      <c r="AG193" s="297"/>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3" t="str">
        <f t="shared" si="30"/>
        <v/>
      </c>
      <c r="AU193" s="283" t="s">
        <v>2506</v>
      </c>
    </row>
    <row r="194" spans="1:47" s="26" customFormat="1" x14ac:dyDescent="0.35">
      <c r="A194" s="148"/>
      <c r="B194" s="116"/>
      <c r="C194" s="115"/>
      <c r="D194" s="115"/>
      <c r="E194" s="115"/>
      <c r="F194" s="240" t="str">
        <f>IFERROR(VLOOKUP(B194,ACCEPTED_CODES!$X$3:$Y$48,2,),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4"/>
      <c r="Z194" s="115" t="str">
        <f>IFERROR(VLOOKUP(Y194,CAPTURE_SITE_INFO!$AC$3:$AE$501,3,FALSE),"")</f>
        <v/>
      </c>
      <c r="AA194" s="297"/>
      <c r="AB194" s="297"/>
      <c r="AC194" s="297"/>
      <c r="AD194" s="297"/>
      <c r="AE194" s="297"/>
      <c r="AF194" s="297"/>
      <c r="AG194" s="297"/>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3" t="str">
        <f t="shared" si="30"/>
        <v/>
      </c>
      <c r="AU194" s="283" t="s">
        <v>2506</v>
      </c>
    </row>
    <row r="195" spans="1:47" s="26" customFormat="1" x14ac:dyDescent="0.35">
      <c r="A195" s="148"/>
      <c r="B195" s="116"/>
      <c r="C195" s="115"/>
      <c r="D195" s="115"/>
      <c r="E195" s="115"/>
      <c r="F195" s="240" t="str">
        <f>IFERROR(VLOOKUP(B195,ACCEPTED_CODES!$X$3:$Y$48,2,),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4"/>
      <c r="Z195" s="115" t="str">
        <f>IFERROR(VLOOKUP(Y195,CAPTURE_SITE_INFO!$AC$3:$AE$501,3,FALSE),"")</f>
        <v/>
      </c>
      <c r="AA195" s="297"/>
      <c r="AB195" s="297"/>
      <c r="AC195" s="297"/>
      <c r="AD195" s="297"/>
      <c r="AE195" s="297"/>
      <c r="AF195" s="297"/>
      <c r="AG195" s="297"/>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3" t="str">
        <f t="shared" si="30"/>
        <v/>
      </c>
      <c r="AU195" s="283" t="s">
        <v>2506</v>
      </c>
    </row>
    <row r="196" spans="1:47" s="26" customFormat="1" x14ac:dyDescent="0.35">
      <c r="A196" s="148"/>
      <c r="B196" s="116"/>
      <c r="C196" s="115"/>
      <c r="D196" s="115"/>
      <c r="E196" s="115"/>
      <c r="F196" s="240" t="str">
        <f>IFERROR(VLOOKUP(B196,ACCEPTED_CODES!$X$3:$Y$48,2,),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4"/>
      <c r="Z196" s="115" t="str">
        <f>IFERROR(VLOOKUP(Y196,CAPTURE_SITE_INFO!$AC$3:$AE$501,3,FALSE),"")</f>
        <v/>
      </c>
      <c r="AA196" s="297"/>
      <c r="AB196" s="297"/>
      <c r="AC196" s="297"/>
      <c r="AD196" s="297"/>
      <c r="AE196" s="297"/>
      <c r="AF196" s="297"/>
      <c r="AG196" s="297"/>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3" t="str">
        <f t="shared" si="30"/>
        <v/>
      </c>
      <c r="AU196" s="283" t="s">
        <v>2506</v>
      </c>
    </row>
    <row r="197" spans="1:47" s="26" customFormat="1" x14ac:dyDescent="0.35">
      <c r="A197" s="148"/>
      <c r="B197" s="116"/>
      <c r="C197" s="115"/>
      <c r="D197" s="115"/>
      <c r="E197" s="115"/>
      <c r="F197" s="240" t="str">
        <f>IFERROR(VLOOKUP(B197,ACCEPTED_CODES!$X$3:$Y$48,2,),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4"/>
      <c r="Z197" s="115" t="str">
        <f>IFERROR(VLOOKUP(Y197,CAPTURE_SITE_INFO!$AC$3:$AE$501,3,FALSE),"")</f>
        <v/>
      </c>
      <c r="AA197" s="297"/>
      <c r="AB197" s="297"/>
      <c r="AC197" s="297"/>
      <c r="AD197" s="297"/>
      <c r="AE197" s="297"/>
      <c r="AF197" s="297"/>
      <c r="AG197" s="297"/>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3" t="str">
        <f t="shared" ref="AT197:AT260" si="40">IF(T197="","",(CONCATENATE(S197,"-",T197)))</f>
        <v/>
      </c>
      <c r="AU197" s="283" t="s">
        <v>2506</v>
      </c>
    </row>
    <row r="198" spans="1:47" s="26" customFormat="1" x14ac:dyDescent="0.35">
      <c r="A198" s="148"/>
      <c r="B198" s="116"/>
      <c r="C198" s="115"/>
      <c r="D198" s="115"/>
      <c r="E198" s="115"/>
      <c r="F198" s="240" t="str">
        <f>IFERROR(VLOOKUP(B198,ACCEPTED_CODES!$X$3:$Y$48,2,),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4"/>
      <c r="Z198" s="115" t="str">
        <f>IFERROR(VLOOKUP(Y198,CAPTURE_SITE_INFO!$AC$3:$AE$501,3,FALSE),"")</f>
        <v/>
      </c>
      <c r="AA198" s="297"/>
      <c r="AB198" s="297"/>
      <c r="AC198" s="297"/>
      <c r="AD198" s="297"/>
      <c r="AE198" s="297"/>
      <c r="AF198" s="297"/>
      <c r="AG198" s="297"/>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3" t="str">
        <f t="shared" si="40"/>
        <v/>
      </c>
      <c r="AU198" s="283" t="s">
        <v>2506</v>
      </c>
    </row>
    <row r="199" spans="1:47" s="26" customFormat="1" x14ac:dyDescent="0.35">
      <c r="A199" s="148"/>
      <c r="B199" s="116"/>
      <c r="C199" s="115"/>
      <c r="D199" s="115"/>
      <c r="E199" s="115"/>
      <c r="F199" s="240" t="str">
        <f>IFERROR(VLOOKUP(B199,ACCEPTED_CODES!$X$3:$Y$48,2,),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4"/>
      <c r="Z199" s="115" t="str">
        <f>IFERROR(VLOOKUP(Y199,CAPTURE_SITE_INFO!$AC$3:$AE$501,3,FALSE),"")</f>
        <v/>
      </c>
      <c r="AA199" s="297"/>
      <c r="AB199" s="297"/>
      <c r="AC199" s="297"/>
      <c r="AD199" s="297"/>
      <c r="AE199" s="297"/>
      <c r="AF199" s="297"/>
      <c r="AG199" s="297"/>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3" t="str">
        <f t="shared" si="40"/>
        <v/>
      </c>
      <c r="AU199" s="283" t="s">
        <v>2506</v>
      </c>
    </row>
    <row r="200" spans="1:47" s="26" customFormat="1" x14ac:dyDescent="0.35">
      <c r="A200" s="148"/>
      <c r="B200" s="116"/>
      <c r="C200" s="115"/>
      <c r="D200" s="115"/>
      <c r="E200" s="115"/>
      <c r="F200" s="240" t="str">
        <f>IFERROR(VLOOKUP(B200,ACCEPTED_CODES!$X$3:$Y$48,2,),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4"/>
      <c r="Z200" s="115" t="str">
        <f>IFERROR(VLOOKUP(Y200,CAPTURE_SITE_INFO!$AC$3:$AE$501,3,FALSE),"")</f>
        <v/>
      </c>
      <c r="AA200" s="297"/>
      <c r="AB200" s="297"/>
      <c r="AC200" s="297"/>
      <c r="AD200" s="297"/>
      <c r="AE200" s="297"/>
      <c r="AF200" s="297"/>
      <c r="AG200" s="297"/>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3" t="str">
        <f t="shared" si="40"/>
        <v/>
      </c>
      <c r="AU200" s="283" t="s">
        <v>2506</v>
      </c>
    </row>
    <row r="201" spans="1:47" s="26" customFormat="1" x14ac:dyDescent="0.35">
      <c r="A201" s="148"/>
      <c r="B201" s="116"/>
      <c r="C201" s="115"/>
      <c r="D201" s="115"/>
      <c r="E201" s="115"/>
      <c r="F201" s="240" t="str">
        <f>IFERROR(VLOOKUP(B201,ACCEPTED_CODES!$X$3:$Y$48,2,),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4"/>
      <c r="Z201" s="115" t="str">
        <f>IFERROR(VLOOKUP(Y201,CAPTURE_SITE_INFO!$AC$3:$AE$501,3,FALSE),"")</f>
        <v/>
      </c>
      <c r="AA201" s="297"/>
      <c r="AB201" s="297"/>
      <c r="AC201" s="297"/>
      <c r="AD201" s="297"/>
      <c r="AE201" s="297"/>
      <c r="AF201" s="297"/>
      <c r="AG201" s="297"/>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3" t="str">
        <f t="shared" si="40"/>
        <v/>
      </c>
      <c r="AU201" s="283" t="s">
        <v>2506</v>
      </c>
    </row>
    <row r="202" spans="1:47" s="26" customFormat="1" x14ac:dyDescent="0.35">
      <c r="A202" s="148"/>
      <c r="B202" s="116"/>
      <c r="C202" s="115"/>
      <c r="D202" s="115"/>
      <c r="E202" s="115"/>
      <c r="F202" s="240" t="str">
        <f>IFERROR(VLOOKUP(B202,ACCEPTED_CODES!$X$3:$Y$48,2,),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4"/>
      <c r="Z202" s="115" t="str">
        <f>IFERROR(VLOOKUP(Y202,CAPTURE_SITE_INFO!$AC$3:$AE$501,3,FALSE),"")</f>
        <v/>
      </c>
      <c r="AA202" s="297"/>
      <c r="AB202" s="297"/>
      <c r="AC202" s="297"/>
      <c r="AD202" s="297"/>
      <c r="AE202" s="297"/>
      <c r="AF202" s="297"/>
      <c r="AG202" s="297"/>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3" t="str">
        <f t="shared" si="40"/>
        <v/>
      </c>
      <c r="AU202" s="283" t="s">
        <v>2506</v>
      </c>
    </row>
    <row r="203" spans="1:47" s="26" customFormat="1" x14ac:dyDescent="0.35">
      <c r="A203" s="148"/>
      <c r="B203" s="116"/>
      <c r="C203" s="115"/>
      <c r="D203" s="115"/>
      <c r="E203" s="115"/>
      <c r="F203" s="240" t="str">
        <f>IFERROR(VLOOKUP(B203,ACCEPTED_CODES!$X$3:$Y$48,2,),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4"/>
      <c r="Z203" s="115" t="str">
        <f>IFERROR(VLOOKUP(Y203,CAPTURE_SITE_INFO!$AC$3:$AE$501,3,FALSE),"")</f>
        <v/>
      </c>
      <c r="AA203" s="297"/>
      <c r="AB203" s="297"/>
      <c r="AC203" s="297"/>
      <c r="AD203" s="297"/>
      <c r="AE203" s="297"/>
      <c r="AF203" s="297"/>
      <c r="AG203" s="297"/>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3" t="str">
        <f t="shared" si="40"/>
        <v/>
      </c>
      <c r="AU203" s="283" t="s">
        <v>2506</v>
      </c>
    </row>
    <row r="204" spans="1:47" s="26" customFormat="1" x14ac:dyDescent="0.35">
      <c r="A204" s="148"/>
      <c r="B204" s="116"/>
      <c r="C204" s="115"/>
      <c r="D204" s="115"/>
      <c r="E204" s="115"/>
      <c r="F204" s="240" t="str">
        <f>IFERROR(VLOOKUP(B204,ACCEPTED_CODES!$X$3:$Y$48,2,),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4"/>
      <c r="Z204" s="115" t="str">
        <f>IFERROR(VLOOKUP(Y204,CAPTURE_SITE_INFO!$AC$3:$AE$501,3,FALSE),"")</f>
        <v/>
      </c>
      <c r="AA204" s="297"/>
      <c r="AB204" s="297"/>
      <c r="AC204" s="297"/>
      <c r="AD204" s="297"/>
      <c r="AE204" s="297"/>
      <c r="AF204" s="297"/>
      <c r="AG204" s="297"/>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3" t="str">
        <f t="shared" si="40"/>
        <v/>
      </c>
      <c r="AU204" s="283" t="s">
        <v>2506</v>
      </c>
    </row>
    <row r="205" spans="1:47" s="26" customFormat="1" x14ac:dyDescent="0.35">
      <c r="A205" s="148"/>
      <c r="B205" s="116"/>
      <c r="C205" s="115"/>
      <c r="D205" s="115"/>
      <c r="E205" s="115"/>
      <c r="F205" s="240" t="str">
        <f>IFERROR(VLOOKUP(B205,ACCEPTED_CODES!$X$3:$Y$48,2,),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4"/>
      <c r="Z205" s="115" t="str">
        <f>IFERROR(VLOOKUP(Y205,CAPTURE_SITE_INFO!$AC$3:$AE$501,3,FALSE),"")</f>
        <v/>
      </c>
      <c r="AA205" s="297"/>
      <c r="AB205" s="297"/>
      <c r="AC205" s="297"/>
      <c r="AD205" s="297"/>
      <c r="AE205" s="297"/>
      <c r="AF205" s="297"/>
      <c r="AG205" s="297"/>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3" t="str">
        <f t="shared" si="40"/>
        <v/>
      </c>
      <c r="AU205" s="283" t="s">
        <v>2506</v>
      </c>
    </row>
    <row r="206" spans="1:47" s="26" customFormat="1" x14ac:dyDescent="0.35">
      <c r="A206" s="148"/>
      <c r="B206" s="116"/>
      <c r="C206" s="115"/>
      <c r="D206" s="115"/>
      <c r="E206" s="115"/>
      <c r="F206" s="240" t="str">
        <f>IFERROR(VLOOKUP(B206,ACCEPTED_CODES!$X$3:$Y$48,2,),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4"/>
      <c r="Z206" s="115" t="str">
        <f>IFERROR(VLOOKUP(Y206,CAPTURE_SITE_INFO!$AC$3:$AE$501,3,FALSE),"")</f>
        <v/>
      </c>
      <c r="AA206" s="297"/>
      <c r="AB206" s="297"/>
      <c r="AC206" s="297"/>
      <c r="AD206" s="297"/>
      <c r="AE206" s="297"/>
      <c r="AF206" s="297"/>
      <c r="AG206" s="297"/>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3" t="str">
        <f t="shared" si="40"/>
        <v/>
      </c>
      <c r="AU206" s="283" t="s">
        <v>2506</v>
      </c>
    </row>
    <row r="207" spans="1:47" s="26" customFormat="1" x14ac:dyDescent="0.35">
      <c r="A207" s="148"/>
      <c r="B207" s="116"/>
      <c r="C207" s="115"/>
      <c r="D207" s="115"/>
      <c r="E207" s="115"/>
      <c r="F207" s="240" t="str">
        <f>IFERROR(VLOOKUP(B207,ACCEPTED_CODES!$X$3:$Y$48,2,),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4"/>
      <c r="Z207" s="115" t="str">
        <f>IFERROR(VLOOKUP(Y207,CAPTURE_SITE_INFO!$AC$3:$AE$501,3,FALSE),"")</f>
        <v/>
      </c>
      <c r="AA207" s="297"/>
      <c r="AB207" s="297"/>
      <c r="AC207" s="297"/>
      <c r="AD207" s="297"/>
      <c r="AE207" s="297"/>
      <c r="AF207" s="297"/>
      <c r="AG207" s="297"/>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3" t="str">
        <f t="shared" si="40"/>
        <v/>
      </c>
      <c r="AU207" s="283" t="s">
        <v>2506</v>
      </c>
    </row>
    <row r="208" spans="1:47" s="26" customFormat="1" x14ac:dyDescent="0.35">
      <c r="A208" s="148"/>
      <c r="B208" s="116"/>
      <c r="C208" s="115"/>
      <c r="D208" s="115"/>
      <c r="E208" s="115"/>
      <c r="F208" s="240" t="str">
        <f>IFERROR(VLOOKUP(B208,ACCEPTED_CODES!$X$3:$Y$48,2,),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4"/>
      <c r="Z208" s="115" t="str">
        <f>IFERROR(VLOOKUP(Y208,CAPTURE_SITE_INFO!$AC$3:$AE$501,3,FALSE),"")</f>
        <v/>
      </c>
      <c r="AA208" s="297"/>
      <c r="AB208" s="297"/>
      <c r="AC208" s="297"/>
      <c r="AD208" s="297"/>
      <c r="AE208" s="297"/>
      <c r="AF208" s="297"/>
      <c r="AG208" s="297"/>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3" t="str">
        <f t="shared" si="40"/>
        <v/>
      </c>
      <c r="AU208" s="283" t="s">
        <v>2506</v>
      </c>
    </row>
    <row r="209" spans="1:47" s="26" customFormat="1" x14ac:dyDescent="0.35">
      <c r="A209" s="148"/>
      <c r="B209" s="116"/>
      <c r="C209" s="115"/>
      <c r="D209" s="115"/>
      <c r="E209" s="115"/>
      <c r="F209" s="240" t="str">
        <f>IFERROR(VLOOKUP(B209,ACCEPTED_CODES!$X$3:$Y$48,2,),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4"/>
      <c r="Z209" s="115" t="str">
        <f>IFERROR(VLOOKUP(Y209,CAPTURE_SITE_INFO!$AC$3:$AE$501,3,FALSE),"")</f>
        <v/>
      </c>
      <c r="AA209" s="297"/>
      <c r="AB209" s="297"/>
      <c r="AC209" s="297"/>
      <c r="AD209" s="297"/>
      <c r="AE209" s="297"/>
      <c r="AF209" s="297"/>
      <c r="AG209" s="297"/>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3" t="str">
        <f t="shared" si="40"/>
        <v/>
      </c>
      <c r="AU209" s="283" t="s">
        <v>2506</v>
      </c>
    </row>
    <row r="210" spans="1:47" s="26" customFormat="1" x14ac:dyDescent="0.35">
      <c r="A210" s="148"/>
      <c r="B210" s="116"/>
      <c r="C210" s="115"/>
      <c r="D210" s="115"/>
      <c r="E210" s="115"/>
      <c r="F210" s="240" t="str">
        <f>IFERROR(VLOOKUP(B210,ACCEPTED_CODES!$X$3:$Y$48,2,),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4"/>
      <c r="Z210" s="115" t="str">
        <f>IFERROR(VLOOKUP(Y210,CAPTURE_SITE_INFO!$AC$3:$AE$501,3,FALSE),"")</f>
        <v/>
      </c>
      <c r="AA210" s="297"/>
      <c r="AB210" s="297"/>
      <c r="AC210" s="297"/>
      <c r="AD210" s="297"/>
      <c r="AE210" s="297"/>
      <c r="AF210" s="297"/>
      <c r="AG210" s="297"/>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3" t="str">
        <f t="shared" si="40"/>
        <v/>
      </c>
      <c r="AU210" s="283" t="s">
        <v>2506</v>
      </c>
    </row>
    <row r="211" spans="1:47" s="26" customFormat="1" x14ac:dyDescent="0.35">
      <c r="A211" s="148"/>
      <c r="B211" s="116"/>
      <c r="C211" s="115"/>
      <c r="D211" s="115"/>
      <c r="E211" s="115"/>
      <c r="F211" s="240" t="str">
        <f>IFERROR(VLOOKUP(B211,ACCEPTED_CODES!$X$3:$Y$48,2,),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4"/>
      <c r="Z211" s="115" t="str">
        <f>IFERROR(VLOOKUP(Y211,CAPTURE_SITE_INFO!$AC$3:$AE$501,3,FALSE),"")</f>
        <v/>
      </c>
      <c r="AA211" s="297"/>
      <c r="AB211" s="297"/>
      <c r="AC211" s="297"/>
      <c r="AD211" s="297"/>
      <c r="AE211" s="297"/>
      <c r="AF211" s="297"/>
      <c r="AG211" s="297"/>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3" t="str">
        <f t="shared" si="40"/>
        <v/>
      </c>
      <c r="AU211" s="283" t="s">
        <v>2506</v>
      </c>
    </row>
    <row r="212" spans="1:47" s="26" customFormat="1" x14ac:dyDescent="0.35">
      <c r="A212" s="148"/>
      <c r="B212" s="116"/>
      <c r="C212" s="115"/>
      <c r="D212" s="115"/>
      <c r="E212" s="115"/>
      <c r="F212" s="240" t="str">
        <f>IFERROR(VLOOKUP(B212,ACCEPTED_CODES!$X$3:$Y$48,2,),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4"/>
      <c r="Z212" s="115" t="str">
        <f>IFERROR(VLOOKUP(Y212,CAPTURE_SITE_INFO!$AC$3:$AE$501,3,FALSE),"")</f>
        <v/>
      </c>
      <c r="AA212" s="297"/>
      <c r="AB212" s="297"/>
      <c r="AC212" s="297"/>
      <c r="AD212" s="297"/>
      <c r="AE212" s="297"/>
      <c r="AF212" s="297"/>
      <c r="AG212" s="297"/>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3" t="str">
        <f t="shared" si="40"/>
        <v/>
      </c>
      <c r="AU212" s="283" t="s">
        <v>2506</v>
      </c>
    </row>
    <row r="213" spans="1:47" s="26" customFormat="1" x14ac:dyDescent="0.35">
      <c r="A213" s="148"/>
      <c r="B213" s="116"/>
      <c r="C213" s="115"/>
      <c r="D213" s="115"/>
      <c r="E213" s="115"/>
      <c r="F213" s="240" t="str">
        <f>IFERROR(VLOOKUP(B213,ACCEPTED_CODES!$X$3:$Y$48,2,),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4"/>
      <c r="Z213" s="115" t="str">
        <f>IFERROR(VLOOKUP(Y213,CAPTURE_SITE_INFO!$AC$3:$AE$501,3,FALSE),"")</f>
        <v/>
      </c>
      <c r="AA213" s="297"/>
      <c r="AB213" s="297"/>
      <c r="AC213" s="297"/>
      <c r="AD213" s="297"/>
      <c r="AE213" s="297"/>
      <c r="AF213" s="297"/>
      <c r="AG213" s="297"/>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3" t="str">
        <f t="shared" si="40"/>
        <v/>
      </c>
      <c r="AU213" s="283" t="s">
        <v>2506</v>
      </c>
    </row>
    <row r="214" spans="1:47" s="26" customFormat="1" x14ac:dyDescent="0.35">
      <c r="A214" s="148"/>
      <c r="B214" s="116"/>
      <c r="C214" s="115"/>
      <c r="D214" s="115"/>
      <c r="E214" s="115"/>
      <c r="F214" s="240" t="str">
        <f>IFERROR(VLOOKUP(B214,ACCEPTED_CODES!$X$3:$Y$48,2,),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4"/>
      <c r="Z214" s="115" t="str">
        <f>IFERROR(VLOOKUP(Y214,CAPTURE_SITE_INFO!$AC$3:$AE$501,3,FALSE),"")</f>
        <v/>
      </c>
      <c r="AA214" s="297"/>
      <c r="AB214" s="297"/>
      <c r="AC214" s="297"/>
      <c r="AD214" s="297"/>
      <c r="AE214" s="297"/>
      <c r="AF214" s="297"/>
      <c r="AG214" s="297"/>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3" t="str">
        <f t="shared" si="40"/>
        <v/>
      </c>
      <c r="AU214" s="283" t="s">
        <v>2506</v>
      </c>
    </row>
    <row r="215" spans="1:47" s="26" customFormat="1" x14ac:dyDescent="0.35">
      <c r="A215" s="148"/>
      <c r="B215" s="116"/>
      <c r="C215" s="115"/>
      <c r="D215" s="115"/>
      <c r="E215" s="115"/>
      <c r="F215" s="240" t="str">
        <f>IFERROR(VLOOKUP(B215,ACCEPTED_CODES!$X$3:$Y$48,2,),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4"/>
      <c r="Z215" s="115" t="str">
        <f>IFERROR(VLOOKUP(Y215,CAPTURE_SITE_INFO!$AC$3:$AE$501,3,FALSE),"")</f>
        <v/>
      </c>
      <c r="AA215" s="297"/>
      <c r="AB215" s="297"/>
      <c r="AC215" s="297"/>
      <c r="AD215" s="297"/>
      <c r="AE215" s="297"/>
      <c r="AF215" s="297"/>
      <c r="AG215" s="297"/>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3" t="str">
        <f t="shared" si="40"/>
        <v/>
      </c>
      <c r="AU215" s="283" t="s">
        <v>2506</v>
      </c>
    </row>
    <row r="216" spans="1:47" s="26" customFormat="1" x14ac:dyDescent="0.35">
      <c r="A216" s="148"/>
      <c r="B216" s="116"/>
      <c r="C216" s="115"/>
      <c r="D216" s="115"/>
      <c r="E216" s="115"/>
      <c r="F216" s="240" t="str">
        <f>IFERROR(VLOOKUP(B216,ACCEPTED_CODES!$X$3:$Y$48,2,),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4"/>
      <c r="Z216" s="115" t="str">
        <f>IFERROR(VLOOKUP(Y216,CAPTURE_SITE_INFO!$AC$3:$AE$501,3,FALSE),"")</f>
        <v/>
      </c>
      <c r="AA216" s="297"/>
      <c r="AB216" s="297"/>
      <c r="AC216" s="297"/>
      <c r="AD216" s="297"/>
      <c r="AE216" s="297"/>
      <c r="AF216" s="297"/>
      <c r="AG216" s="297"/>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3" t="str">
        <f t="shared" si="40"/>
        <v/>
      </c>
      <c r="AU216" s="283" t="s">
        <v>2506</v>
      </c>
    </row>
    <row r="217" spans="1:47" s="26" customFormat="1" x14ac:dyDescent="0.35">
      <c r="A217" s="148"/>
      <c r="B217" s="116"/>
      <c r="C217" s="115"/>
      <c r="D217" s="115"/>
      <c r="E217" s="115"/>
      <c r="F217" s="240" t="str">
        <f>IFERROR(VLOOKUP(B217,ACCEPTED_CODES!$X$3:$Y$48,2,),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4"/>
      <c r="Z217" s="115" t="str">
        <f>IFERROR(VLOOKUP(Y217,CAPTURE_SITE_INFO!$AC$3:$AE$501,3,FALSE),"")</f>
        <v/>
      </c>
      <c r="AA217" s="297"/>
      <c r="AB217" s="297"/>
      <c r="AC217" s="297"/>
      <c r="AD217" s="297"/>
      <c r="AE217" s="297"/>
      <c r="AF217" s="297"/>
      <c r="AG217" s="297"/>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3" t="str">
        <f t="shared" si="40"/>
        <v/>
      </c>
      <c r="AU217" s="283" t="s">
        <v>2506</v>
      </c>
    </row>
    <row r="218" spans="1:47" s="26" customFormat="1" x14ac:dyDescent="0.35">
      <c r="A218" s="148"/>
      <c r="B218" s="116"/>
      <c r="C218" s="115"/>
      <c r="D218" s="115"/>
      <c r="E218" s="115"/>
      <c r="F218" s="240" t="str">
        <f>IFERROR(VLOOKUP(B218,ACCEPTED_CODES!$X$3:$Y$48,2,),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4"/>
      <c r="Z218" s="115" t="str">
        <f>IFERROR(VLOOKUP(Y218,CAPTURE_SITE_INFO!$AC$3:$AE$501,3,FALSE),"")</f>
        <v/>
      </c>
      <c r="AA218" s="297"/>
      <c r="AB218" s="297"/>
      <c r="AC218" s="297"/>
      <c r="AD218" s="297"/>
      <c r="AE218" s="297"/>
      <c r="AF218" s="297"/>
      <c r="AG218" s="297"/>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3" t="str">
        <f t="shared" si="40"/>
        <v/>
      </c>
      <c r="AU218" s="283" t="s">
        <v>2506</v>
      </c>
    </row>
    <row r="219" spans="1:47" s="26" customFormat="1" x14ac:dyDescent="0.35">
      <c r="A219" s="148"/>
      <c r="B219" s="116"/>
      <c r="C219" s="115"/>
      <c r="D219" s="115"/>
      <c r="E219" s="115"/>
      <c r="F219" s="240" t="str">
        <f>IFERROR(VLOOKUP(B219,ACCEPTED_CODES!$X$3:$Y$48,2,),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4"/>
      <c r="Z219" s="115" t="str">
        <f>IFERROR(VLOOKUP(Y219,CAPTURE_SITE_INFO!$AC$3:$AE$501,3,FALSE),"")</f>
        <v/>
      </c>
      <c r="AA219" s="297"/>
      <c r="AB219" s="297"/>
      <c r="AC219" s="297"/>
      <c r="AD219" s="297"/>
      <c r="AE219" s="297"/>
      <c r="AF219" s="297"/>
      <c r="AG219" s="297"/>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3" t="str">
        <f t="shared" si="40"/>
        <v/>
      </c>
      <c r="AU219" s="283" t="s">
        <v>2506</v>
      </c>
    </row>
    <row r="220" spans="1:47" s="26" customFormat="1" x14ac:dyDescent="0.35">
      <c r="A220" s="148"/>
      <c r="B220" s="116"/>
      <c r="C220" s="115"/>
      <c r="D220" s="115"/>
      <c r="E220" s="115"/>
      <c r="F220" s="240" t="str">
        <f>IFERROR(VLOOKUP(B220,ACCEPTED_CODES!$X$3:$Y$48,2,),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4"/>
      <c r="Z220" s="115" t="str">
        <f>IFERROR(VLOOKUP(Y220,CAPTURE_SITE_INFO!$AC$3:$AE$501,3,FALSE),"")</f>
        <v/>
      </c>
      <c r="AA220" s="297"/>
      <c r="AB220" s="297"/>
      <c r="AC220" s="297"/>
      <c r="AD220" s="297"/>
      <c r="AE220" s="297"/>
      <c r="AF220" s="297"/>
      <c r="AG220" s="297"/>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3" t="str">
        <f t="shared" si="40"/>
        <v/>
      </c>
      <c r="AU220" s="283" t="s">
        <v>2506</v>
      </c>
    </row>
    <row r="221" spans="1:47" s="26" customFormat="1" x14ac:dyDescent="0.35">
      <c r="A221" s="148"/>
      <c r="B221" s="116"/>
      <c r="C221" s="115"/>
      <c r="D221" s="115"/>
      <c r="E221" s="115"/>
      <c r="F221" s="240" t="str">
        <f>IFERROR(VLOOKUP(B221,ACCEPTED_CODES!$X$3:$Y$48,2,),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4"/>
      <c r="Z221" s="115" t="str">
        <f>IFERROR(VLOOKUP(Y221,CAPTURE_SITE_INFO!$AC$3:$AE$501,3,FALSE),"")</f>
        <v/>
      </c>
      <c r="AA221" s="297"/>
      <c r="AB221" s="297"/>
      <c r="AC221" s="297"/>
      <c r="AD221" s="297"/>
      <c r="AE221" s="297"/>
      <c r="AF221" s="297"/>
      <c r="AG221" s="297"/>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3" t="str">
        <f t="shared" si="40"/>
        <v/>
      </c>
      <c r="AU221" s="283" t="s">
        <v>2506</v>
      </c>
    </row>
    <row r="222" spans="1:47" s="26" customFormat="1" x14ac:dyDescent="0.35">
      <c r="A222" s="148"/>
      <c r="B222" s="116"/>
      <c r="C222" s="115"/>
      <c r="D222" s="115"/>
      <c r="E222" s="115"/>
      <c r="F222" s="240" t="str">
        <f>IFERROR(VLOOKUP(B222,ACCEPTED_CODES!$X$3:$Y$48,2,),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4"/>
      <c r="Z222" s="115" t="str">
        <f>IFERROR(VLOOKUP(Y222,CAPTURE_SITE_INFO!$AC$3:$AE$501,3,FALSE),"")</f>
        <v/>
      </c>
      <c r="AA222" s="297"/>
      <c r="AB222" s="297"/>
      <c r="AC222" s="297"/>
      <c r="AD222" s="297"/>
      <c r="AE222" s="297"/>
      <c r="AF222" s="297"/>
      <c r="AG222" s="297"/>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3" t="str">
        <f t="shared" si="40"/>
        <v/>
      </c>
      <c r="AU222" s="283" t="s">
        <v>2506</v>
      </c>
    </row>
    <row r="223" spans="1:47" s="26" customFormat="1" x14ac:dyDescent="0.35">
      <c r="A223" s="148"/>
      <c r="B223" s="116"/>
      <c r="C223" s="115"/>
      <c r="D223" s="115"/>
      <c r="E223" s="115"/>
      <c r="F223" s="240" t="str">
        <f>IFERROR(VLOOKUP(B223,ACCEPTED_CODES!$X$3:$Y$48,2,),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4"/>
      <c r="Z223" s="115" t="str">
        <f>IFERROR(VLOOKUP(Y223,CAPTURE_SITE_INFO!$AC$3:$AE$501,3,FALSE),"")</f>
        <v/>
      </c>
      <c r="AA223" s="297"/>
      <c r="AB223" s="297"/>
      <c r="AC223" s="297"/>
      <c r="AD223" s="297"/>
      <c r="AE223" s="297"/>
      <c r="AF223" s="297"/>
      <c r="AG223" s="297"/>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3" t="str">
        <f t="shared" si="40"/>
        <v/>
      </c>
      <c r="AU223" s="283" t="s">
        <v>2506</v>
      </c>
    </row>
    <row r="224" spans="1:47" s="26" customFormat="1" x14ac:dyDescent="0.35">
      <c r="A224" s="148"/>
      <c r="B224" s="116"/>
      <c r="C224" s="115"/>
      <c r="D224" s="115"/>
      <c r="E224" s="115"/>
      <c r="F224" s="240" t="str">
        <f>IFERROR(VLOOKUP(B224,ACCEPTED_CODES!$X$3:$Y$48,2,),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4"/>
      <c r="Z224" s="115" t="str">
        <f>IFERROR(VLOOKUP(Y224,CAPTURE_SITE_INFO!$AC$3:$AE$501,3,FALSE),"")</f>
        <v/>
      </c>
      <c r="AA224" s="297"/>
      <c r="AB224" s="297"/>
      <c r="AC224" s="297"/>
      <c r="AD224" s="297"/>
      <c r="AE224" s="297"/>
      <c r="AF224" s="297"/>
      <c r="AG224" s="297"/>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3" t="str">
        <f t="shared" si="40"/>
        <v/>
      </c>
      <c r="AU224" s="283" t="s">
        <v>2506</v>
      </c>
    </row>
    <row r="225" spans="1:47" s="26" customFormat="1" x14ac:dyDescent="0.35">
      <c r="A225" s="148"/>
      <c r="B225" s="116"/>
      <c r="C225" s="115"/>
      <c r="D225" s="115"/>
      <c r="E225" s="115"/>
      <c r="F225" s="240" t="str">
        <f>IFERROR(VLOOKUP(B225,ACCEPTED_CODES!$X$3:$Y$48,2,),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4"/>
      <c r="Z225" s="115" t="str">
        <f>IFERROR(VLOOKUP(Y225,CAPTURE_SITE_INFO!$AC$3:$AE$501,3,FALSE),"")</f>
        <v/>
      </c>
      <c r="AA225" s="297"/>
      <c r="AB225" s="297"/>
      <c r="AC225" s="297"/>
      <c r="AD225" s="297"/>
      <c r="AE225" s="297"/>
      <c r="AF225" s="297"/>
      <c r="AG225" s="297"/>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3" t="str">
        <f t="shared" si="40"/>
        <v/>
      </c>
      <c r="AU225" s="283" t="s">
        <v>2506</v>
      </c>
    </row>
    <row r="226" spans="1:47" s="26" customFormat="1" x14ac:dyDescent="0.35">
      <c r="A226" s="148"/>
      <c r="B226" s="116"/>
      <c r="C226" s="115"/>
      <c r="D226" s="115"/>
      <c r="E226" s="115"/>
      <c r="F226" s="240" t="str">
        <f>IFERROR(VLOOKUP(B226,ACCEPTED_CODES!$X$3:$Y$48,2,),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4"/>
      <c r="Z226" s="115" t="str">
        <f>IFERROR(VLOOKUP(Y226,CAPTURE_SITE_INFO!$AC$3:$AE$501,3,FALSE),"")</f>
        <v/>
      </c>
      <c r="AA226" s="297"/>
      <c r="AB226" s="297"/>
      <c r="AC226" s="297"/>
      <c r="AD226" s="297"/>
      <c r="AE226" s="297"/>
      <c r="AF226" s="297"/>
      <c r="AG226" s="297"/>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3" t="str">
        <f t="shared" si="40"/>
        <v/>
      </c>
      <c r="AU226" s="283" t="s">
        <v>2506</v>
      </c>
    </row>
    <row r="227" spans="1:47" s="26" customFormat="1" x14ac:dyDescent="0.35">
      <c r="A227" s="148"/>
      <c r="B227" s="116"/>
      <c r="C227" s="115"/>
      <c r="D227" s="115"/>
      <c r="E227" s="115"/>
      <c r="F227" s="240" t="str">
        <f>IFERROR(VLOOKUP(B227,ACCEPTED_CODES!$X$3:$Y$48,2,),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4"/>
      <c r="Z227" s="115" t="str">
        <f>IFERROR(VLOOKUP(Y227,CAPTURE_SITE_INFO!$AC$3:$AE$501,3,FALSE),"")</f>
        <v/>
      </c>
      <c r="AA227" s="297"/>
      <c r="AB227" s="297"/>
      <c r="AC227" s="297"/>
      <c r="AD227" s="297"/>
      <c r="AE227" s="297"/>
      <c r="AF227" s="297"/>
      <c r="AG227" s="297"/>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3" t="str">
        <f t="shared" si="40"/>
        <v/>
      </c>
      <c r="AU227" s="283" t="s">
        <v>2506</v>
      </c>
    </row>
    <row r="228" spans="1:47" s="26" customFormat="1" x14ac:dyDescent="0.35">
      <c r="A228" s="148"/>
      <c r="B228" s="116"/>
      <c r="C228" s="115"/>
      <c r="D228" s="115"/>
      <c r="E228" s="115"/>
      <c r="F228" s="240" t="str">
        <f>IFERROR(VLOOKUP(B228,ACCEPTED_CODES!$X$3:$Y$48,2,),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4"/>
      <c r="Z228" s="115" t="str">
        <f>IFERROR(VLOOKUP(Y228,CAPTURE_SITE_INFO!$AC$3:$AE$501,3,FALSE),"")</f>
        <v/>
      </c>
      <c r="AA228" s="297"/>
      <c r="AB228" s="297"/>
      <c r="AC228" s="297"/>
      <c r="AD228" s="297"/>
      <c r="AE228" s="297"/>
      <c r="AF228" s="297"/>
      <c r="AG228" s="297"/>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3" t="str">
        <f t="shared" si="40"/>
        <v/>
      </c>
      <c r="AU228" s="283" t="s">
        <v>2506</v>
      </c>
    </row>
    <row r="229" spans="1:47" s="26" customFormat="1" x14ac:dyDescent="0.35">
      <c r="A229" s="148"/>
      <c r="B229" s="116"/>
      <c r="C229" s="115"/>
      <c r="D229" s="115"/>
      <c r="E229" s="115"/>
      <c r="F229" s="240" t="str">
        <f>IFERROR(VLOOKUP(B229,ACCEPTED_CODES!$X$3:$Y$48,2,),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4"/>
      <c r="Z229" s="115" t="str">
        <f>IFERROR(VLOOKUP(Y229,CAPTURE_SITE_INFO!$AC$3:$AE$501,3,FALSE),"")</f>
        <v/>
      </c>
      <c r="AA229" s="297"/>
      <c r="AB229" s="297"/>
      <c r="AC229" s="297"/>
      <c r="AD229" s="297"/>
      <c r="AE229" s="297"/>
      <c r="AF229" s="297"/>
      <c r="AG229" s="297"/>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3" t="str">
        <f t="shared" si="40"/>
        <v/>
      </c>
      <c r="AU229" s="283" t="s">
        <v>2506</v>
      </c>
    </row>
    <row r="230" spans="1:47" s="26" customFormat="1" x14ac:dyDescent="0.35">
      <c r="A230" s="148"/>
      <c r="B230" s="116"/>
      <c r="C230" s="115"/>
      <c r="D230" s="115"/>
      <c r="E230" s="115"/>
      <c r="F230" s="240" t="str">
        <f>IFERROR(VLOOKUP(B230,ACCEPTED_CODES!$X$3:$Y$48,2,),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4"/>
      <c r="Z230" s="115" t="str">
        <f>IFERROR(VLOOKUP(Y230,CAPTURE_SITE_INFO!$AC$3:$AE$501,3,FALSE),"")</f>
        <v/>
      </c>
      <c r="AA230" s="297"/>
      <c r="AB230" s="297"/>
      <c r="AC230" s="297"/>
      <c r="AD230" s="297"/>
      <c r="AE230" s="297"/>
      <c r="AF230" s="297"/>
      <c r="AG230" s="297"/>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3" t="str">
        <f t="shared" si="40"/>
        <v/>
      </c>
      <c r="AU230" s="283" t="s">
        <v>2506</v>
      </c>
    </row>
    <row r="231" spans="1:47" s="26" customFormat="1" x14ac:dyDescent="0.35">
      <c r="A231" s="148"/>
      <c r="B231" s="116"/>
      <c r="C231" s="115"/>
      <c r="D231" s="115"/>
      <c r="E231" s="115"/>
      <c r="F231" s="240" t="str">
        <f>IFERROR(VLOOKUP(B231,ACCEPTED_CODES!$X$3:$Y$48,2,),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4"/>
      <c r="Z231" s="115" t="str">
        <f>IFERROR(VLOOKUP(Y231,CAPTURE_SITE_INFO!$AC$3:$AE$501,3,FALSE),"")</f>
        <v/>
      </c>
      <c r="AA231" s="297"/>
      <c r="AB231" s="297"/>
      <c r="AC231" s="297"/>
      <c r="AD231" s="297"/>
      <c r="AE231" s="297"/>
      <c r="AF231" s="297"/>
      <c r="AG231" s="297"/>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3" t="str">
        <f t="shared" si="40"/>
        <v/>
      </c>
      <c r="AU231" s="283" t="s">
        <v>2506</v>
      </c>
    </row>
    <row r="232" spans="1:47" s="26" customFormat="1" x14ac:dyDescent="0.35">
      <c r="A232" s="148"/>
      <c r="B232" s="116"/>
      <c r="C232" s="115"/>
      <c r="D232" s="115"/>
      <c r="E232" s="115"/>
      <c r="F232" s="240" t="str">
        <f>IFERROR(VLOOKUP(B232,ACCEPTED_CODES!$X$3:$Y$48,2,),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4"/>
      <c r="Z232" s="115" t="str">
        <f>IFERROR(VLOOKUP(Y232,CAPTURE_SITE_INFO!$AC$3:$AE$501,3,FALSE),"")</f>
        <v/>
      </c>
      <c r="AA232" s="297"/>
      <c r="AB232" s="297"/>
      <c r="AC232" s="297"/>
      <c r="AD232" s="297"/>
      <c r="AE232" s="297"/>
      <c r="AF232" s="297"/>
      <c r="AG232" s="297"/>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3" t="str">
        <f t="shared" si="40"/>
        <v/>
      </c>
      <c r="AU232" s="283" t="s">
        <v>2506</v>
      </c>
    </row>
    <row r="233" spans="1:47" s="26" customFormat="1" x14ac:dyDescent="0.35">
      <c r="A233" s="148"/>
      <c r="B233" s="116"/>
      <c r="C233" s="115"/>
      <c r="D233" s="115"/>
      <c r="E233" s="115"/>
      <c r="F233" s="240" t="str">
        <f>IFERROR(VLOOKUP(B233,ACCEPTED_CODES!$X$3:$Y$48,2,),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4"/>
      <c r="Z233" s="115" t="str">
        <f>IFERROR(VLOOKUP(Y233,CAPTURE_SITE_INFO!$AC$3:$AE$501,3,FALSE),"")</f>
        <v/>
      </c>
      <c r="AA233" s="297"/>
      <c r="AB233" s="297"/>
      <c r="AC233" s="297"/>
      <c r="AD233" s="297"/>
      <c r="AE233" s="297"/>
      <c r="AF233" s="297"/>
      <c r="AG233" s="297"/>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3" t="str">
        <f t="shared" si="40"/>
        <v/>
      </c>
      <c r="AU233" s="283" t="s">
        <v>2506</v>
      </c>
    </row>
    <row r="234" spans="1:47" s="26" customFormat="1" x14ac:dyDescent="0.35">
      <c r="A234" s="148"/>
      <c r="B234" s="116"/>
      <c r="C234" s="115"/>
      <c r="D234" s="115"/>
      <c r="E234" s="115"/>
      <c r="F234" s="240" t="str">
        <f>IFERROR(VLOOKUP(B234,ACCEPTED_CODES!$X$3:$Y$48,2,),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4"/>
      <c r="Z234" s="115" t="str">
        <f>IFERROR(VLOOKUP(Y234,CAPTURE_SITE_INFO!$AC$3:$AE$501,3,FALSE),"")</f>
        <v/>
      </c>
      <c r="AA234" s="297"/>
      <c r="AB234" s="297"/>
      <c r="AC234" s="297"/>
      <c r="AD234" s="297"/>
      <c r="AE234" s="297"/>
      <c r="AF234" s="297"/>
      <c r="AG234" s="297"/>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3" t="str">
        <f t="shared" si="40"/>
        <v/>
      </c>
      <c r="AU234" s="283" t="s">
        <v>2506</v>
      </c>
    </row>
    <row r="235" spans="1:47" s="26" customFormat="1" x14ac:dyDescent="0.35">
      <c r="A235" s="148"/>
      <c r="B235" s="116"/>
      <c r="C235" s="115"/>
      <c r="D235" s="115"/>
      <c r="E235" s="115"/>
      <c r="F235" s="240" t="str">
        <f>IFERROR(VLOOKUP(B235,ACCEPTED_CODES!$X$3:$Y$48,2,),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4"/>
      <c r="Z235" s="115" t="str">
        <f>IFERROR(VLOOKUP(Y235,CAPTURE_SITE_INFO!$AC$3:$AE$501,3,FALSE),"")</f>
        <v/>
      </c>
      <c r="AA235" s="297"/>
      <c r="AB235" s="297"/>
      <c r="AC235" s="297"/>
      <c r="AD235" s="297"/>
      <c r="AE235" s="297"/>
      <c r="AF235" s="297"/>
      <c r="AG235" s="297"/>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3" t="str">
        <f t="shared" si="40"/>
        <v/>
      </c>
      <c r="AU235" s="283" t="s">
        <v>2506</v>
      </c>
    </row>
    <row r="236" spans="1:47" s="26" customFormat="1" x14ac:dyDescent="0.35">
      <c r="A236" s="148"/>
      <c r="B236" s="116"/>
      <c r="C236" s="115"/>
      <c r="D236" s="115"/>
      <c r="E236" s="115"/>
      <c r="F236" s="240" t="str">
        <f>IFERROR(VLOOKUP(B236,ACCEPTED_CODES!$X$3:$Y$48,2,),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4"/>
      <c r="Z236" s="115" t="str">
        <f>IFERROR(VLOOKUP(Y236,CAPTURE_SITE_INFO!$AC$3:$AE$501,3,FALSE),"")</f>
        <v/>
      </c>
      <c r="AA236" s="297"/>
      <c r="AB236" s="297"/>
      <c r="AC236" s="297"/>
      <c r="AD236" s="297"/>
      <c r="AE236" s="297"/>
      <c r="AF236" s="297"/>
      <c r="AG236" s="297"/>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3" t="str">
        <f t="shared" si="40"/>
        <v/>
      </c>
      <c r="AU236" s="283" t="s">
        <v>2506</v>
      </c>
    </row>
    <row r="237" spans="1:47" s="26" customFormat="1" x14ac:dyDescent="0.35">
      <c r="A237" s="148"/>
      <c r="B237" s="116"/>
      <c r="C237" s="115"/>
      <c r="D237" s="115"/>
      <c r="E237" s="115"/>
      <c r="F237" s="240" t="str">
        <f>IFERROR(VLOOKUP(B237,ACCEPTED_CODES!$X$3:$Y$48,2,),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4"/>
      <c r="Z237" s="115" t="str">
        <f>IFERROR(VLOOKUP(Y237,CAPTURE_SITE_INFO!$AC$3:$AE$501,3,FALSE),"")</f>
        <v/>
      </c>
      <c r="AA237" s="297"/>
      <c r="AB237" s="297"/>
      <c r="AC237" s="297"/>
      <c r="AD237" s="297"/>
      <c r="AE237" s="297"/>
      <c r="AF237" s="297"/>
      <c r="AG237" s="297"/>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3" t="str">
        <f t="shared" si="40"/>
        <v/>
      </c>
      <c r="AU237" s="283" t="s">
        <v>2506</v>
      </c>
    </row>
    <row r="238" spans="1:47" s="26" customFormat="1" x14ac:dyDescent="0.35">
      <c r="A238" s="148"/>
      <c r="B238" s="116"/>
      <c r="C238" s="115"/>
      <c r="D238" s="115"/>
      <c r="E238" s="115"/>
      <c r="F238" s="240" t="str">
        <f>IFERROR(VLOOKUP(B238,ACCEPTED_CODES!$X$3:$Y$48,2,),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4"/>
      <c r="Z238" s="115" t="str">
        <f>IFERROR(VLOOKUP(Y238,CAPTURE_SITE_INFO!$AC$3:$AE$501,3,FALSE),"")</f>
        <v/>
      </c>
      <c r="AA238" s="297"/>
      <c r="AB238" s="297"/>
      <c r="AC238" s="297"/>
      <c r="AD238" s="297"/>
      <c r="AE238" s="297"/>
      <c r="AF238" s="297"/>
      <c r="AG238" s="297"/>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3" t="str">
        <f t="shared" si="40"/>
        <v/>
      </c>
      <c r="AU238" s="283" t="s">
        <v>2506</v>
      </c>
    </row>
    <row r="239" spans="1:47" s="26" customFormat="1" x14ac:dyDescent="0.35">
      <c r="A239" s="148"/>
      <c r="B239" s="116"/>
      <c r="C239" s="115"/>
      <c r="D239" s="115"/>
      <c r="E239" s="115"/>
      <c r="F239" s="240" t="str">
        <f>IFERROR(VLOOKUP(B239,ACCEPTED_CODES!$X$3:$Y$48,2,),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4"/>
      <c r="Z239" s="115" t="str">
        <f>IFERROR(VLOOKUP(Y239,CAPTURE_SITE_INFO!$AC$3:$AE$501,3,FALSE),"")</f>
        <v/>
      </c>
      <c r="AA239" s="297"/>
      <c r="AB239" s="297"/>
      <c r="AC239" s="297"/>
      <c r="AD239" s="297"/>
      <c r="AE239" s="297"/>
      <c r="AF239" s="297"/>
      <c r="AG239" s="297"/>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3" t="str">
        <f t="shared" si="40"/>
        <v/>
      </c>
      <c r="AU239" s="283" t="s">
        <v>2506</v>
      </c>
    </row>
    <row r="240" spans="1:47" s="26" customFormat="1" x14ac:dyDescent="0.35">
      <c r="A240" s="148"/>
      <c r="B240" s="116"/>
      <c r="C240" s="115"/>
      <c r="D240" s="115"/>
      <c r="E240" s="115"/>
      <c r="F240" s="240" t="str">
        <f>IFERROR(VLOOKUP(B240,ACCEPTED_CODES!$X$3:$Y$48,2,),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4"/>
      <c r="Z240" s="115" t="str">
        <f>IFERROR(VLOOKUP(Y240,CAPTURE_SITE_INFO!$AC$3:$AE$501,3,FALSE),"")</f>
        <v/>
      </c>
      <c r="AA240" s="297"/>
      <c r="AB240" s="297"/>
      <c r="AC240" s="297"/>
      <c r="AD240" s="297"/>
      <c r="AE240" s="297"/>
      <c r="AF240" s="297"/>
      <c r="AG240" s="297"/>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3" t="str">
        <f t="shared" si="40"/>
        <v/>
      </c>
      <c r="AU240" s="283" t="s">
        <v>2506</v>
      </c>
    </row>
    <row r="241" spans="1:47" s="26" customFormat="1" x14ac:dyDescent="0.35">
      <c r="A241" s="148"/>
      <c r="B241" s="116"/>
      <c r="C241" s="115"/>
      <c r="D241" s="115"/>
      <c r="E241" s="115"/>
      <c r="F241" s="240" t="str">
        <f>IFERROR(VLOOKUP(B241,ACCEPTED_CODES!$X$3:$Y$48,2,),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4"/>
      <c r="Z241" s="115" t="str">
        <f>IFERROR(VLOOKUP(Y241,CAPTURE_SITE_INFO!$AC$3:$AE$501,3,FALSE),"")</f>
        <v/>
      </c>
      <c r="AA241" s="297"/>
      <c r="AB241" s="297"/>
      <c r="AC241" s="297"/>
      <c r="AD241" s="297"/>
      <c r="AE241" s="297"/>
      <c r="AF241" s="297"/>
      <c r="AG241" s="297"/>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3" t="str">
        <f t="shared" si="40"/>
        <v/>
      </c>
      <c r="AU241" s="283" t="s">
        <v>2506</v>
      </c>
    </row>
    <row r="242" spans="1:47" s="26" customFormat="1" x14ac:dyDescent="0.35">
      <c r="A242" s="148"/>
      <c r="B242" s="116"/>
      <c r="C242" s="115"/>
      <c r="D242" s="115"/>
      <c r="E242" s="115"/>
      <c r="F242" s="240" t="str">
        <f>IFERROR(VLOOKUP(B242,ACCEPTED_CODES!$X$3:$Y$48,2,),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4"/>
      <c r="Z242" s="115" t="str">
        <f>IFERROR(VLOOKUP(Y242,CAPTURE_SITE_INFO!$AC$3:$AE$501,3,FALSE),"")</f>
        <v/>
      </c>
      <c r="AA242" s="297"/>
      <c r="AB242" s="297"/>
      <c r="AC242" s="297"/>
      <c r="AD242" s="297"/>
      <c r="AE242" s="297"/>
      <c r="AF242" s="297"/>
      <c r="AG242" s="297"/>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3" t="str">
        <f t="shared" si="40"/>
        <v/>
      </c>
      <c r="AU242" s="283" t="s">
        <v>2506</v>
      </c>
    </row>
    <row r="243" spans="1:47" s="26" customFormat="1" x14ac:dyDescent="0.35">
      <c r="A243" s="148"/>
      <c r="B243" s="116"/>
      <c r="C243" s="115"/>
      <c r="D243" s="115"/>
      <c r="E243" s="115"/>
      <c r="F243" s="240" t="str">
        <f>IFERROR(VLOOKUP(B243,ACCEPTED_CODES!$X$3:$Y$48,2,),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4"/>
      <c r="Z243" s="115" t="str">
        <f>IFERROR(VLOOKUP(Y243,CAPTURE_SITE_INFO!$AC$3:$AE$501,3,FALSE),"")</f>
        <v/>
      </c>
      <c r="AA243" s="297"/>
      <c r="AB243" s="297"/>
      <c r="AC243" s="297"/>
      <c r="AD243" s="297"/>
      <c r="AE243" s="297"/>
      <c r="AF243" s="297"/>
      <c r="AG243" s="297"/>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3" t="str">
        <f t="shared" si="40"/>
        <v/>
      </c>
      <c r="AU243" s="283" t="s">
        <v>2506</v>
      </c>
    </row>
    <row r="244" spans="1:47" s="26" customFormat="1" x14ac:dyDescent="0.35">
      <c r="A244" s="148"/>
      <c r="B244" s="116"/>
      <c r="C244" s="115"/>
      <c r="D244" s="115"/>
      <c r="E244" s="115"/>
      <c r="F244" s="240" t="str">
        <f>IFERROR(VLOOKUP(B244,ACCEPTED_CODES!$X$3:$Y$48,2,),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4"/>
      <c r="Z244" s="115" t="str">
        <f>IFERROR(VLOOKUP(Y244,CAPTURE_SITE_INFO!$AC$3:$AE$501,3,FALSE),"")</f>
        <v/>
      </c>
      <c r="AA244" s="297"/>
      <c r="AB244" s="297"/>
      <c r="AC244" s="297"/>
      <c r="AD244" s="297"/>
      <c r="AE244" s="297"/>
      <c r="AF244" s="297"/>
      <c r="AG244" s="297"/>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3" t="str">
        <f t="shared" si="40"/>
        <v/>
      </c>
      <c r="AU244" s="283" t="s">
        <v>2506</v>
      </c>
    </row>
    <row r="245" spans="1:47" s="26" customFormat="1" x14ac:dyDescent="0.35">
      <c r="A245" s="148"/>
      <c r="B245" s="116"/>
      <c r="C245" s="115"/>
      <c r="D245" s="115"/>
      <c r="E245" s="115"/>
      <c r="F245" s="240" t="str">
        <f>IFERROR(VLOOKUP(B245,ACCEPTED_CODES!$X$3:$Y$48,2,),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4"/>
      <c r="Z245" s="115" t="str">
        <f>IFERROR(VLOOKUP(Y245,CAPTURE_SITE_INFO!$AC$3:$AE$501,3,FALSE),"")</f>
        <v/>
      </c>
      <c r="AA245" s="297"/>
      <c r="AB245" s="297"/>
      <c r="AC245" s="297"/>
      <c r="AD245" s="297"/>
      <c r="AE245" s="297"/>
      <c r="AF245" s="297"/>
      <c r="AG245" s="297"/>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3" t="str">
        <f t="shared" si="40"/>
        <v/>
      </c>
      <c r="AU245" s="283" t="s">
        <v>2506</v>
      </c>
    </row>
    <row r="246" spans="1:47" s="26" customFormat="1" x14ac:dyDescent="0.35">
      <c r="A246" s="148"/>
      <c r="B246" s="116"/>
      <c r="C246" s="115"/>
      <c r="D246" s="115"/>
      <c r="E246" s="115"/>
      <c r="F246" s="240" t="str">
        <f>IFERROR(VLOOKUP(B246,ACCEPTED_CODES!$X$3:$Y$48,2,),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4"/>
      <c r="Z246" s="115" t="str">
        <f>IFERROR(VLOOKUP(Y246,CAPTURE_SITE_INFO!$AC$3:$AE$501,3,FALSE),"")</f>
        <v/>
      </c>
      <c r="AA246" s="297"/>
      <c r="AB246" s="297"/>
      <c r="AC246" s="297"/>
      <c r="AD246" s="297"/>
      <c r="AE246" s="297"/>
      <c r="AF246" s="297"/>
      <c r="AG246" s="297"/>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3" t="str">
        <f t="shared" si="40"/>
        <v/>
      </c>
      <c r="AU246" s="283" t="s">
        <v>2506</v>
      </c>
    </row>
    <row r="247" spans="1:47" s="26" customFormat="1" x14ac:dyDescent="0.35">
      <c r="A247" s="148"/>
      <c r="B247" s="116"/>
      <c r="C247" s="115"/>
      <c r="D247" s="115"/>
      <c r="E247" s="115"/>
      <c r="F247" s="240" t="str">
        <f>IFERROR(VLOOKUP(B247,ACCEPTED_CODES!$X$3:$Y$48,2,),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4"/>
      <c r="Z247" s="115" t="str">
        <f>IFERROR(VLOOKUP(Y247,CAPTURE_SITE_INFO!$AC$3:$AE$501,3,FALSE),"")</f>
        <v/>
      </c>
      <c r="AA247" s="297"/>
      <c r="AB247" s="297"/>
      <c r="AC247" s="297"/>
      <c r="AD247" s="297"/>
      <c r="AE247" s="297"/>
      <c r="AF247" s="297"/>
      <c r="AG247" s="297"/>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3" t="str">
        <f t="shared" si="40"/>
        <v/>
      </c>
      <c r="AU247" s="283" t="s">
        <v>2506</v>
      </c>
    </row>
    <row r="248" spans="1:47" s="26" customFormat="1" x14ac:dyDescent="0.35">
      <c r="A248" s="148"/>
      <c r="B248" s="116"/>
      <c r="C248" s="115"/>
      <c r="D248" s="115"/>
      <c r="E248" s="115"/>
      <c r="F248" s="240" t="str">
        <f>IFERROR(VLOOKUP(B248,ACCEPTED_CODES!$X$3:$Y$48,2,),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4"/>
      <c r="Z248" s="115" t="str">
        <f>IFERROR(VLOOKUP(Y248,CAPTURE_SITE_INFO!$AC$3:$AE$501,3,FALSE),"")</f>
        <v/>
      </c>
      <c r="AA248" s="297"/>
      <c r="AB248" s="297"/>
      <c r="AC248" s="297"/>
      <c r="AD248" s="297"/>
      <c r="AE248" s="297"/>
      <c r="AF248" s="297"/>
      <c r="AG248" s="297"/>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3" t="str">
        <f t="shared" si="40"/>
        <v/>
      </c>
      <c r="AU248" s="283" t="s">
        <v>2506</v>
      </c>
    </row>
    <row r="249" spans="1:47" s="26" customFormat="1" x14ac:dyDescent="0.35">
      <c r="A249" s="148"/>
      <c r="B249" s="116"/>
      <c r="C249" s="115"/>
      <c r="D249" s="115"/>
      <c r="E249" s="115"/>
      <c r="F249" s="240" t="str">
        <f>IFERROR(VLOOKUP(B249,ACCEPTED_CODES!$X$3:$Y$48,2,),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4"/>
      <c r="Z249" s="115" t="str">
        <f>IFERROR(VLOOKUP(Y249,CAPTURE_SITE_INFO!$AC$3:$AE$501,3,FALSE),"")</f>
        <v/>
      </c>
      <c r="AA249" s="297"/>
      <c r="AB249" s="297"/>
      <c r="AC249" s="297"/>
      <c r="AD249" s="297"/>
      <c r="AE249" s="297"/>
      <c r="AF249" s="297"/>
      <c r="AG249" s="297"/>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3" t="str">
        <f t="shared" si="40"/>
        <v/>
      </c>
      <c r="AU249" s="283" t="s">
        <v>2506</v>
      </c>
    </row>
    <row r="250" spans="1:47" s="26" customFormat="1" x14ac:dyDescent="0.35">
      <c r="A250" s="148"/>
      <c r="B250" s="116"/>
      <c r="C250" s="115"/>
      <c r="D250" s="115"/>
      <c r="E250" s="115"/>
      <c r="F250" s="240" t="str">
        <f>IFERROR(VLOOKUP(B250,ACCEPTED_CODES!$X$3:$Y$48,2,),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4"/>
      <c r="Z250" s="115" t="str">
        <f>IFERROR(VLOOKUP(Y250,CAPTURE_SITE_INFO!$AC$3:$AE$501,3,FALSE),"")</f>
        <v/>
      </c>
      <c r="AA250" s="297"/>
      <c r="AB250" s="297"/>
      <c r="AC250" s="297"/>
      <c r="AD250" s="297"/>
      <c r="AE250" s="297"/>
      <c r="AF250" s="297"/>
      <c r="AG250" s="297"/>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3" t="str">
        <f t="shared" si="40"/>
        <v/>
      </c>
      <c r="AU250" s="283" t="s">
        <v>2506</v>
      </c>
    </row>
    <row r="251" spans="1:47" s="26" customFormat="1" x14ac:dyDescent="0.35">
      <c r="A251" s="148"/>
      <c r="B251" s="116"/>
      <c r="C251" s="115"/>
      <c r="D251" s="115"/>
      <c r="E251" s="115"/>
      <c r="F251" s="240" t="str">
        <f>IFERROR(VLOOKUP(B251,ACCEPTED_CODES!$X$3:$Y$48,2,),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4"/>
      <c r="Z251" s="115" t="str">
        <f>IFERROR(VLOOKUP(Y251,CAPTURE_SITE_INFO!$AC$3:$AE$501,3,FALSE),"")</f>
        <v/>
      </c>
      <c r="AA251" s="297"/>
      <c r="AB251" s="297"/>
      <c r="AC251" s="297"/>
      <c r="AD251" s="297"/>
      <c r="AE251" s="297"/>
      <c r="AF251" s="297"/>
      <c r="AG251" s="297"/>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3" t="str">
        <f t="shared" si="40"/>
        <v/>
      </c>
      <c r="AU251" s="283" t="s">
        <v>2506</v>
      </c>
    </row>
    <row r="252" spans="1:47" s="26" customFormat="1" x14ac:dyDescent="0.35">
      <c r="A252" s="148"/>
      <c r="B252" s="116"/>
      <c r="C252" s="115"/>
      <c r="D252" s="115"/>
      <c r="E252" s="115"/>
      <c r="F252" s="240" t="str">
        <f>IFERROR(VLOOKUP(B252,ACCEPTED_CODES!$X$3:$Y$48,2,),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4"/>
      <c r="Z252" s="115" t="str">
        <f>IFERROR(VLOOKUP(Y252,CAPTURE_SITE_INFO!$AC$3:$AE$501,3,FALSE),"")</f>
        <v/>
      </c>
      <c r="AA252" s="297"/>
      <c r="AB252" s="297"/>
      <c r="AC252" s="297"/>
      <c r="AD252" s="297"/>
      <c r="AE252" s="297"/>
      <c r="AF252" s="297"/>
      <c r="AG252" s="297"/>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3" t="str">
        <f t="shared" si="40"/>
        <v/>
      </c>
      <c r="AU252" s="283" t="s">
        <v>2506</v>
      </c>
    </row>
    <row r="253" spans="1:47" s="26" customFormat="1" x14ac:dyDescent="0.35">
      <c r="A253" s="148"/>
      <c r="B253" s="116"/>
      <c r="C253" s="115"/>
      <c r="D253" s="115"/>
      <c r="E253" s="115"/>
      <c r="F253" s="240" t="str">
        <f>IFERROR(VLOOKUP(B253,ACCEPTED_CODES!$X$3:$Y$48,2,),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4"/>
      <c r="Z253" s="115" t="str">
        <f>IFERROR(VLOOKUP(Y253,CAPTURE_SITE_INFO!$AC$3:$AE$501,3,FALSE),"")</f>
        <v/>
      </c>
      <c r="AA253" s="297"/>
      <c r="AB253" s="297"/>
      <c r="AC253" s="297"/>
      <c r="AD253" s="297"/>
      <c r="AE253" s="297"/>
      <c r="AF253" s="297"/>
      <c r="AG253" s="297"/>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3" t="str">
        <f t="shared" si="40"/>
        <v/>
      </c>
      <c r="AU253" s="283" t="s">
        <v>2506</v>
      </c>
    </row>
    <row r="254" spans="1:47" s="26" customFormat="1" x14ac:dyDescent="0.35">
      <c r="A254" s="148"/>
      <c r="B254" s="116"/>
      <c r="C254" s="115"/>
      <c r="D254" s="115"/>
      <c r="E254" s="115"/>
      <c r="F254" s="240" t="str">
        <f>IFERROR(VLOOKUP(B254,ACCEPTED_CODES!$X$3:$Y$48,2,),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4"/>
      <c r="Z254" s="115" t="str">
        <f>IFERROR(VLOOKUP(Y254,CAPTURE_SITE_INFO!$AC$3:$AE$501,3,FALSE),"")</f>
        <v/>
      </c>
      <c r="AA254" s="297"/>
      <c r="AB254" s="297"/>
      <c r="AC254" s="297"/>
      <c r="AD254" s="297"/>
      <c r="AE254" s="297"/>
      <c r="AF254" s="297"/>
      <c r="AG254" s="297"/>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3" t="str">
        <f t="shared" si="40"/>
        <v/>
      </c>
      <c r="AU254" s="283" t="s">
        <v>2506</v>
      </c>
    </row>
    <row r="255" spans="1:47" s="26" customFormat="1" x14ac:dyDescent="0.35">
      <c r="A255" s="148"/>
      <c r="B255" s="116"/>
      <c r="C255" s="115"/>
      <c r="D255" s="115"/>
      <c r="E255" s="115"/>
      <c r="F255" s="240" t="str">
        <f>IFERROR(VLOOKUP(B255,ACCEPTED_CODES!$X$3:$Y$48,2,),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4"/>
      <c r="Z255" s="115" t="str">
        <f>IFERROR(VLOOKUP(Y255,CAPTURE_SITE_INFO!$AC$3:$AE$501,3,FALSE),"")</f>
        <v/>
      </c>
      <c r="AA255" s="297"/>
      <c r="AB255" s="297"/>
      <c r="AC255" s="297"/>
      <c r="AD255" s="297"/>
      <c r="AE255" s="297"/>
      <c r="AF255" s="297"/>
      <c r="AG255" s="297"/>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3" t="str">
        <f t="shared" si="40"/>
        <v/>
      </c>
      <c r="AU255" s="283" t="s">
        <v>2506</v>
      </c>
    </row>
    <row r="256" spans="1:47" s="26" customFormat="1" x14ac:dyDescent="0.35">
      <c r="A256" s="148"/>
      <c r="B256" s="116"/>
      <c r="C256" s="115"/>
      <c r="D256" s="115"/>
      <c r="E256" s="115"/>
      <c r="F256" s="240" t="str">
        <f>IFERROR(VLOOKUP(B256,ACCEPTED_CODES!$X$3:$Y$48,2,),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4"/>
      <c r="Z256" s="115" t="str">
        <f>IFERROR(VLOOKUP(Y256,CAPTURE_SITE_INFO!$AC$3:$AE$501,3,FALSE),"")</f>
        <v/>
      </c>
      <c r="AA256" s="297"/>
      <c r="AB256" s="297"/>
      <c r="AC256" s="297"/>
      <c r="AD256" s="297"/>
      <c r="AE256" s="297"/>
      <c r="AF256" s="297"/>
      <c r="AG256" s="297"/>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3" t="str">
        <f t="shared" si="40"/>
        <v/>
      </c>
      <c r="AU256" s="283" t="s">
        <v>2506</v>
      </c>
    </row>
    <row r="257" spans="1:47" s="26" customFormat="1" x14ac:dyDescent="0.35">
      <c r="A257" s="148"/>
      <c r="B257" s="116"/>
      <c r="C257" s="115"/>
      <c r="D257" s="115"/>
      <c r="E257" s="115"/>
      <c r="F257" s="240" t="str">
        <f>IFERROR(VLOOKUP(B257,ACCEPTED_CODES!$X$3:$Y$48,2,),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4"/>
      <c r="Z257" s="115" t="str">
        <f>IFERROR(VLOOKUP(Y257,CAPTURE_SITE_INFO!$AC$3:$AE$501,3,FALSE),"")</f>
        <v/>
      </c>
      <c r="AA257" s="297"/>
      <c r="AB257" s="297"/>
      <c r="AC257" s="297"/>
      <c r="AD257" s="297"/>
      <c r="AE257" s="297"/>
      <c r="AF257" s="297"/>
      <c r="AG257" s="297"/>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3" t="str">
        <f t="shared" si="40"/>
        <v/>
      </c>
      <c r="AU257" s="283" t="s">
        <v>2506</v>
      </c>
    </row>
    <row r="258" spans="1:47" s="26" customFormat="1" x14ac:dyDescent="0.35">
      <c r="A258" s="148"/>
      <c r="B258" s="116"/>
      <c r="C258" s="115"/>
      <c r="D258" s="115"/>
      <c r="E258" s="115"/>
      <c r="F258" s="240" t="str">
        <f>IFERROR(VLOOKUP(B258,ACCEPTED_CODES!$X$3:$Y$48,2,),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4"/>
      <c r="Z258" s="115" t="str">
        <f>IFERROR(VLOOKUP(Y258,CAPTURE_SITE_INFO!$AC$3:$AE$501,3,FALSE),"")</f>
        <v/>
      </c>
      <c r="AA258" s="297"/>
      <c r="AB258" s="297"/>
      <c r="AC258" s="297"/>
      <c r="AD258" s="297"/>
      <c r="AE258" s="297"/>
      <c r="AF258" s="297"/>
      <c r="AG258" s="297"/>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3" t="str">
        <f t="shared" si="40"/>
        <v/>
      </c>
      <c r="AU258" s="283" t="s">
        <v>2506</v>
      </c>
    </row>
    <row r="259" spans="1:47" s="26" customFormat="1" x14ac:dyDescent="0.35">
      <c r="A259" s="148"/>
      <c r="B259" s="116"/>
      <c r="C259" s="115"/>
      <c r="D259" s="115"/>
      <c r="E259" s="115"/>
      <c r="F259" s="240" t="str">
        <f>IFERROR(VLOOKUP(B259,ACCEPTED_CODES!$X$3:$Y$48,2,),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4"/>
      <c r="Z259" s="115" t="str">
        <f>IFERROR(VLOOKUP(Y259,CAPTURE_SITE_INFO!$AC$3:$AE$501,3,FALSE),"")</f>
        <v/>
      </c>
      <c r="AA259" s="297"/>
      <c r="AB259" s="297"/>
      <c r="AC259" s="297"/>
      <c r="AD259" s="297"/>
      <c r="AE259" s="297"/>
      <c r="AF259" s="297"/>
      <c r="AG259" s="297"/>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3" t="str">
        <f t="shared" si="40"/>
        <v/>
      </c>
      <c r="AU259" s="283" t="s">
        <v>2506</v>
      </c>
    </row>
    <row r="260" spans="1:47" s="26" customFormat="1" x14ac:dyDescent="0.35">
      <c r="A260" s="148"/>
      <c r="B260" s="116"/>
      <c r="C260" s="115"/>
      <c r="D260" s="115"/>
      <c r="E260" s="115"/>
      <c r="F260" s="240" t="str">
        <f>IFERROR(VLOOKUP(B260,ACCEPTED_CODES!$X$3:$Y$48,2,),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4"/>
      <c r="Z260" s="115" t="str">
        <f>IFERROR(VLOOKUP(Y260,CAPTURE_SITE_INFO!$AC$3:$AE$501,3,FALSE),"")</f>
        <v/>
      </c>
      <c r="AA260" s="297"/>
      <c r="AB260" s="297"/>
      <c r="AC260" s="297"/>
      <c r="AD260" s="297"/>
      <c r="AE260" s="297"/>
      <c r="AF260" s="297"/>
      <c r="AG260" s="297"/>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3" t="str">
        <f t="shared" si="40"/>
        <v/>
      </c>
      <c r="AU260" s="283" t="s">
        <v>2506</v>
      </c>
    </row>
    <row r="261" spans="1:47" s="26" customFormat="1" x14ac:dyDescent="0.35">
      <c r="A261" s="148"/>
      <c r="B261" s="116"/>
      <c r="C261" s="115"/>
      <c r="D261" s="115"/>
      <c r="E261" s="115"/>
      <c r="F261" s="240" t="str">
        <f>IFERROR(VLOOKUP(B261,ACCEPTED_CODES!$X$3:$Y$48,2,),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4"/>
      <c r="Z261" s="115" t="str">
        <f>IFERROR(VLOOKUP(Y261,CAPTURE_SITE_INFO!$AC$3:$AE$501,3,FALSE),"")</f>
        <v/>
      </c>
      <c r="AA261" s="297"/>
      <c r="AB261" s="297"/>
      <c r="AC261" s="297"/>
      <c r="AD261" s="297"/>
      <c r="AE261" s="297"/>
      <c r="AF261" s="297"/>
      <c r="AG261" s="297"/>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3" t="str">
        <f t="shared" ref="AT261:AT324" si="50">IF(T261="","",(CONCATENATE(S261,"-",T261)))</f>
        <v/>
      </c>
      <c r="AU261" s="283" t="s">
        <v>2506</v>
      </c>
    </row>
    <row r="262" spans="1:47" s="26" customFormat="1" x14ac:dyDescent="0.35">
      <c r="A262" s="148"/>
      <c r="B262" s="116"/>
      <c r="C262" s="115"/>
      <c r="D262" s="115"/>
      <c r="E262" s="115"/>
      <c r="F262" s="240" t="str">
        <f>IFERROR(VLOOKUP(B262,ACCEPTED_CODES!$X$3:$Y$48,2,),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4"/>
      <c r="Z262" s="115" t="str">
        <f>IFERROR(VLOOKUP(Y262,CAPTURE_SITE_INFO!$AC$3:$AE$501,3,FALSE),"")</f>
        <v/>
      </c>
      <c r="AA262" s="297"/>
      <c r="AB262" s="297"/>
      <c r="AC262" s="297"/>
      <c r="AD262" s="297"/>
      <c r="AE262" s="297"/>
      <c r="AF262" s="297"/>
      <c r="AG262" s="297"/>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3" t="str">
        <f t="shared" si="50"/>
        <v/>
      </c>
      <c r="AU262" s="283" t="s">
        <v>2506</v>
      </c>
    </row>
    <row r="263" spans="1:47" s="26" customFormat="1" x14ac:dyDescent="0.35">
      <c r="A263" s="148"/>
      <c r="B263" s="116"/>
      <c r="C263" s="115"/>
      <c r="D263" s="115"/>
      <c r="E263" s="115"/>
      <c r="F263" s="240" t="str">
        <f>IFERROR(VLOOKUP(B263,ACCEPTED_CODES!$X$3:$Y$48,2,),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4"/>
      <c r="Z263" s="115" t="str">
        <f>IFERROR(VLOOKUP(Y263,CAPTURE_SITE_INFO!$AC$3:$AE$501,3,FALSE),"")</f>
        <v/>
      </c>
      <c r="AA263" s="297"/>
      <c r="AB263" s="297"/>
      <c r="AC263" s="297"/>
      <c r="AD263" s="297"/>
      <c r="AE263" s="297"/>
      <c r="AF263" s="297"/>
      <c r="AG263" s="297"/>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3" t="str">
        <f t="shared" si="50"/>
        <v/>
      </c>
      <c r="AU263" s="283" t="s">
        <v>2506</v>
      </c>
    </row>
    <row r="264" spans="1:47" s="26" customFormat="1" x14ac:dyDescent="0.35">
      <c r="A264" s="148"/>
      <c r="B264" s="116"/>
      <c r="C264" s="115"/>
      <c r="D264" s="115"/>
      <c r="E264" s="115"/>
      <c r="F264" s="240" t="str">
        <f>IFERROR(VLOOKUP(B264,ACCEPTED_CODES!$X$3:$Y$48,2,),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4"/>
      <c r="Z264" s="115" t="str">
        <f>IFERROR(VLOOKUP(Y264,CAPTURE_SITE_INFO!$AC$3:$AE$501,3,FALSE),"")</f>
        <v/>
      </c>
      <c r="AA264" s="297"/>
      <c r="AB264" s="297"/>
      <c r="AC264" s="297"/>
      <c r="AD264" s="297"/>
      <c r="AE264" s="297"/>
      <c r="AF264" s="297"/>
      <c r="AG264" s="297"/>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3" t="str">
        <f t="shared" si="50"/>
        <v/>
      </c>
      <c r="AU264" s="283" t="s">
        <v>2506</v>
      </c>
    </row>
    <row r="265" spans="1:47" s="26" customFormat="1" x14ac:dyDescent="0.35">
      <c r="A265" s="148"/>
      <c r="B265" s="116"/>
      <c r="C265" s="115"/>
      <c r="D265" s="115"/>
      <c r="E265" s="115"/>
      <c r="F265" s="240" t="str">
        <f>IFERROR(VLOOKUP(B265,ACCEPTED_CODES!$X$3:$Y$48,2,),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4"/>
      <c r="Z265" s="115" t="str">
        <f>IFERROR(VLOOKUP(Y265,CAPTURE_SITE_INFO!$AC$3:$AE$501,3,FALSE),"")</f>
        <v/>
      </c>
      <c r="AA265" s="297"/>
      <c r="AB265" s="297"/>
      <c r="AC265" s="297"/>
      <c r="AD265" s="297"/>
      <c r="AE265" s="297"/>
      <c r="AF265" s="297"/>
      <c r="AG265" s="297"/>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3" t="str">
        <f t="shared" si="50"/>
        <v/>
      </c>
      <c r="AU265" s="283" t="s">
        <v>2506</v>
      </c>
    </row>
    <row r="266" spans="1:47" s="26" customFormat="1" x14ac:dyDescent="0.35">
      <c r="A266" s="148"/>
      <c r="B266" s="116"/>
      <c r="C266" s="115"/>
      <c r="D266" s="115"/>
      <c r="E266" s="115"/>
      <c r="F266" s="240" t="str">
        <f>IFERROR(VLOOKUP(B266,ACCEPTED_CODES!$X$3:$Y$48,2,),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4"/>
      <c r="Z266" s="115" t="str">
        <f>IFERROR(VLOOKUP(Y266,CAPTURE_SITE_INFO!$AC$3:$AE$501,3,FALSE),"")</f>
        <v/>
      </c>
      <c r="AA266" s="297"/>
      <c r="AB266" s="297"/>
      <c r="AC266" s="297"/>
      <c r="AD266" s="297"/>
      <c r="AE266" s="297"/>
      <c r="AF266" s="297"/>
      <c r="AG266" s="297"/>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3" t="str">
        <f t="shared" si="50"/>
        <v/>
      </c>
      <c r="AU266" s="283" t="s">
        <v>2506</v>
      </c>
    </row>
    <row r="267" spans="1:47" s="26" customFormat="1" x14ac:dyDescent="0.35">
      <c r="A267" s="148"/>
      <c r="B267" s="116"/>
      <c r="C267" s="115"/>
      <c r="D267" s="115"/>
      <c r="E267" s="115"/>
      <c r="F267" s="240" t="str">
        <f>IFERROR(VLOOKUP(B267,ACCEPTED_CODES!$X$3:$Y$48,2,),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4"/>
      <c r="Z267" s="115" t="str">
        <f>IFERROR(VLOOKUP(Y267,CAPTURE_SITE_INFO!$AC$3:$AE$501,3,FALSE),"")</f>
        <v/>
      </c>
      <c r="AA267" s="297"/>
      <c r="AB267" s="297"/>
      <c r="AC267" s="297"/>
      <c r="AD267" s="297"/>
      <c r="AE267" s="297"/>
      <c r="AF267" s="297"/>
      <c r="AG267" s="297"/>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3" t="str">
        <f t="shared" si="50"/>
        <v/>
      </c>
      <c r="AU267" s="283" t="s">
        <v>2506</v>
      </c>
    </row>
    <row r="268" spans="1:47" s="26" customFormat="1" x14ac:dyDescent="0.35">
      <c r="A268" s="148"/>
      <c r="B268" s="116"/>
      <c r="C268" s="115"/>
      <c r="D268" s="115"/>
      <c r="E268" s="115"/>
      <c r="F268" s="240" t="str">
        <f>IFERROR(VLOOKUP(B268,ACCEPTED_CODES!$X$3:$Y$48,2,),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4"/>
      <c r="Z268" s="115" t="str">
        <f>IFERROR(VLOOKUP(Y268,CAPTURE_SITE_INFO!$AC$3:$AE$501,3,FALSE),"")</f>
        <v/>
      </c>
      <c r="AA268" s="297"/>
      <c r="AB268" s="297"/>
      <c r="AC268" s="297"/>
      <c r="AD268" s="297"/>
      <c r="AE268" s="297"/>
      <c r="AF268" s="297"/>
      <c r="AG268" s="297"/>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3" t="str">
        <f t="shared" si="50"/>
        <v/>
      </c>
      <c r="AU268" s="283" t="s">
        <v>2506</v>
      </c>
    </row>
    <row r="269" spans="1:47" s="26" customFormat="1" x14ac:dyDescent="0.35">
      <c r="A269" s="148"/>
      <c r="B269" s="116"/>
      <c r="C269" s="115"/>
      <c r="D269" s="115"/>
      <c r="E269" s="115"/>
      <c r="F269" s="240" t="str">
        <f>IFERROR(VLOOKUP(B269,ACCEPTED_CODES!$X$3:$Y$48,2,),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4"/>
      <c r="Z269" s="115" t="str">
        <f>IFERROR(VLOOKUP(Y269,CAPTURE_SITE_INFO!$AC$3:$AE$501,3,FALSE),"")</f>
        <v/>
      </c>
      <c r="AA269" s="297"/>
      <c r="AB269" s="297"/>
      <c r="AC269" s="297"/>
      <c r="AD269" s="297"/>
      <c r="AE269" s="297"/>
      <c r="AF269" s="297"/>
      <c r="AG269" s="297"/>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3" t="str">
        <f t="shared" si="50"/>
        <v/>
      </c>
      <c r="AU269" s="283" t="s">
        <v>2506</v>
      </c>
    </row>
    <row r="270" spans="1:47" s="26" customFormat="1" x14ac:dyDescent="0.35">
      <c r="A270" s="148"/>
      <c r="B270" s="116"/>
      <c r="C270" s="115"/>
      <c r="D270" s="115"/>
      <c r="E270" s="115"/>
      <c r="F270" s="240" t="str">
        <f>IFERROR(VLOOKUP(B270,ACCEPTED_CODES!$X$3:$Y$48,2,),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4"/>
      <c r="Z270" s="115" t="str">
        <f>IFERROR(VLOOKUP(Y270,CAPTURE_SITE_INFO!$AC$3:$AE$501,3,FALSE),"")</f>
        <v/>
      </c>
      <c r="AA270" s="297"/>
      <c r="AB270" s="297"/>
      <c r="AC270" s="297"/>
      <c r="AD270" s="297"/>
      <c r="AE270" s="297"/>
      <c r="AF270" s="297"/>
      <c r="AG270" s="297"/>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3" t="str">
        <f t="shared" si="50"/>
        <v/>
      </c>
      <c r="AU270" s="283" t="s">
        <v>2506</v>
      </c>
    </row>
    <row r="271" spans="1:47" s="26" customFormat="1" x14ac:dyDescent="0.35">
      <c r="A271" s="148"/>
      <c r="B271" s="116"/>
      <c r="C271" s="115"/>
      <c r="D271" s="115"/>
      <c r="E271" s="115"/>
      <c r="F271" s="240" t="str">
        <f>IFERROR(VLOOKUP(B271,ACCEPTED_CODES!$X$3:$Y$48,2,),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4"/>
      <c r="Z271" s="115" t="str">
        <f>IFERROR(VLOOKUP(Y271,CAPTURE_SITE_INFO!$AC$3:$AE$501,3,FALSE),"")</f>
        <v/>
      </c>
      <c r="AA271" s="297"/>
      <c r="AB271" s="297"/>
      <c r="AC271" s="297"/>
      <c r="AD271" s="297"/>
      <c r="AE271" s="297"/>
      <c r="AF271" s="297"/>
      <c r="AG271" s="297"/>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3" t="str">
        <f t="shared" si="50"/>
        <v/>
      </c>
      <c r="AU271" s="283" t="s">
        <v>2506</v>
      </c>
    </row>
    <row r="272" spans="1:47" s="26" customFormat="1" x14ac:dyDescent="0.35">
      <c r="A272" s="148"/>
      <c r="B272" s="116"/>
      <c r="C272" s="115"/>
      <c r="D272" s="115"/>
      <c r="E272" s="115"/>
      <c r="F272" s="240" t="str">
        <f>IFERROR(VLOOKUP(B272,ACCEPTED_CODES!$X$3:$Y$48,2,),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4"/>
      <c r="Z272" s="115" t="str">
        <f>IFERROR(VLOOKUP(Y272,CAPTURE_SITE_INFO!$AC$3:$AE$501,3,FALSE),"")</f>
        <v/>
      </c>
      <c r="AA272" s="297"/>
      <c r="AB272" s="297"/>
      <c r="AC272" s="297"/>
      <c r="AD272" s="297"/>
      <c r="AE272" s="297"/>
      <c r="AF272" s="297"/>
      <c r="AG272" s="297"/>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3" t="str">
        <f t="shared" si="50"/>
        <v/>
      </c>
      <c r="AU272" s="283" t="s">
        <v>2506</v>
      </c>
    </row>
    <row r="273" spans="1:47" s="26" customFormat="1" x14ac:dyDescent="0.35">
      <c r="A273" s="148"/>
      <c r="B273" s="116"/>
      <c r="C273" s="115"/>
      <c r="D273" s="115"/>
      <c r="E273" s="115"/>
      <c r="F273" s="240" t="str">
        <f>IFERROR(VLOOKUP(B273,ACCEPTED_CODES!$X$3:$Y$48,2,),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4"/>
      <c r="Z273" s="115" t="str">
        <f>IFERROR(VLOOKUP(Y273,CAPTURE_SITE_INFO!$AC$3:$AE$501,3,FALSE),"")</f>
        <v/>
      </c>
      <c r="AA273" s="297"/>
      <c r="AB273" s="297"/>
      <c r="AC273" s="297"/>
      <c r="AD273" s="297"/>
      <c r="AE273" s="297"/>
      <c r="AF273" s="297"/>
      <c r="AG273" s="297"/>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3" t="str">
        <f t="shared" si="50"/>
        <v/>
      </c>
      <c r="AU273" s="283" t="s">
        <v>2506</v>
      </c>
    </row>
    <row r="274" spans="1:47" s="26" customFormat="1" x14ac:dyDescent="0.35">
      <c r="A274" s="148"/>
      <c r="B274" s="116"/>
      <c r="C274" s="115"/>
      <c r="D274" s="115"/>
      <c r="E274" s="115"/>
      <c r="F274" s="240" t="str">
        <f>IFERROR(VLOOKUP(B274,ACCEPTED_CODES!$X$3:$Y$48,2,),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4"/>
      <c r="Z274" s="115" t="str">
        <f>IFERROR(VLOOKUP(Y274,CAPTURE_SITE_INFO!$AC$3:$AE$501,3,FALSE),"")</f>
        <v/>
      </c>
      <c r="AA274" s="297"/>
      <c r="AB274" s="297"/>
      <c r="AC274" s="297"/>
      <c r="AD274" s="297"/>
      <c r="AE274" s="297"/>
      <c r="AF274" s="297"/>
      <c r="AG274" s="297"/>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3" t="str">
        <f t="shared" si="50"/>
        <v/>
      </c>
      <c r="AU274" s="283" t="s">
        <v>2506</v>
      </c>
    </row>
    <row r="275" spans="1:47" s="26" customFormat="1" x14ac:dyDescent="0.35">
      <c r="A275" s="148"/>
      <c r="B275" s="116"/>
      <c r="C275" s="115"/>
      <c r="D275" s="115"/>
      <c r="E275" s="115"/>
      <c r="F275" s="240" t="str">
        <f>IFERROR(VLOOKUP(B275,ACCEPTED_CODES!$X$3:$Y$48,2,),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4"/>
      <c r="Z275" s="115" t="str">
        <f>IFERROR(VLOOKUP(Y275,CAPTURE_SITE_INFO!$AC$3:$AE$501,3,FALSE),"")</f>
        <v/>
      </c>
      <c r="AA275" s="297"/>
      <c r="AB275" s="297"/>
      <c r="AC275" s="297"/>
      <c r="AD275" s="297"/>
      <c r="AE275" s="297"/>
      <c r="AF275" s="297"/>
      <c r="AG275" s="297"/>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3" t="str">
        <f t="shared" si="50"/>
        <v/>
      </c>
      <c r="AU275" s="283" t="s">
        <v>2506</v>
      </c>
    </row>
    <row r="276" spans="1:47" s="26" customFormat="1" x14ac:dyDescent="0.35">
      <c r="A276" s="148"/>
      <c r="B276" s="116"/>
      <c r="C276" s="115"/>
      <c r="D276" s="115"/>
      <c r="E276" s="115"/>
      <c r="F276" s="240" t="str">
        <f>IFERROR(VLOOKUP(B276,ACCEPTED_CODES!$X$3:$Y$48,2,),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4"/>
      <c r="Z276" s="115" t="str">
        <f>IFERROR(VLOOKUP(Y276,CAPTURE_SITE_INFO!$AC$3:$AE$501,3,FALSE),"")</f>
        <v/>
      </c>
      <c r="AA276" s="297"/>
      <c r="AB276" s="297"/>
      <c r="AC276" s="297"/>
      <c r="AD276" s="297"/>
      <c r="AE276" s="297"/>
      <c r="AF276" s="297"/>
      <c r="AG276" s="297"/>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3" t="str">
        <f t="shared" si="50"/>
        <v/>
      </c>
      <c r="AU276" s="283" t="s">
        <v>2506</v>
      </c>
    </row>
    <row r="277" spans="1:47" s="26" customFormat="1" x14ac:dyDescent="0.35">
      <c r="A277" s="148"/>
      <c r="B277" s="116"/>
      <c r="C277" s="115"/>
      <c r="D277" s="115"/>
      <c r="E277" s="115"/>
      <c r="F277" s="240" t="str">
        <f>IFERROR(VLOOKUP(B277,ACCEPTED_CODES!$X$3:$Y$48,2,),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4"/>
      <c r="Z277" s="115" t="str">
        <f>IFERROR(VLOOKUP(Y277,CAPTURE_SITE_INFO!$AC$3:$AE$501,3,FALSE),"")</f>
        <v/>
      </c>
      <c r="AA277" s="297"/>
      <c r="AB277" s="297"/>
      <c r="AC277" s="297"/>
      <c r="AD277" s="297"/>
      <c r="AE277" s="297"/>
      <c r="AF277" s="297"/>
      <c r="AG277" s="297"/>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3" t="str">
        <f t="shared" si="50"/>
        <v/>
      </c>
      <c r="AU277" s="283" t="s">
        <v>2506</v>
      </c>
    </row>
    <row r="278" spans="1:47" s="26" customFormat="1" x14ac:dyDescent="0.35">
      <c r="A278" s="148"/>
      <c r="B278" s="116"/>
      <c r="C278" s="115"/>
      <c r="D278" s="115"/>
      <c r="E278" s="115"/>
      <c r="F278" s="240" t="str">
        <f>IFERROR(VLOOKUP(B278,ACCEPTED_CODES!$X$3:$Y$48,2,),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4"/>
      <c r="Z278" s="115" t="str">
        <f>IFERROR(VLOOKUP(Y278,CAPTURE_SITE_INFO!$AC$3:$AE$501,3,FALSE),"")</f>
        <v/>
      </c>
      <c r="AA278" s="297"/>
      <c r="AB278" s="297"/>
      <c r="AC278" s="297"/>
      <c r="AD278" s="297"/>
      <c r="AE278" s="297"/>
      <c r="AF278" s="297"/>
      <c r="AG278" s="297"/>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3" t="str">
        <f t="shared" si="50"/>
        <v/>
      </c>
      <c r="AU278" s="283" t="s">
        <v>2506</v>
      </c>
    </row>
    <row r="279" spans="1:47" s="26" customFormat="1" x14ac:dyDescent="0.35">
      <c r="A279" s="148"/>
      <c r="B279" s="116"/>
      <c r="C279" s="115"/>
      <c r="D279" s="115"/>
      <c r="E279" s="115"/>
      <c r="F279" s="240" t="str">
        <f>IFERROR(VLOOKUP(B279,ACCEPTED_CODES!$X$3:$Y$48,2,),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4"/>
      <c r="Z279" s="115" t="str">
        <f>IFERROR(VLOOKUP(Y279,CAPTURE_SITE_INFO!$AC$3:$AE$501,3,FALSE),"")</f>
        <v/>
      </c>
      <c r="AA279" s="297"/>
      <c r="AB279" s="297"/>
      <c r="AC279" s="297"/>
      <c r="AD279" s="297"/>
      <c r="AE279" s="297"/>
      <c r="AF279" s="297"/>
      <c r="AG279" s="297"/>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3" t="str">
        <f t="shared" si="50"/>
        <v/>
      </c>
      <c r="AU279" s="283" t="s">
        <v>2506</v>
      </c>
    </row>
    <row r="280" spans="1:47" s="26" customFormat="1" x14ac:dyDescent="0.35">
      <c r="A280" s="148"/>
      <c r="B280" s="116"/>
      <c r="C280" s="115"/>
      <c r="D280" s="115"/>
      <c r="E280" s="115"/>
      <c r="F280" s="240" t="str">
        <f>IFERROR(VLOOKUP(B280,ACCEPTED_CODES!$X$3:$Y$48,2,),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4"/>
      <c r="Z280" s="115" t="str">
        <f>IFERROR(VLOOKUP(Y280,CAPTURE_SITE_INFO!$AC$3:$AE$501,3,FALSE),"")</f>
        <v/>
      </c>
      <c r="AA280" s="297"/>
      <c r="AB280" s="297"/>
      <c r="AC280" s="297"/>
      <c r="AD280" s="297"/>
      <c r="AE280" s="297"/>
      <c r="AF280" s="297"/>
      <c r="AG280" s="297"/>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3" t="str">
        <f t="shared" si="50"/>
        <v/>
      </c>
      <c r="AU280" s="283" t="s">
        <v>2506</v>
      </c>
    </row>
    <row r="281" spans="1:47" s="26" customFormat="1" x14ac:dyDescent="0.35">
      <c r="A281" s="148"/>
      <c r="B281" s="116"/>
      <c r="C281" s="115"/>
      <c r="D281" s="115"/>
      <c r="E281" s="115"/>
      <c r="F281" s="240" t="str">
        <f>IFERROR(VLOOKUP(B281,ACCEPTED_CODES!$X$3:$Y$48,2,),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4"/>
      <c r="Z281" s="115" t="str">
        <f>IFERROR(VLOOKUP(Y281,CAPTURE_SITE_INFO!$AC$3:$AE$501,3,FALSE),"")</f>
        <v/>
      </c>
      <c r="AA281" s="297"/>
      <c r="AB281" s="297"/>
      <c r="AC281" s="297"/>
      <c r="AD281" s="297"/>
      <c r="AE281" s="297"/>
      <c r="AF281" s="297"/>
      <c r="AG281" s="297"/>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3" t="str">
        <f t="shared" si="50"/>
        <v/>
      </c>
      <c r="AU281" s="283" t="s">
        <v>2506</v>
      </c>
    </row>
    <row r="282" spans="1:47" s="26" customFormat="1" x14ac:dyDescent="0.35">
      <c r="A282" s="148"/>
      <c r="B282" s="116"/>
      <c r="C282" s="115"/>
      <c r="D282" s="115"/>
      <c r="E282" s="115"/>
      <c r="F282" s="240" t="str">
        <f>IFERROR(VLOOKUP(B282,ACCEPTED_CODES!$X$3:$Y$48,2,),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4"/>
      <c r="Z282" s="115" t="str">
        <f>IFERROR(VLOOKUP(Y282,CAPTURE_SITE_INFO!$AC$3:$AE$501,3,FALSE),"")</f>
        <v/>
      </c>
      <c r="AA282" s="297"/>
      <c r="AB282" s="297"/>
      <c r="AC282" s="297"/>
      <c r="AD282" s="297"/>
      <c r="AE282" s="297"/>
      <c r="AF282" s="297"/>
      <c r="AG282" s="297"/>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3" t="str">
        <f t="shared" si="50"/>
        <v/>
      </c>
      <c r="AU282" s="283" t="s">
        <v>2506</v>
      </c>
    </row>
    <row r="283" spans="1:47" s="26" customFormat="1" x14ac:dyDescent="0.35">
      <c r="A283" s="148"/>
      <c r="B283" s="116"/>
      <c r="C283" s="115"/>
      <c r="D283" s="115"/>
      <c r="E283" s="115"/>
      <c r="F283" s="240" t="str">
        <f>IFERROR(VLOOKUP(B283,ACCEPTED_CODES!$X$3:$Y$48,2,),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4"/>
      <c r="Z283" s="115" t="str">
        <f>IFERROR(VLOOKUP(Y283,CAPTURE_SITE_INFO!$AC$3:$AE$501,3,FALSE),"")</f>
        <v/>
      </c>
      <c r="AA283" s="297"/>
      <c r="AB283" s="297"/>
      <c r="AC283" s="297"/>
      <c r="AD283" s="297"/>
      <c r="AE283" s="297"/>
      <c r="AF283" s="297"/>
      <c r="AG283" s="297"/>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3" t="str">
        <f t="shared" si="50"/>
        <v/>
      </c>
      <c r="AU283" s="283" t="s">
        <v>2506</v>
      </c>
    </row>
    <row r="284" spans="1:47" s="26" customFormat="1" x14ac:dyDescent="0.35">
      <c r="A284" s="148"/>
      <c r="B284" s="116"/>
      <c r="C284" s="115"/>
      <c r="D284" s="115"/>
      <c r="E284" s="115"/>
      <c r="F284" s="240" t="str">
        <f>IFERROR(VLOOKUP(B284,ACCEPTED_CODES!$X$3:$Y$48,2,),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4"/>
      <c r="Z284" s="115" t="str">
        <f>IFERROR(VLOOKUP(Y284,CAPTURE_SITE_INFO!$AC$3:$AE$501,3,FALSE),"")</f>
        <v/>
      </c>
      <c r="AA284" s="297"/>
      <c r="AB284" s="297"/>
      <c r="AC284" s="297"/>
      <c r="AD284" s="297"/>
      <c r="AE284" s="297"/>
      <c r="AF284" s="297"/>
      <c r="AG284" s="297"/>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3" t="str">
        <f t="shared" si="50"/>
        <v/>
      </c>
      <c r="AU284" s="283" t="s">
        <v>2506</v>
      </c>
    </row>
    <row r="285" spans="1:47" s="26" customFormat="1" x14ac:dyDescent="0.35">
      <c r="A285" s="148"/>
      <c r="B285" s="116"/>
      <c r="C285" s="115"/>
      <c r="D285" s="115"/>
      <c r="E285" s="115"/>
      <c r="F285" s="240" t="str">
        <f>IFERROR(VLOOKUP(B285,ACCEPTED_CODES!$X$3:$Y$48,2,),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4"/>
      <c r="Z285" s="115" t="str">
        <f>IFERROR(VLOOKUP(Y285,CAPTURE_SITE_INFO!$AC$3:$AE$501,3,FALSE),"")</f>
        <v/>
      </c>
      <c r="AA285" s="297"/>
      <c r="AB285" s="297"/>
      <c r="AC285" s="297"/>
      <c r="AD285" s="297"/>
      <c r="AE285" s="297"/>
      <c r="AF285" s="297"/>
      <c r="AG285" s="297"/>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3" t="str">
        <f t="shared" si="50"/>
        <v/>
      </c>
      <c r="AU285" s="283" t="s">
        <v>2506</v>
      </c>
    </row>
    <row r="286" spans="1:47" s="26" customFormat="1" x14ac:dyDescent="0.35">
      <c r="A286" s="148"/>
      <c r="B286" s="116"/>
      <c r="C286" s="115"/>
      <c r="D286" s="115"/>
      <c r="E286" s="115"/>
      <c r="F286" s="240" t="str">
        <f>IFERROR(VLOOKUP(B286,ACCEPTED_CODES!$X$3:$Y$48,2,),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4"/>
      <c r="Z286" s="115" t="str">
        <f>IFERROR(VLOOKUP(Y286,CAPTURE_SITE_INFO!$AC$3:$AE$501,3,FALSE),"")</f>
        <v/>
      </c>
      <c r="AA286" s="297"/>
      <c r="AB286" s="297"/>
      <c r="AC286" s="297"/>
      <c r="AD286" s="297"/>
      <c r="AE286" s="297"/>
      <c r="AF286" s="297"/>
      <c r="AG286" s="297"/>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3" t="str">
        <f t="shared" si="50"/>
        <v/>
      </c>
      <c r="AU286" s="283" t="s">
        <v>2506</v>
      </c>
    </row>
    <row r="287" spans="1:47" s="26" customFormat="1" x14ac:dyDescent="0.35">
      <c r="A287" s="148"/>
      <c r="B287" s="116"/>
      <c r="C287" s="115"/>
      <c r="D287" s="115"/>
      <c r="E287" s="115"/>
      <c r="F287" s="240" t="str">
        <f>IFERROR(VLOOKUP(B287,ACCEPTED_CODES!$X$3:$Y$48,2,),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4"/>
      <c r="Z287" s="115" t="str">
        <f>IFERROR(VLOOKUP(Y287,CAPTURE_SITE_INFO!$AC$3:$AE$501,3,FALSE),"")</f>
        <v/>
      </c>
      <c r="AA287" s="297"/>
      <c r="AB287" s="297"/>
      <c r="AC287" s="297"/>
      <c r="AD287" s="297"/>
      <c r="AE287" s="297"/>
      <c r="AF287" s="297"/>
      <c r="AG287" s="297"/>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3" t="str">
        <f t="shared" si="50"/>
        <v/>
      </c>
      <c r="AU287" s="283" t="s">
        <v>2506</v>
      </c>
    </row>
    <row r="288" spans="1:47" s="26" customFormat="1" x14ac:dyDescent="0.35">
      <c r="A288" s="148"/>
      <c r="B288" s="116"/>
      <c r="C288" s="115"/>
      <c r="D288" s="115"/>
      <c r="E288" s="115"/>
      <c r="F288" s="240" t="str">
        <f>IFERROR(VLOOKUP(B288,ACCEPTED_CODES!$X$3:$Y$48,2,),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4"/>
      <c r="Z288" s="115" t="str">
        <f>IFERROR(VLOOKUP(Y288,CAPTURE_SITE_INFO!$AC$3:$AE$501,3,FALSE),"")</f>
        <v/>
      </c>
      <c r="AA288" s="297"/>
      <c r="AB288" s="297"/>
      <c r="AC288" s="297"/>
      <c r="AD288" s="297"/>
      <c r="AE288" s="297"/>
      <c r="AF288" s="297"/>
      <c r="AG288" s="297"/>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3" t="str">
        <f t="shared" si="50"/>
        <v/>
      </c>
      <c r="AU288" s="283" t="s">
        <v>2506</v>
      </c>
    </row>
    <row r="289" spans="1:47" s="26" customFormat="1" x14ac:dyDescent="0.35">
      <c r="A289" s="148"/>
      <c r="B289" s="116"/>
      <c r="C289" s="115"/>
      <c r="D289" s="115"/>
      <c r="E289" s="115"/>
      <c r="F289" s="240" t="str">
        <f>IFERROR(VLOOKUP(B289,ACCEPTED_CODES!$X$3:$Y$48,2,),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4"/>
      <c r="Z289" s="115" t="str">
        <f>IFERROR(VLOOKUP(Y289,CAPTURE_SITE_INFO!$AC$3:$AE$501,3,FALSE),"")</f>
        <v/>
      </c>
      <c r="AA289" s="297"/>
      <c r="AB289" s="297"/>
      <c r="AC289" s="297"/>
      <c r="AD289" s="297"/>
      <c r="AE289" s="297"/>
      <c r="AF289" s="297"/>
      <c r="AG289" s="297"/>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3" t="str">
        <f t="shared" si="50"/>
        <v/>
      </c>
      <c r="AU289" s="283" t="s">
        <v>2506</v>
      </c>
    </row>
    <row r="290" spans="1:47" s="26" customFormat="1" x14ac:dyDescent="0.35">
      <c r="A290" s="148"/>
      <c r="B290" s="116"/>
      <c r="C290" s="115"/>
      <c r="D290" s="115"/>
      <c r="E290" s="115"/>
      <c r="F290" s="240" t="str">
        <f>IFERROR(VLOOKUP(B290,ACCEPTED_CODES!$X$3:$Y$48,2,),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4"/>
      <c r="Z290" s="115" t="str">
        <f>IFERROR(VLOOKUP(Y290,CAPTURE_SITE_INFO!$AC$3:$AE$501,3,FALSE),"")</f>
        <v/>
      </c>
      <c r="AA290" s="297"/>
      <c r="AB290" s="297"/>
      <c r="AC290" s="297"/>
      <c r="AD290" s="297"/>
      <c r="AE290" s="297"/>
      <c r="AF290" s="297"/>
      <c r="AG290" s="297"/>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3" t="str">
        <f t="shared" si="50"/>
        <v/>
      </c>
      <c r="AU290" s="283" t="s">
        <v>2506</v>
      </c>
    </row>
    <row r="291" spans="1:47" s="26" customFormat="1" x14ac:dyDescent="0.35">
      <c r="A291" s="148"/>
      <c r="B291" s="116"/>
      <c r="C291" s="115"/>
      <c r="D291" s="115"/>
      <c r="E291" s="115"/>
      <c r="F291" s="240" t="str">
        <f>IFERROR(VLOOKUP(B291,ACCEPTED_CODES!$X$3:$Y$48,2,),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4"/>
      <c r="Z291" s="115" t="str">
        <f>IFERROR(VLOOKUP(Y291,CAPTURE_SITE_INFO!$AC$3:$AE$501,3,FALSE),"")</f>
        <v/>
      </c>
      <c r="AA291" s="297"/>
      <c r="AB291" s="297"/>
      <c r="AC291" s="297"/>
      <c r="AD291" s="297"/>
      <c r="AE291" s="297"/>
      <c r="AF291" s="297"/>
      <c r="AG291" s="297"/>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3" t="str">
        <f t="shared" si="50"/>
        <v/>
      </c>
      <c r="AU291" s="283" t="s">
        <v>2506</v>
      </c>
    </row>
    <row r="292" spans="1:47" s="26" customFormat="1" x14ac:dyDescent="0.35">
      <c r="A292" s="148"/>
      <c r="B292" s="116"/>
      <c r="C292" s="115"/>
      <c r="D292" s="115"/>
      <c r="E292" s="115"/>
      <c r="F292" s="240" t="str">
        <f>IFERROR(VLOOKUP(B292,ACCEPTED_CODES!$X$3:$Y$48,2,),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4"/>
      <c r="Z292" s="115" t="str">
        <f>IFERROR(VLOOKUP(Y292,CAPTURE_SITE_INFO!$AC$3:$AE$501,3,FALSE),"")</f>
        <v/>
      </c>
      <c r="AA292" s="297"/>
      <c r="AB292" s="297"/>
      <c r="AC292" s="297"/>
      <c r="AD292" s="297"/>
      <c r="AE292" s="297"/>
      <c r="AF292" s="297"/>
      <c r="AG292" s="297"/>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3" t="str">
        <f t="shared" si="50"/>
        <v/>
      </c>
      <c r="AU292" s="283" t="s">
        <v>2506</v>
      </c>
    </row>
    <row r="293" spans="1:47" s="26" customFormat="1" x14ac:dyDescent="0.35">
      <c r="A293" s="148"/>
      <c r="B293" s="116"/>
      <c r="C293" s="115"/>
      <c r="D293" s="115"/>
      <c r="E293" s="115"/>
      <c r="F293" s="240" t="str">
        <f>IFERROR(VLOOKUP(B293,ACCEPTED_CODES!$X$3:$Y$48,2,),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4"/>
      <c r="Z293" s="115" t="str">
        <f>IFERROR(VLOOKUP(Y293,CAPTURE_SITE_INFO!$AC$3:$AE$501,3,FALSE),"")</f>
        <v/>
      </c>
      <c r="AA293" s="297"/>
      <c r="AB293" s="297"/>
      <c r="AC293" s="297"/>
      <c r="AD293" s="297"/>
      <c r="AE293" s="297"/>
      <c r="AF293" s="297"/>
      <c r="AG293" s="297"/>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3" t="str">
        <f t="shared" si="50"/>
        <v/>
      </c>
      <c r="AU293" s="283" t="s">
        <v>2506</v>
      </c>
    </row>
    <row r="294" spans="1:47" s="26" customFormat="1" x14ac:dyDescent="0.35">
      <c r="A294" s="148"/>
      <c r="B294" s="116"/>
      <c r="C294" s="115"/>
      <c r="D294" s="115"/>
      <c r="E294" s="115"/>
      <c r="F294" s="240" t="str">
        <f>IFERROR(VLOOKUP(B294,ACCEPTED_CODES!$X$3:$Y$48,2,),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4"/>
      <c r="Z294" s="115" t="str">
        <f>IFERROR(VLOOKUP(Y294,CAPTURE_SITE_INFO!$AC$3:$AE$501,3,FALSE),"")</f>
        <v/>
      </c>
      <c r="AA294" s="297"/>
      <c r="AB294" s="297"/>
      <c r="AC294" s="297"/>
      <c r="AD294" s="297"/>
      <c r="AE294" s="297"/>
      <c r="AF294" s="297"/>
      <c r="AG294" s="297"/>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3" t="str">
        <f t="shared" si="50"/>
        <v/>
      </c>
      <c r="AU294" s="283" t="s">
        <v>2506</v>
      </c>
    </row>
    <row r="295" spans="1:47" s="26" customFormat="1" x14ac:dyDescent="0.35">
      <c r="A295" s="148"/>
      <c r="B295" s="116"/>
      <c r="C295" s="115"/>
      <c r="D295" s="115"/>
      <c r="E295" s="115"/>
      <c r="F295" s="240" t="str">
        <f>IFERROR(VLOOKUP(B295,ACCEPTED_CODES!$X$3:$Y$48,2,),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4"/>
      <c r="Z295" s="115" t="str">
        <f>IFERROR(VLOOKUP(Y295,CAPTURE_SITE_INFO!$AC$3:$AE$501,3,FALSE),"")</f>
        <v/>
      </c>
      <c r="AA295" s="297"/>
      <c r="AB295" s="297"/>
      <c r="AC295" s="297"/>
      <c r="AD295" s="297"/>
      <c r="AE295" s="297"/>
      <c r="AF295" s="297"/>
      <c r="AG295" s="297"/>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3" t="str">
        <f t="shared" si="50"/>
        <v/>
      </c>
      <c r="AU295" s="283" t="s">
        <v>2506</v>
      </c>
    </row>
    <row r="296" spans="1:47" s="26" customFormat="1" x14ac:dyDescent="0.35">
      <c r="A296" s="148"/>
      <c r="B296" s="116"/>
      <c r="C296" s="115"/>
      <c r="D296" s="115"/>
      <c r="E296" s="115"/>
      <c r="F296" s="240" t="str">
        <f>IFERROR(VLOOKUP(B296,ACCEPTED_CODES!$X$3:$Y$48,2,),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4"/>
      <c r="Z296" s="115" t="str">
        <f>IFERROR(VLOOKUP(Y296,CAPTURE_SITE_INFO!$AC$3:$AE$501,3,FALSE),"")</f>
        <v/>
      </c>
      <c r="AA296" s="297"/>
      <c r="AB296" s="297"/>
      <c r="AC296" s="297"/>
      <c r="AD296" s="297"/>
      <c r="AE296" s="297"/>
      <c r="AF296" s="297"/>
      <c r="AG296" s="297"/>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3" t="str">
        <f t="shared" si="50"/>
        <v/>
      </c>
      <c r="AU296" s="283" t="s">
        <v>2506</v>
      </c>
    </row>
    <row r="297" spans="1:47" s="26" customFormat="1" x14ac:dyDescent="0.35">
      <c r="A297" s="148"/>
      <c r="B297" s="116"/>
      <c r="C297" s="115"/>
      <c r="D297" s="115"/>
      <c r="E297" s="115"/>
      <c r="F297" s="240" t="str">
        <f>IFERROR(VLOOKUP(B297,ACCEPTED_CODES!$X$3:$Y$48,2,),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4"/>
      <c r="Z297" s="115" t="str">
        <f>IFERROR(VLOOKUP(Y297,CAPTURE_SITE_INFO!$AC$3:$AE$501,3,FALSE),"")</f>
        <v/>
      </c>
      <c r="AA297" s="297"/>
      <c r="AB297" s="297"/>
      <c r="AC297" s="297"/>
      <c r="AD297" s="297"/>
      <c r="AE297" s="297"/>
      <c r="AF297" s="297"/>
      <c r="AG297" s="297"/>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3" t="str">
        <f t="shared" si="50"/>
        <v/>
      </c>
      <c r="AU297" s="283" t="s">
        <v>2506</v>
      </c>
    </row>
    <row r="298" spans="1:47" s="26" customFormat="1" x14ac:dyDescent="0.35">
      <c r="A298" s="148"/>
      <c r="B298" s="116"/>
      <c r="C298" s="115"/>
      <c r="D298" s="115"/>
      <c r="E298" s="115"/>
      <c r="F298" s="240" t="str">
        <f>IFERROR(VLOOKUP(B298,ACCEPTED_CODES!$X$3:$Y$48,2,),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4"/>
      <c r="Z298" s="115" t="str">
        <f>IFERROR(VLOOKUP(Y298,CAPTURE_SITE_INFO!$AC$3:$AE$501,3,FALSE),"")</f>
        <v/>
      </c>
      <c r="AA298" s="297"/>
      <c r="AB298" s="297"/>
      <c r="AC298" s="297"/>
      <c r="AD298" s="297"/>
      <c r="AE298" s="297"/>
      <c r="AF298" s="297"/>
      <c r="AG298" s="297"/>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3" t="str">
        <f t="shared" si="50"/>
        <v/>
      </c>
      <c r="AU298" s="283" t="s">
        <v>2506</v>
      </c>
    </row>
    <row r="299" spans="1:47" s="26" customFormat="1" x14ac:dyDescent="0.35">
      <c r="A299" s="148"/>
      <c r="B299" s="116"/>
      <c r="C299" s="115"/>
      <c r="D299" s="115"/>
      <c r="E299" s="115"/>
      <c r="F299" s="240" t="str">
        <f>IFERROR(VLOOKUP(B299,ACCEPTED_CODES!$X$3:$Y$48,2,),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4"/>
      <c r="Z299" s="115" t="str">
        <f>IFERROR(VLOOKUP(Y299,CAPTURE_SITE_INFO!$AC$3:$AE$501,3,FALSE),"")</f>
        <v/>
      </c>
      <c r="AA299" s="297"/>
      <c r="AB299" s="297"/>
      <c r="AC299" s="297"/>
      <c r="AD299" s="297"/>
      <c r="AE299" s="297"/>
      <c r="AF299" s="297"/>
      <c r="AG299" s="297"/>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3" t="str">
        <f t="shared" si="50"/>
        <v/>
      </c>
      <c r="AU299" s="283" t="s">
        <v>2506</v>
      </c>
    </row>
    <row r="300" spans="1:47" s="26" customFormat="1" x14ac:dyDescent="0.35">
      <c r="A300" s="148"/>
      <c r="B300" s="116"/>
      <c r="C300" s="115"/>
      <c r="D300" s="115"/>
      <c r="E300" s="115"/>
      <c r="F300" s="240" t="str">
        <f>IFERROR(VLOOKUP(B300,ACCEPTED_CODES!$X$3:$Y$48,2,),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4"/>
      <c r="Z300" s="115" t="str">
        <f>IFERROR(VLOOKUP(Y300,CAPTURE_SITE_INFO!$AC$3:$AE$501,3,FALSE),"")</f>
        <v/>
      </c>
      <c r="AA300" s="297"/>
      <c r="AB300" s="297"/>
      <c r="AC300" s="297"/>
      <c r="AD300" s="297"/>
      <c r="AE300" s="297"/>
      <c r="AF300" s="297"/>
      <c r="AG300" s="297"/>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3" t="str">
        <f t="shared" si="50"/>
        <v/>
      </c>
      <c r="AU300" s="283" t="s">
        <v>2506</v>
      </c>
    </row>
    <row r="301" spans="1:47" s="26" customFormat="1" x14ac:dyDescent="0.35">
      <c r="A301" s="148"/>
      <c r="B301" s="116"/>
      <c r="C301" s="115"/>
      <c r="D301" s="115"/>
      <c r="E301" s="115"/>
      <c r="F301" s="240" t="str">
        <f>IFERROR(VLOOKUP(B301,ACCEPTED_CODES!$X$3:$Y$48,2,),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4"/>
      <c r="Z301" s="115" t="str">
        <f>IFERROR(VLOOKUP(Y301,CAPTURE_SITE_INFO!$AC$3:$AE$501,3,FALSE),"")</f>
        <v/>
      </c>
      <c r="AA301" s="297"/>
      <c r="AB301" s="297"/>
      <c r="AC301" s="297"/>
      <c r="AD301" s="297"/>
      <c r="AE301" s="297"/>
      <c r="AF301" s="297"/>
      <c r="AG301" s="297"/>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3" t="str">
        <f t="shared" si="50"/>
        <v/>
      </c>
      <c r="AU301" s="283" t="s">
        <v>2506</v>
      </c>
    </row>
    <row r="302" spans="1:47" s="26" customFormat="1" x14ac:dyDescent="0.35">
      <c r="A302" s="148"/>
      <c r="B302" s="116"/>
      <c r="C302" s="115"/>
      <c r="D302" s="115"/>
      <c r="E302" s="115"/>
      <c r="F302" s="240" t="str">
        <f>IFERROR(VLOOKUP(B302,ACCEPTED_CODES!$X$3:$Y$48,2,),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4"/>
      <c r="Z302" s="115" t="str">
        <f>IFERROR(VLOOKUP(Y302,CAPTURE_SITE_INFO!$AC$3:$AE$501,3,FALSE),"")</f>
        <v/>
      </c>
      <c r="AA302" s="297"/>
      <c r="AB302" s="297"/>
      <c r="AC302" s="297"/>
      <c r="AD302" s="297"/>
      <c r="AE302" s="297"/>
      <c r="AF302" s="297"/>
      <c r="AG302" s="297"/>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3" t="str">
        <f t="shared" si="50"/>
        <v/>
      </c>
      <c r="AU302" s="283" t="s">
        <v>2506</v>
      </c>
    </row>
    <row r="303" spans="1:47" s="26" customFormat="1" x14ac:dyDescent="0.35">
      <c r="A303" s="148"/>
      <c r="B303" s="116"/>
      <c r="C303" s="115"/>
      <c r="D303" s="115"/>
      <c r="E303" s="115"/>
      <c r="F303" s="240" t="str">
        <f>IFERROR(VLOOKUP(B303,ACCEPTED_CODES!$X$3:$Y$48,2,),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4"/>
      <c r="Z303" s="115" t="str">
        <f>IFERROR(VLOOKUP(Y303,CAPTURE_SITE_INFO!$AC$3:$AE$501,3,FALSE),"")</f>
        <v/>
      </c>
      <c r="AA303" s="297"/>
      <c r="AB303" s="297"/>
      <c r="AC303" s="297"/>
      <c r="AD303" s="297"/>
      <c r="AE303" s="297"/>
      <c r="AF303" s="297"/>
      <c r="AG303" s="297"/>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3" t="str">
        <f t="shared" si="50"/>
        <v/>
      </c>
      <c r="AU303" s="283" t="s">
        <v>2506</v>
      </c>
    </row>
    <row r="304" spans="1:47" s="26" customFormat="1" x14ac:dyDescent="0.35">
      <c r="A304" s="148"/>
      <c r="B304" s="116"/>
      <c r="C304" s="115"/>
      <c r="D304" s="115"/>
      <c r="E304" s="115"/>
      <c r="F304" s="240" t="str">
        <f>IFERROR(VLOOKUP(B304,ACCEPTED_CODES!$X$3:$Y$48,2,),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4"/>
      <c r="Z304" s="115" t="str">
        <f>IFERROR(VLOOKUP(Y304,CAPTURE_SITE_INFO!$AC$3:$AE$501,3,FALSE),"")</f>
        <v/>
      </c>
      <c r="AA304" s="297"/>
      <c r="AB304" s="297"/>
      <c r="AC304" s="297"/>
      <c r="AD304" s="297"/>
      <c r="AE304" s="297"/>
      <c r="AF304" s="297"/>
      <c r="AG304" s="297"/>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3" t="str">
        <f t="shared" si="50"/>
        <v/>
      </c>
      <c r="AU304" s="283" t="s">
        <v>2506</v>
      </c>
    </row>
    <row r="305" spans="1:47" s="26" customFormat="1" x14ac:dyDescent="0.35">
      <c r="A305" s="148"/>
      <c r="B305" s="116"/>
      <c r="C305" s="115"/>
      <c r="D305" s="115"/>
      <c r="E305" s="115"/>
      <c r="F305" s="240" t="str">
        <f>IFERROR(VLOOKUP(B305,ACCEPTED_CODES!$X$3:$Y$48,2,),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4"/>
      <c r="Z305" s="115" t="str">
        <f>IFERROR(VLOOKUP(Y305,CAPTURE_SITE_INFO!$AC$3:$AE$501,3,FALSE),"")</f>
        <v/>
      </c>
      <c r="AA305" s="297"/>
      <c r="AB305" s="297"/>
      <c r="AC305" s="297"/>
      <c r="AD305" s="297"/>
      <c r="AE305" s="297"/>
      <c r="AF305" s="297"/>
      <c r="AG305" s="297"/>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3" t="str">
        <f t="shared" si="50"/>
        <v/>
      </c>
      <c r="AU305" s="283" t="s">
        <v>2506</v>
      </c>
    </row>
    <row r="306" spans="1:47" s="26" customFormat="1" x14ac:dyDescent="0.35">
      <c r="A306" s="148"/>
      <c r="B306" s="116"/>
      <c r="C306" s="115"/>
      <c r="D306" s="115"/>
      <c r="E306" s="115"/>
      <c r="F306" s="240" t="str">
        <f>IFERROR(VLOOKUP(B306,ACCEPTED_CODES!$X$3:$Y$48,2,),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4"/>
      <c r="Z306" s="115" t="str">
        <f>IFERROR(VLOOKUP(Y306,CAPTURE_SITE_INFO!$AC$3:$AE$501,3,FALSE),"")</f>
        <v/>
      </c>
      <c r="AA306" s="297"/>
      <c r="AB306" s="297"/>
      <c r="AC306" s="297"/>
      <c r="AD306" s="297"/>
      <c r="AE306" s="297"/>
      <c r="AF306" s="297"/>
      <c r="AG306" s="297"/>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3" t="str">
        <f t="shared" si="50"/>
        <v/>
      </c>
      <c r="AU306" s="283" t="s">
        <v>2506</v>
      </c>
    </row>
    <row r="307" spans="1:47" s="26" customFormat="1" x14ac:dyDescent="0.35">
      <c r="A307" s="148"/>
      <c r="B307" s="116"/>
      <c r="C307" s="115"/>
      <c r="D307" s="115"/>
      <c r="E307" s="115"/>
      <c r="F307" s="240" t="str">
        <f>IFERROR(VLOOKUP(B307,ACCEPTED_CODES!$X$3:$Y$48,2,),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4"/>
      <c r="Z307" s="115" t="str">
        <f>IFERROR(VLOOKUP(Y307,CAPTURE_SITE_INFO!$AC$3:$AE$501,3,FALSE),"")</f>
        <v/>
      </c>
      <c r="AA307" s="297"/>
      <c r="AB307" s="297"/>
      <c r="AC307" s="297"/>
      <c r="AD307" s="297"/>
      <c r="AE307" s="297"/>
      <c r="AF307" s="297"/>
      <c r="AG307" s="297"/>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3" t="str">
        <f t="shared" si="50"/>
        <v/>
      </c>
      <c r="AU307" s="283" t="s">
        <v>2506</v>
      </c>
    </row>
    <row r="308" spans="1:47" s="26" customFormat="1" x14ac:dyDescent="0.35">
      <c r="A308" s="148"/>
      <c r="B308" s="116"/>
      <c r="C308" s="115"/>
      <c r="D308" s="115"/>
      <c r="E308" s="115"/>
      <c r="F308" s="240" t="str">
        <f>IFERROR(VLOOKUP(B308,ACCEPTED_CODES!$X$3:$Y$48,2,),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4"/>
      <c r="Z308" s="115" t="str">
        <f>IFERROR(VLOOKUP(Y308,CAPTURE_SITE_INFO!$AC$3:$AE$501,3,FALSE),"")</f>
        <v/>
      </c>
      <c r="AA308" s="297"/>
      <c r="AB308" s="297"/>
      <c r="AC308" s="297"/>
      <c r="AD308" s="297"/>
      <c r="AE308" s="297"/>
      <c r="AF308" s="297"/>
      <c r="AG308" s="297"/>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3" t="str">
        <f t="shared" si="50"/>
        <v/>
      </c>
      <c r="AU308" s="283" t="s">
        <v>2506</v>
      </c>
    </row>
    <row r="309" spans="1:47" s="26" customFormat="1" x14ac:dyDescent="0.35">
      <c r="A309" s="148"/>
      <c r="B309" s="116"/>
      <c r="C309" s="115"/>
      <c r="D309" s="115"/>
      <c r="E309" s="115"/>
      <c r="F309" s="240" t="str">
        <f>IFERROR(VLOOKUP(B309,ACCEPTED_CODES!$X$3:$Y$48,2,),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4"/>
      <c r="Z309" s="115" t="str">
        <f>IFERROR(VLOOKUP(Y309,CAPTURE_SITE_INFO!$AC$3:$AE$501,3,FALSE),"")</f>
        <v/>
      </c>
      <c r="AA309" s="297"/>
      <c r="AB309" s="297"/>
      <c r="AC309" s="297"/>
      <c r="AD309" s="297"/>
      <c r="AE309" s="297"/>
      <c r="AF309" s="297"/>
      <c r="AG309" s="297"/>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3" t="str">
        <f t="shared" si="50"/>
        <v/>
      </c>
      <c r="AU309" s="283" t="s">
        <v>2506</v>
      </c>
    </row>
    <row r="310" spans="1:47" s="26" customFormat="1" x14ac:dyDescent="0.35">
      <c r="A310" s="148"/>
      <c r="B310" s="116"/>
      <c r="C310" s="115"/>
      <c r="D310" s="115"/>
      <c r="E310" s="115"/>
      <c r="F310" s="240" t="str">
        <f>IFERROR(VLOOKUP(B310,ACCEPTED_CODES!$X$3:$Y$48,2,),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4"/>
      <c r="Z310" s="115" t="str">
        <f>IFERROR(VLOOKUP(Y310,CAPTURE_SITE_INFO!$AC$3:$AE$501,3,FALSE),"")</f>
        <v/>
      </c>
      <c r="AA310" s="297"/>
      <c r="AB310" s="297"/>
      <c r="AC310" s="297"/>
      <c r="AD310" s="297"/>
      <c r="AE310" s="297"/>
      <c r="AF310" s="297"/>
      <c r="AG310" s="297"/>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3" t="str">
        <f t="shared" si="50"/>
        <v/>
      </c>
      <c r="AU310" s="283" t="s">
        <v>2506</v>
      </c>
    </row>
    <row r="311" spans="1:47" s="26" customFormat="1" x14ac:dyDescent="0.35">
      <c r="A311" s="148"/>
      <c r="B311" s="116"/>
      <c r="C311" s="115"/>
      <c r="D311" s="115"/>
      <c r="E311" s="115"/>
      <c r="F311" s="240" t="str">
        <f>IFERROR(VLOOKUP(B311,ACCEPTED_CODES!$X$3:$Y$48,2,),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4"/>
      <c r="Z311" s="115" t="str">
        <f>IFERROR(VLOOKUP(Y311,CAPTURE_SITE_INFO!$AC$3:$AE$501,3,FALSE),"")</f>
        <v/>
      </c>
      <c r="AA311" s="297"/>
      <c r="AB311" s="297"/>
      <c r="AC311" s="297"/>
      <c r="AD311" s="297"/>
      <c r="AE311" s="297"/>
      <c r="AF311" s="297"/>
      <c r="AG311" s="297"/>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3" t="str">
        <f t="shared" si="50"/>
        <v/>
      </c>
      <c r="AU311" s="283" t="s">
        <v>2506</v>
      </c>
    </row>
    <row r="312" spans="1:47" s="26" customFormat="1" x14ac:dyDescent="0.35">
      <c r="A312" s="148"/>
      <c r="B312" s="116"/>
      <c r="C312" s="115"/>
      <c r="D312" s="115"/>
      <c r="E312" s="115"/>
      <c r="F312" s="240" t="str">
        <f>IFERROR(VLOOKUP(B312,ACCEPTED_CODES!$X$3:$Y$48,2,),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4"/>
      <c r="Z312" s="115" t="str">
        <f>IFERROR(VLOOKUP(Y312,CAPTURE_SITE_INFO!$AC$3:$AE$501,3,FALSE),"")</f>
        <v/>
      </c>
      <c r="AA312" s="297"/>
      <c r="AB312" s="297"/>
      <c r="AC312" s="297"/>
      <c r="AD312" s="297"/>
      <c r="AE312" s="297"/>
      <c r="AF312" s="297"/>
      <c r="AG312" s="297"/>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3" t="str">
        <f t="shared" si="50"/>
        <v/>
      </c>
      <c r="AU312" s="283" t="s">
        <v>2506</v>
      </c>
    </row>
    <row r="313" spans="1:47" s="26" customFormat="1" x14ac:dyDescent="0.35">
      <c r="A313" s="148"/>
      <c r="B313" s="116"/>
      <c r="C313" s="115"/>
      <c r="D313" s="115"/>
      <c r="E313" s="115"/>
      <c r="F313" s="240" t="str">
        <f>IFERROR(VLOOKUP(B313,ACCEPTED_CODES!$X$3:$Y$48,2,),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4"/>
      <c r="Z313" s="115" t="str">
        <f>IFERROR(VLOOKUP(Y313,CAPTURE_SITE_INFO!$AC$3:$AE$501,3,FALSE),"")</f>
        <v/>
      </c>
      <c r="AA313" s="297"/>
      <c r="AB313" s="297"/>
      <c r="AC313" s="297"/>
      <c r="AD313" s="297"/>
      <c r="AE313" s="297"/>
      <c r="AF313" s="297"/>
      <c r="AG313" s="297"/>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3" t="str">
        <f t="shared" si="50"/>
        <v/>
      </c>
      <c r="AU313" s="283" t="s">
        <v>2506</v>
      </c>
    </row>
    <row r="314" spans="1:47" s="26" customFormat="1" x14ac:dyDescent="0.35">
      <c r="A314" s="148"/>
      <c r="B314" s="116"/>
      <c r="C314" s="115"/>
      <c r="D314" s="115"/>
      <c r="E314" s="115"/>
      <c r="F314" s="240" t="str">
        <f>IFERROR(VLOOKUP(B314,ACCEPTED_CODES!$X$3:$Y$48,2,),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4"/>
      <c r="Z314" s="115" t="str">
        <f>IFERROR(VLOOKUP(Y314,CAPTURE_SITE_INFO!$AC$3:$AE$501,3,FALSE),"")</f>
        <v/>
      </c>
      <c r="AA314" s="297"/>
      <c r="AB314" s="297"/>
      <c r="AC314" s="297"/>
      <c r="AD314" s="297"/>
      <c r="AE314" s="297"/>
      <c r="AF314" s="297"/>
      <c r="AG314" s="297"/>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3" t="str">
        <f t="shared" si="50"/>
        <v/>
      </c>
      <c r="AU314" s="283" t="s">
        <v>2506</v>
      </c>
    </row>
    <row r="315" spans="1:47" s="26" customFormat="1" x14ac:dyDescent="0.35">
      <c r="A315" s="148"/>
      <c r="B315" s="116"/>
      <c r="C315" s="115"/>
      <c r="D315" s="115"/>
      <c r="E315" s="115"/>
      <c r="F315" s="240" t="str">
        <f>IFERROR(VLOOKUP(B315,ACCEPTED_CODES!$X$3:$Y$48,2,),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4"/>
      <c r="Z315" s="115" t="str">
        <f>IFERROR(VLOOKUP(Y315,CAPTURE_SITE_INFO!$AC$3:$AE$501,3,FALSE),"")</f>
        <v/>
      </c>
      <c r="AA315" s="297"/>
      <c r="AB315" s="297"/>
      <c r="AC315" s="297"/>
      <c r="AD315" s="297"/>
      <c r="AE315" s="297"/>
      <c r="AF315" s="297"/>
      <c r="AG315" s="297"/>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3" t="str">
        <f t="shared" si="50"/>
        <v/>
      </c>
      <c r="AU315" s="283" t="s">
        <v>2506</v>
      </c>
    </row>
    <row r="316" spans="1:47" s="26" customFormat="1" x14ac:dyDescent="0.35">
      <c r="A316" s="148"/>
      <c r="B316" s="116"/>
      <c r="C316" s="115"/>
      <c r="D316" s="115"/>
      <c r="E316" s="115"/>
      <c r="F316" s="240" t="str">
        <f>IFERROR(VLOOKUP(B316,ACCEPTED_CODES!$X$3:$Y$48,2,),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4"/>
      <c r="Z316" s="115" t="str">
        <f>IFERROR(VLOOKUP(Y316,CAPTURE_SITE_INFO!$AC$3:$AE$501,3,FALSE),"")</f>
        <v/>
      </c>
      <c r="AA316" s="297"/>
      <c r="AB316" s="297"/>
      <c r="AC316" s="297"/>
      <c r="AD316" s="297"/>
      <c r="AE316" s="297"/>
      <c r="AF316" s="297"/>
      <c r="AG316" s="297"/>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3" t="str">
        <f t="shared" si="50"/>
        <v/>
      </c>
      <c r="AU316" s="283" t="s">
        <v>2506</v>
      </c>
    </row>
    <row r="317" spans="1:47" s="26" customFormat="1" x14ac:dyDescent="0.35">
      <c r="A317" s="148"/>
      <c r="B317" s="116"/>
      <c r="C317" s="115"/>
      <c r="D317" s="115"/>
      <c r="E317" s="115"/>
      <c r="F317" s="240" t="str">
        <f>IFERROR(VLOOKUP(B317,ACCEPTED_CODES!$X$3:$Y$48,2,),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4"/>
      <c r="Z317" s="115" t="str">
        <f>IFERROR(VLOOKUP(Y317,CAPTURE_SITE_INFO!$AC$3:$AE$501,3,FALSE),"")</f>
        <v/>
      </c>
      <c r="AA317" s="297"/>
      <c r="AB317" s="297"/>
      <c r="AC317" s="297"/>
      <c r="AD317" s="297"/>
      <c r="AE317" s="297"/>
      <c r="AF317" s="297"/>
      <c r="AG317" s="297"/>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3" t="str">
        <f t="shared" si="50"/>
        <v/>
      </c>
      <c r="AU317" s="283" t="s">
        <v>2506</v>
      </c>
    </row>
    <row r="318" spans="1:47" s="26" customFormat="1" x14ac:dyDescent="0.35">
      <c r="A318" s="148"/>
      <c r="B318" s="116"/>
      <c r="C318" s="115"/>
      <c r="D318" s="115"/>
      <c r="E318" s="115"/>
      <c r="F318" s="240" t="str">
        <f>IFERROR(VLOOKUP(B318,ACCEPTED_CODES!$X$3:$Y$48,2,),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4"/>
      <c r="Z318" s="115" t="str">
        <f>IFERROR(VLOOKUP(Y318,CAPTURE_SITE_INFO!$AC$3:$AE$501,3,FALSE),"")</f>
        <v/>
      </c>
      <c r="AA318" s="297"/>
      <c r="AB318" s="297"/>
      <c r="AC318" s="297"/>
      <c r="AD318" s="297"/>
      <c r="AE318" s="297"/>
      <c r="AF318" s="297"/>
      <c r="AG318" s="297"/>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3" t="str">
        <f t="shared" si="50"/>
        <v/>
      </c>
      <c r="AU318" s="283" t="s">
        <v>2506</v>
      </c>
    </row>
    <row r="319" spans="1:47" s="26" customFormat="1" x14ac:dyDescent="0.35">
      <c r="A319" s="148"/>
      <c r="B319" s="116"/>
      <c r="C319" s="115"/>
      <c r="D319" s="115"/>
      <c r="E319" s="115"/>
      <c r="F319" s="240" t="str">
        <f>IFERROR(VLOOKUP(B319,ACCEPTED_CODES!$X$3:$Y$48,2,),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4"/>
      <c r="Z319" s="115" t="str">
        <f>IFERROR(VLOOKUP(Y319,CAPTURE_SITE_INFO!$AC$3:$AE$501,3,FALSE),"")</f>
        <v/>
      </c>
      <c r="AA319" s="297"/>
      <c r="AB319" s="297"/>
      <c r="AC319" s="297"/>
      <c r="AD319" s="297"/>
      <c r="AE319" s="297"/>
      <c r="AF319" s="297"/>
      <c r="AG319" s="297"/>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3" t="str">
        <f t="shared" si="50"/>
        <v/>
      </c>
      <c r="AU319" s="283" t="s">
        <v>2506</v>
      </c>
    </row>
    <row r="320" spans="1:47" s="26" customFormat="1" x14ac:dyDescent="0.35">
      <c r="A320" s="148"/>
      <c r="B320" s="116"/>
      <c r="C320" s="115"/>
      <c r="D320" s="115"/>
      <c r="E320" s="115"/>
      <c r="F320" s="240" t="str">
        <f>IFERROR(VLOOKUP(B320,ACCEPTED_CODES!$X$3:$Y$48,2,),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4"/>
      <c r="Z320" s="115" t="str">
        <f>IFERROR(VLOOKUP(Y320,CAPTURE_SITE_INFO!$AC$3:$AE$501,3,FALSE),"")</f>
        <v/>
      </c>
      <c r="AA320" s="297"/>
      <c r="AB320" s="297"/>
      <c r="AC320" s="297"/>
      <c r="AD320" s="297"/>
      <c r="AE320" s="297"/>
      <c r="AF320" s="297"/>
      <c r="AG320" s="297"/>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3" t="str">
        <f t="shared" si="50"/>
        <v/>
      </c>
      <c r="AU320" s="283" t="s">
        <v>2506</v>
      </c>
    </row>
    <row r="321" spans="1:47" s="26" customFormat="1" x14ac:dyDescent="0.35">
      <c r="A321" s="148"/>
      <c r="B321" s="116"/>
      <c r="C321" s="115"/>
      <c r="D321" s="115"/>
      <c r="E321" s="115"/>
      <c r="F321" s="240" t="str">
        <f>IFERROR(VLOOKUP(B321,ACCEPTED_CODES!$X$3:$Y$48,2,),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4"/>
      <c r="Z321" s="115" t="str">
        <f>IFERROR(VLOOKUP(Y321,CAPTURE_SITE_INFO!$AC$3:$AE$501,3,FALSE),"")</f>
        <v/>
      </c>
      <c r="AA321" s="297"/>
      <c r="AB321" s="297"/>
      <c r="AC321" s="297"/>
      <c r="AD321" s="297"/>
      <c r="AE321" s="297"/>
      <c r="AF321" s="297"/>
      <c r="AG321" s="297"/>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3" t="str">
        <f t="shared" si="50"/>
        <v/>
      </c>
      <c r="AU321" s="283" t="s">
        <v>2506</v>
      </c>
    </row>
    <row r="322" spans="1:47" s="26" customFormat="1" x14ac:dyDescent="0.35">
      <c r="A322" s="148"/>
      <c r="B322" s="116"/>
      <c r="C322" s="115"/>
      <c r="D322" s="115"/>
      <c r="E322" s="115"/>
      <c r="F322" s="240" t="str">
        <f>IFERROR(VLOOKUP(B322,ACCEPTED_CODES!$X$3:$Y$48,2,),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4"/>
      <c r="Z322" s="115" t="str">
        <f>IFERROR(VLOOKUP(Y322,CAPTURE_SITE_INFO!$AC$3:$AE$501,3,FALSE),"")</f>
        <v/>
      </c>
      <c r="AA322" s="297"/>
      <c r="AB322" s="297"/>
      <c r="AC322" s="297"/>
      <c r="AD322" s="297"/>
      <c r="AE322" s="297"/>
      <c r="AF322" s="297"/>
      <c r="AG322" s="297"/>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3" t="str">
        <f t="shared" si="50"/>
        <v/>
      </c>
      <c r="AU322" s="283" t="s">
        <v>2506</v>
      </c>
    </row>
    <row r="323" spans="1:47" s="26" customFormat="1" x14ac:dyDescent="0.35">
      <c r="A323" s="148"/>
      <c r="B323" s="116"/>
      <c r="C323" s="115"/>
      <c r="D323" s="115"/>
      <c r="E323" s="115"/>
      <c r="F323" s="240" t="str">
        <f>IFERROR(VLOOKUP(B323,ACCEPTED_CODES!$X$3:$Y$48,2,),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4"/>
      <c r="Z323" s="115" t="str">
        <f>IFERROR(VLOOKUP(Y323,CAPTURE_SITE_INFO!$AC$3:$AE$501,3,FALSE),"")</f>
        <v/>
      </c>
      <c r="AA323" s="297"/>
      <c r="AB323" s="297"/>
      <c r="AC323" s="297"/>
      <c r="AD323" s="297"/>
      <c r="AE323" s="297"/>
      <c r="AF323" s="297"/>
      <c r="AG323" s="297"/>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3" t="str">
        <f t="shared" si="50"/>
        <v/>
      </c>
      <c r="AU323" s="283" t="s">
        <v>2506</v>
      </c>
    </row>
    <row r="324" spans="1:47" s="26" customFormat="1" x14ac:dyDescent="0.35">
      <c r="A324" s="148"/>
      <c r="B324" s="116"/>
      <c r="C324" s="115"/>
      <c r="D324" s="115"/>
      <c r="E324" s="115"/>
      <c r="F324" s="240" t="str">
        <f>IFERROR(VLOOKUP(B324,ACCEPTED_CODES!$X$3:$Y$48,2,),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4"/>
      <c r="Z324" s="115" t="str">
        <f>IFERROR(VLOOKUP(Y324,CAPTURE_SITE_INFO!$AC$3:$AE$501,3,FALSE),"")</f>
        <v/>
      </c>
      <c r="AA324" s="297"/>
      <c r="AB324" s="297"/>
      <c r="AC324" s="297"/>
      <c r="AD324" s="297"/>
      <c r="AE324" s="297"/>
      <c r="AF324" s="297"/>
      <c r="AG324" s="297"/>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3" t="str">
        <f t="shared" si="50"/>
        <v/>
      </c>
      <c r="AU324" s="283" t="s">
        <v>2506</v>
      </c>
    </row>
    <row r="325" spans="1:47" s="26" customFormat="1" x14ac:dyDescent="0.35">
      <c r="A325" s="148"/>
      <c r="B325" s="116"/>
      <c r="C325" s="115"/>
      <c r="D325" s="115"/>
      <c r="E325" s="115"/>
      <c r="F325" s="240" t="str">
        <f>IFERROR(VLOOKUP(B325,ACCEPTED_CODES!$X$3:$Y$48,2,),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4"/>
      <c r="Z325" s="115" t="str">
        <f>IFERROR(VLOOKUP(Y325,CAPTURE_SITE_INFO!$AC$3:$AE$501,3,FALSE),"")</f>
        <v/>
      </c>
      <c r="AA325" s="297"/>
      <c r="AB325" s="297"/>
      <c r="AC325" s="297"/>
      <c r="AD325" s="297"/>
      <c r="AE325" s="297"/>
      <c r="AF325" s="297"/>
      <c r="AG325" s="297"/>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3" t="str">
        <f t="shared" ref="AT325:AT388" si="60">IF(T325="","",(CONCATENATE(S325,"-",T325)))</f>
        <v/>
      </c>
      <c r="AU325" s="283" t="s">
        <v>2506</v>
      </c>
    </row>
    <row r="326" spans="1:47" s="26" customFormat="1" x14ac:dyDescent="0.35">
      <c r="A326" s="148"/>
      <c r="B326" s="116"/>
      <c r="C326" s="115"/>
      <c r="D326" s="115"/>
      <c r="E326" s="115"/>
      <c r="F326" s="240" t="str">
        <f>IFERROR(VLOOKUP(B326,ACCEPTED_CODES!$X$3:$Y$48,2,),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4"/>
      <c r="Z326" s="115" t="str">
        <f>IFERROR(VLOOKUP(Y326,CAPTURE_SITE_INFO!$AC$3:$AE$501,3,FALSE),"")</f>
        <v/>
      </c>
      <c r="AA326" s="297"/>
      <c r="AB326" s="297"/>
      <c r="AC326" s="297"/>
      <c r="AD326" s="297"/>
      <c r="AE326" s="297"/>
      <c r="AF326" s="297"/>
      <c r="AG326" s="297"/>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3" t="str">
        <f t="shared" si="60"/>
        <v/>
      </c>
      <c r="AU326" s="283" t="s">
        <v>2506</v>
      </c>
    </row>
    <row r="327" spans="1:47" s="26" customFormat="1" x14ac:dyDescent="0.35">
      <c r="A327" s="148"/>
      <c r="B327" s="116"/>
      <c r="C327" s="115"/>
      <c r="D327" s="115"/>
      <c r="E327" s="115"/>
      <c r="F327" s="240" t="str">
        <f>IFERROR(VLOOKUP(B327,ACCEPTED_CODES!$X$3:$Y$48,2,),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4"/>
      <c r="Z327" s="115" t="str">
        <f>IFERROR(VLOOKUP(Y327,CAPTURE_SITE_INFO!$AC$3:$AE$501,3,FALSE),"")</f>
        <v/>
      </c>
      <c r="AA327" s="297"/>
      <c r="AB327" s="297"/>
      <c r="AC327" s="297"/>
      <c r="AD327" s="297"/>
      <c r="AE327" s="297"/>
      <c r="AF327" s="297"/>
      <c r="AG327" s="297"/>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3" t="str">
        <f t="shared" si="60"/>
        <v/>
      </c>
      <c r="AU327" s="283" t="s">
        <v>2506</v>
      </c>
    </row>
    <row r="328" spans="1:47" s="26" customFormat="1" x14ac:dyDescent="0.35">
      <c r="A328" s="148"/>
      <c r="B328" s="116"/>
      <c r="C328" s="115"/>
      <c r="D328" s="115"/>
      <c r="E328" s="115"/>
      <c r="F328" s="240" t="str">
        <f>IFERROR(VLOOKUP(B328,ACCEPTED_CODES!$X$3:$Y$48,2,),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4"/>
      <c r="Z328" s="115" t="str">
        <f>IFERROR(VLOOKUP(Y328,CAPTURE_SITE_INFO!$AC$3:$AE$501,3,FALSE),"")</f>
        <v/>
      </c>
      <c r="AA328" s="297"/>
      <c r="AB328" s="297"/>
      <c r="AC328" s="297"/>
      <c r="AD328" s="297"/>
      <c r="AE328" s="297"/>
      <c r="AF328" s="297"/>
      <c r="AG328" s="297"/>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3" t="str">
        <f t="shared" si="60"/>
        <v/>
      </c>
      <c r="AU328" s="283" t="s">
        <v>2506</v>
      </c>
    </row>
    <row r="329" spans="1:47" s="26" customFormat="1" x14ac:dyDescent="0.35">
      <c r="A329" s="148"/>
      <c r="B329" s="116"/>
      <c r="C329" s="115"/>
      <c r="D329" s="115"/>
      <c r="E329" s="115"/>
      <c r="F329" s="240" t="str">
        <f>IFERROR(VLOOKUP(B329,ACCEPTED_CODES!$X$3:$Y$48,2,),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4"/>
      <c r="Z329" s="115" t="str">
        <f>IFERROR(VLOOKUP(Y329,CAPTURE_SITE_INFO!$AC$3:$AE$501,3,FALSE),"")</f>
        <v/>
      </c>
      <c r="AA329" s="297"/>
      <c r="AB329" s="297"/>
      <c r="AC329" s="297"/>
      <c r="AD329" s="297"/>
      <c r="AE329" s="297"/>
      <c r="AF329" s="297"/>
      <c r="AG329" s="297"/>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3" t="str">
        <f t="shared" si="60"/>
        <v/>
      </c>
      <c r="AU329" s="283" t="s">
        <v>2506</v>
      </c>
    </row>
    <row r="330" spans="1:47" s="26" customFormat="1" x14ac:dyDescent="0.35">
      <c r="A330" s="148"/>
      <c r="B330" s="116"/>
      <c r="C330" s="115"/>
      <c r="D330" s="115"/>
      <c r="E330" s="115"/>
      <c r="F330" s="240" t="str">
        <f>IFERROR(VLOOKUP(B330,ACCEPTED_CODES!$X$3:$Y$48,2,),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4"/>
      <c r="Z330" s="115" t="str">
        <f>IFERROR(VLOOKUP(Y330,CAPTURE_SITE_INFO!$AC$3:$AE$501,3,FALSE),"")</f>
        <v/>
      </c>
      <c r="AA330" s="297"/>
      <c r="AB330" s="297"/>
      <c r="AC330" s="297"/>
      <c r="AD330" s="297"/>
      <c r="AE330" s="297"/>
      <c r="AF330" s="297"/>
      <c r="AG330" s="297"/>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3" t="str">
        <f t="shared" si="60"/>
        <v/>
      </c>
      <c r="AU330" s="283" t="s">
        <v>2506</v>
      </c>
    </row>
    <row r="331" spans="1:47" s="26" customFormat="1" x14ac:dyDescent="0.35">
      <c r="A331" s="148"/>
      <c r="B331" s="116"/>
      <c r="C331" s="115"/>
      <c r="D331" s="115"/>
      <c r="E331" s="115"/>
      <c r="F331" s="240" t="str">
        <f>IFERROR(VLOOKUP(B331,ACCEPTED_CODES!$X$3:$Y$48,2,),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4"/>
      <c r="Z331" s="115" t="str">
        <f>IFERROR(VLOOKUP(Y331,CAPTURE_SITE_INFO!$AC$3:$AE$501,3,FALSE),"")</f>
        <v/>
      </c>
      <c r="AA331" s="297"/>
      <c r="AB331" s="297"/>
      <c r="AC331" s="297"/>
      <c r="AD331" s="297"/>
      <c r="AE331" s="297"/>
      <c r="AF331" s="297"/>
      <c r="AG331" s="297"/>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3" t="str">
        <f t="shared" si="60"/>
        <v/>
      </c>
      <c r="AU331" s="283" t="s">
        <v>2506</v>
      </c>
    </row>
    <row r="332" spans="1:47" s="26" customFormat="1" x14ac:dyDescent="0.35">
      <c r="A332" s="148"/>
      <c r="B332" s="116"/>
      <c r="C332" s="115"/>
      <c r="D332" s="115"/>
      <c r="E332" s="115"/>
      <c r="F332" s="240" t="str">
        <f>IFERROR(VLOOKUP(B332,ACCEPTED_CODES!$X$3:$Y$48,2,),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4"/>
      <c r="Z332" s="115" t="str">
        <f>IFERROR(VLOOKUP(Y332,CAPTURE_SITE_INFO!$AC$3:$AE$501,3,FALSE),"")</f>
        <v/>
      </c>
      <c r="AA332" s="297"/>
      <c r="AB332" s="297"/>
      <c r="AC332" s="297"/>
      <c r="AD332" s="297"/>
      <c r="AE332" s="297"/>
      <c r="AF332" s="297"/>
      <c r="AG332" s="297"/>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3" t="str">
        <f t="shared" si="60"/>
        <v/>
      </c>
      <c r="AU332" s="283" t="s">
        <v>2506</v>
      </c>
    </row>
    <row r="333" spans="1:47" s="26" customFormat="1" x14ac:dyDescent="0.35">
      <c r="A333" s="148"/>
      <c r="B333" s="116"/>
      <c r="C333" s="115"/>
      <c r="D333" s="115"/>
      <c r="E333" s="115"/>
      <c r="F333" s="240" t="str">
        <f>IFERROR(VLOOKUP(B333,ACCEPTED_CODES!$X$3:$Y$48,2,),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4"/>
      <c r="Z333" s="115" t="str">
        <f>IFERROR(VLOOKUP(Y333,CAPTURE_SITE_INFO!$AC$3:$AE$501,3,FALSE),"")</f>
        <v/>
      </c>
      <c r="AA333" s="297"/>
      <c r="AB333" s="297"/>
      <c r="AC333" s="297"/>
      <c r="AD333" s="297"/>
      <c r="AE333" s="297"/>
      <c r="AF333" s="297"/>
      <c r="AG333" s="297"/>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3" t="str">
        <f t="shared" si="60"/>
        <v/>
      </c>
      <c r="AU333" s="283" t="s">
        <v>2506</v>
      </c>
    </row>
    <row r="334" spans="1:47" s="26" customFormat="1" x14ac:dyDescent="0.35">
      <c r="A334" s="148"/>
      <c r="B334" s="116"/>
      <c r="C334" s="115"/>
      <c r="D334" s="115"/>
      <c r="E334" s="115"/>
      <c r="F334" s="240" t="str">
        <f>IFERROR(VLOOKUP(B334,ACCEPTED_CODES!$X$3:$Y$48,2,),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4"/>
      <c r="Z334" s="115" t="str">
        <f>IFERROR(VLOOKUP(Y334,CAPTURE_SITE_INFO!$AC$3:$AE$501,3,FALSE),"")</f>
        <v/>
      </c>
      <c r="AA334" s="297"/>
      <c r="AB334" s="297"/>
      <c r="AC334" s="297"/>
      <c r="AD334" s="297"/>
      <c r="AE334" s="297"/>
      <c r="AF334" s="297"/>
      <c r="AG334" s="297"/>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3" t="str">
        <f t="shared" si="60"/>
        <v/>
      </c>
      <c r="AU334" s="283" t="s">
        <v>2506</v>
      </c>
    </row>
    <row r="335" spans="1:47" s="26" customFormat="1" x14ac:dyDescent="0.35">
      <c r="A335" s="148"/>
      <c r="B335" s="116"/>
      <c r="C335" s="115"/>
      <c r="D335" s="115"/>
      <c r="E335" s="115"/>
      <c r="F335" s="240" t="str">
        <f>IFERROR(VLOOKUP(B335,ACCEPTED_CODES!$X$3:$Y$48,2,),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4"/>
      <c r="Z335" s="115" t="str">
        <f>IFERROR(VLOOKUP(Y335,CAPTURE_SITE_INFO!$AC$3:$AE$501,3,FALSE),"")</f>
        <v/>
      </c>
      <c r="AA335" s="297"/>
      <c r="AB335" s="297"/>
      <c r="AC335" s="297"/>
      <c r="AD335" s="297"/>
      <c r="AE335" s="297"/>
      <c r="AF335" s="297"/>
      <c r="AG335" s="297"/>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3" t="str">
        <f t="shared" si="60"/>
        <v/>
      </c>
      <c r="AU335" s="283" t="s">
        <v>2506</v>
      </c>
    </row>
    <row r="336" spans="1:47" s="26" customFormat="1" x14ac:dyDescent="0.35">
      <c r="A336" s="148"/>
      <c r="B336" s="116"/>
      <c r="C336" s="115"/>
      <c r="D336" s="115"/>
      <c r="E336" s="115"/>
      <c r="F336" s="240" t="str">
        <f>IFERROR(VLOOKUP(B336,ACCEPTED_CODES!$X$3:$Y$48,2,),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4"/>
      <c r="Z336" s="115" t="str">
        <f>IFERROR(VLOOKUP(Y336,CAPTURE_SITE_INFO!$AC$3:$AE$501,3,FALSE),"")</f>
        <v/>
      </c>
      <c r="AA336" s="297"/>
      <c r="AB336" s="297"/>
      <c r="AC336" s="297"/>
      <c r="AD336" s="297"/>
      <c r="AE336" s="297"/>
      <c r="AF336" s="297"/>
      <c r="AG336" s="297"/>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3" t="str">
        <f t="shared" si="60"/>
        <v/>
      </c>
      <c r="AU336" s="283" t="s">
        <v>2506</v>
      </c>
    </row>
    <row r="337" spans="1:47" s="26" customFormat="1" x14ac:dyDescent="0.35">
      <c r="A337" s="148"/>
      <c r="B337" s="116"/>
      <c r="C337" s="115"/>
      <c r="D337" s="115"/>
      <c r="E337" s="115"/>
      <c r="F337" s="240" t="str">
        <f>IFERROR(VLOOKUP(B337,ACCEPTED_CODES!$X$3:$Y$48,2,),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4"/>
      <c r="Z337" s="115" t="str">
        <f>IFERROR(VLOOKUP(Y337,CAPTURE_SITE_INFO!$AC$3:$AE$501,3,FALSE),"")</f>
        <v/>
      </c>
      <c r="AA337" s="297"/>
      <c r="AB337" s="297"/>
      <c r="AC337" s="297"/>
      <c r="AD337" s="297"/>
      <c r="AE337" s="297"/>
      <c r="AF337" s="297"/>
      <c r="AG337" s="297"/>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3" t="str">
        <f t="shared" si="60"/>
        <v/>
      </c>
      <c r="AU337" s="283" t="s">
        <v>2506</v>
      </c>
    </row>
    <row r="338" spans="1:47" s="26" customFormat="1" x14ac:dyDescent="0.35">
      <c r="A338" s="148"/>
      <c r="B338" s="116"/>
      <c r="C338" s="115"/>
      <c r="D338" s="115"/>
      <c r="E338" s="115"/>
      <c r="F338" s="240" t="str">
        <f>IFERROR(VLOOKUP(B338,ACCEPTED_CODES!$X$3:$Y$48,2,),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4"/>
      <c r="Z338" s="115" t="str">
        <f>IFERROR(VLOOKUP(Y338,CAPTURE_SITE_INFO!$AC$3:$AE$501,3,FALSE),"")</f>
        <v/>
      </c>
      <c r="AA338" s="297"/>
      <c r="AB338" s="297"/>
      <c r="AC338" s="297"/>
      <c r="AD338" s="297"/>
      <c r="AE338" s="297"/>
      <c r="AF338" s="297"/>
      <c r="AG338" s="297"/>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3" t="str">
        <f t="shared" si="60"/>
        <v/>
      </c>
      <c r="AU338" s="283" t="s">
        <v>2506</v>
      </c>
    </row>
    <row r="339" spans="1:47" s="26" customFormat="1" x14ac:dyDescent="0.35">
      <c r="A339" s="148"/>
      <c r="B339" s="116"/>
      <c r="C339" s="115"/>
      <c r="D339" s="115"/>
      <c r="E339" s="115"/>
      <c r="F339" s="240" t="str">
        <f>IFERROR(VLOOKUP(B339,ACCEPTED_CODES!$X$3:$Y$48,2,),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4"/>
      <c r="Z339" s="115" t="str">
        <f>IFERROR(VLOOKUP(Y339,CAPTURE_SITE_INFO!$AC$3:$AE$501,3,FALSE),"")</f>
        <v/>
      </c>
      <c r="AA339" s="297"/>
      <c r="AB339" s="297"/>
      <c r="AC339" s="297"/>
      <c r="AD339" s="297"/>
      <c r="AE339" s="297"/>
      <c r="AF339" s="297"/>
      <c r="AG339" s="297"/>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3" t="str">
        <f t="shared" si="60"/>
        <v/>
      </c>
      <c r="AU339" s="283" t="s">
        <v>2506</v>
      </c>
    </row>
    <row r="340" spans="1:47" s="26" customFormat="1" x14ac:dyDescent="0.35">
      <c r="A340" s="148"/>
      <c r="B340" s="116"/>
      <c r="C340" s="115"/>
      <c r="D340" s="115"/>
      <c r="E340" s="115"/>
      <c r="F340" s="240" t="str">
        <f>IFERROR(VLOOKUP(B340,ACCEPTED_CODES!$X$3:$Y$48,2,),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4"/>
      <c r="Z340" s="115" t="str">
        <f>IFERROR(VLOOKUP(Y340,CAPTURE_SITE_INFO!$AC$3:$AE$501,3,FALSE),"")</f>
        <v/>
      </c>
      <c r="AA340" s="297"/>
      <c r="AB340" s="297"/>
      <c r="AC340" s="297"/>
      <c r="AD340" s="297"/>
      <c r="AE340" s="297"/>
      <c r="AF340" s="297"/>
      <c r="AG340" s="297"/>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3" t="str">
        <f t="shared" si="60"/>
        <v/>
      </c>
      <c r="AU340" s="283" t="s">
        <v>2506</v>
      </c>
    </row>
    <row r="341" spans="1:47" s="26" customFormat="1" x14ac:dyDescent="0.35">
      <c r="A341" s="148"/>
      <c r="B341" s="116"/>
      <c r="C341" s="115"/>
      <c r="D341" s="115"/>
      <c r="E341" s="115"/>
      <c r="F341" s="240" t="str">
        <f>IFERROR(VLOOKUP(B341,ACCEPTED_CODES!$X$3:$Y$48,2,),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4"/>
      <c r="Z341" s="115" t="str">
        <f>IFERROR(VLOOKUP(Y341,CAPTURE_SITE_INFO!$AC$3:$AE$501,3,FALSE),"")</f>
        <v/>
      </c>
      <c r="AA341" s="297"/>
      <c r="AB341" s="297"/>
      <c r="AC341" s="297"/>
      <c r="AD341" s="297"/>
      <c r="AE341" s="297"/>
      <c r="AF341" s="297"/>
      <c r="AG341" s="297"/>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3" t="str">
        <f t="shared" si="60"/>
        <v/>
      </c>
      <c r="AU341" s="283" t="s">
        <v>2506</v>
      </c>
    </row>
    <row r="342" spans="1:47" s="26" customFormat="1" x14ac:dyDescent="0.35">
      <c r="A342" s="148"/>
      <c r="B342" s="116"/>
      <c r="C342" s="115"/>
      <c r="D342" s="115"/>
      <c r="E342" s="115"/>
      <c r="F342" s="240" t="str">
        <f>IFERROR(VLOOKUP(B342,ACCEPTED_CODES!$X$3:$Y$48,2,),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4"/>
      <c r="Z342" s="115" t="str">
        <f>IFERROR(VLOOKUP(Y342,CAPTURE_SITE_INFO!$AC$3:$AE$501,3,FALSE),"")</f>
        <v/>
      </c>
      <c r="AA342" s="297"/>
      <c r="AB342" s="297"/>
      <c r="AC342" s="297"/>
      <c r="AD342" s="297"/>
      <c r="AE342" s="297"/>
      <c r="AF342" s="297"/>
      <c r="AG342" s="297"/>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3" t="str">
        <f t="shared" si="60"/>
        <v/>
      </c>
      <c r="AU342" s="283" t="s">
        <v>2506</v>
      </c>
    </row>
    <row r="343" spans="1:47" s="26" customFormat="1" x14ac:dyDescent="0.35">
      <c r="A343" s="148"/>
      <c r="B343" s="116"/>
      <c r="C343" s="115"/>
      <c r="D343" s="115"/>
      <c r="E343" s="115"/>
      <c r="F343" s="240" t="str">
        <f>IFERROR(VLOOKUP(B343,ACCEPTED_CODES!$X$3:$Y$48,2,),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4"/>
      <c r="Z343" s="115" t="str">
        <f>IFERROR(VLOOKUP(Y343,CAPTURE_SITE_INFO!$AC$3:$AE$501,3,FALSE),"")</f>
        <v/>
      </c>
      <c r="AA343" s="297"/>
      <c r="AB343" s="297"/>
      <c r="AC343" s="297"/>
      <c r="AD343" s="297"/>
      <c r="AE343" s="297"/>
      <c r="AF343" s="297"/>
      <c r="AG343" s="297"/>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3" t="str">
        <f t="shared" si="60"/>
        <v/>
      </c>
      <c r="AU343" s="283" t="s">
        <v>2506</v>
      </c>
    </row>
    <row r="344" spans="1:47" s="26" customFormat="1" x14ac:dyDescent="0.35">
      <c r="A344" s="148"/>
      <c r="B344" s="116"/>
      <c r="C344" s="115"/>
      <c r="D344" s="115"/>
      <c r="E344" s="115"/>
      <c r="F344" s="240" t="str">
        <f>IFERROR(VLOOKUP(B344,ACCEPTED_CODES!$X$3:$Y$48,2,),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4"/>
      <c r="Z344" s="115" t="str">
        <f>IFERROR(VLOOKUP(Y344,CAPTURE_SITE_INFO!$AC$3:$AE$501,3,FALSE),"")</f>
        <v/>
      </c>
      <c r="AA344" s="297"/>
      <c r="AB344" s="297"/>
      <c r="AC344" s="297"/>
      <c r="AD344" s="297"/>
      <c r="AE344" s="297"/>
      <c r="AF344" s="297"/>
      <c r="AG344" s="297"/>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3" t="str">
        <f t="shared" si="60"/>
        <v/>
      </c>
      <c r="AU344" s="283" t="s">
        <v>2506</v>
      </c>
    </row>
    <row r="345" spans="1:47" s="26" customFormat="1" x14ac:dyDescent="0.35">
      <c r="A345" s="148"/>
      <c r="B345" s="116"/>
      <c r="C345" s="115"/>
      <c r="D345" s="115"/>
      <c r="E345" s="115"/>
      <c r="F345" s="240" t="str">
        <f>IFERROR(VLOOKUP(B345,ACCEPTED_CODES!$X$3:$Y$48,2,),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4"/>
      <c r="Z345" s="115" t="str">
        <f>IFERROR(VLOOKUP(Y345,CAPTURE_SITE_INFO!$AC$3:$AE$501,3,FALSE),"")</f>
        <v/>
      </c>
      <c r="AA345" s="297"/>
      <c r="AB345" s="297"/>
      <c r="AC345" s="297"/>
      <c r="AD345" s="297"/>
      <c r="AE345" s="297"/>
      <c r="AF345" s="297"/>
      <c r="AG345" s="297"/>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3" t="str">
        <f t="shared" si="60"/>
        <v/>
      </c>
      <c r="AU345" s="283" t="s">
        <v>2506</v>
      </c>
    </row>
    <row r="346" spans="1:47" s="26" customFormat="1" x14ac:dyDescent="0.35">
      <c r="A346" s="148"/>
      <c r="B346" s="116"/>
      <c r="C346" s="115"/>
      <c r="D346" s="115"/>
      <c r="E346" s="115"/>
      <c r="F346" s="240" t="str">
        <f>IFERROR(VLOOKUP(B346,ACCEPTED_CODES!$X$3:$Y$48,2,),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4"/>
      <c r="Z346" s="115" t="str">
        <f>IFERROR(VLOOKUP(Y346,CAPTURE_SITE_INFO!$AC$3:$AE$501,3,FALSE),"")</f>
        <v/>
      </c>
      <c r="AA346" s="297"/>
      <c r="AB346" s="297"/>
      <c r="AC346" s="297"/>
      <c r="AD346" s="297"/>
      <c r="AE346" s="297"/>
      <c r="AF346" s="297"/>
      <c r="AG346" s="297"/>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3" t="str">
        <f t="shared" si="60"/>
        <v/>
      </c>
      <c r="AU346" s="283" t="s">
        <v>2506</v>
      </c>
    </row>
    <row r="347" spans="1:47" s="26" customFormat="1" x14ac:dyDescent="0.35">
      <c r="A347" s="148"/>
      <c r="B347" s="116"/>
      <c r="C347" s="115"/>
      <c r="D347" s="115"/>
      <c r="E347" s="115"/>
      <c r="F347" s="240" t="str">
        <f>IFERROR(VLOOKUP(B347,ACCEPTED_CODES!$X$3:$Y$48,2,),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4"/>
      <c r="Z347" s="115" t="str">
        <f>IFERROR(VLOOKUP(Y347,CAPTURE_SITE_INFO!$AC$3:$AE$501,3,FALSE),"")</f>
        <v/>
      </c>
      <c r="AA347" s="297"/>
      <c r="AB347" s="297"/>
      <c r="AC347" s="297"/>
      <c r="AD347" s="297"/>
      <c r="AE347" s="297"/>
      <c r="AF347" s="297"/>
      <c r="AG347" s="297"/>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3" t="str">
        <f t="shared" si="60"/>
        <v/>
      </c>
      <c r="AU347" s="283" t="s">
        <v>2506</v>
      </c>
    </row>
    <row r="348" spans="1:47" s="26" customFormat="1" x14ac:dyDescent="0.35">
      <c r="A348" s="148"/>
      <c r="B348" s="116"/>
      <c r="C348" s="115"/>
      <c r="D348" s="115"/>
      <c r="E348" s="115"/>
      <c r="F348" s="240" t="str">
        <f>IFERROR(VLOOKUP(B348,ACCEPTED_CODES!$X$3:$Y$48,2,),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4"/>
      <c r="Z348" s="115" t="str">
        <f>IFERROR(VLOOKUP(Y348,CAPTURE_SITE_INFO!$AC$3:$AE$501,3,FALSE),"")</f>
        <v/>
      </c>
      <c r="AA348" s="297"/>
      <c r="AB348" s="297"/>
      <c r="AC348" s="297"/>
      <c r="AD348" s="297"/>
      <c r="AE348" s="297"/>
      <c r="AF348" s="297"/>
      <c r="AG348" s="297"/>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3" t="str">
        <f t="shared" si="60"/>
        <v/>
      </c>
      <c r="AU348" s="283" t="s">
        <v>2506</v>
      </c>
    </row>
    <row r="349" spans="1:47" s="26" customFormat="1" x14ac:dyDescent="0.35">
      <c r="A349" s="148"/>
      <c r="B349" s="116"/>
      <c r="C349" s="115"/>
      <c r="D349" s="115"/>
      <c r="E349" s="115"/>
      <c r="F349" s="240" t="str">
        <f>IFERROR(VLOOKUP(B349,ACCEPTED_CODES!$X$3:$Y$48,2,),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4"/>
      <c r="Z349" s="115" t="str">
        <f>IFERROR(VLOOKUP(Y349,CAPTURE_SITE_INFO!$AC$3:$AE$501,3,FALSE),"")</f>
        <v/>
      </c>
      <c r="AA349" s="297"/>
      <c r="AB349" s="297"/>
      <c r="AC349" s="297"/>
      <c r="AD349" s="297"/>
      <c r="AE349" s="297"/>
      <c r="AF349" s="297"/>
      <c r="AG349" s="297"/>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3" t="str">
        <f t="shared" si="60"/>
        <v/>
      </c>
      <c r="AU349" s="283" t="s">
        <v>2506</v>
      </c>
    </row>
    <row r="350" spans="1:47" s="26" customFormat="1" x14ac:dyDescent="0.35">
      <c r="A350" s="148"/>
      <c r="B350" s="116"/>
      <c r="C350" s="115"/>
      <c r="D350" s="115"/>
      <c r="E350" s="115"/>
      <c r="F350" s="240" t="str">
        <f>IFERROR(VLOOKUP(B350,ACCEPTED_CODES!$X$3:$Y$48,2,),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4"/>
      <c r="Z350" s="115" t="str">
        <f>IFERROR(VLOOKUP(Y350,CAPTURE_SITE_INFO!$AC$3:$AE$501,3,FALSE),"")</f>
        <v/>
      </c>
      <c r="AA350" s="297"/>
      <c r="AB350" s="297"/>
      <c r="AC350" s="297"/>
      <c r="AD350" s="297"/>
      <c r="AE350" s="297"/>
      <c r="AF350" s="297"/>
      <c r="AG350" s="297"/>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3" t="str">
        <f t="shared" si="60"/>
        <v/>
      </c>
      <c r="AU350" s="283" t="s">
        <v>2506</v>
      </c>
    </row>
    <row r="351" spans="1:47" s="26" customFormat="1" x14ac:dyDescent="0.35">
      <c r="A351" s="148"/>
      <c r="B351" s="116"/>
      <c r="C351" s="115"/>
      <c r="D351" s="115"/>
      <c r="E351" s="115"/>
      <c r="F351" s="240" t="str">
        <f>IFERROR(VLOOKUP(B351,ACCEPTED_CODES!$X$3:$Y$48,2,),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4"/>
      <c r="Z351" s="115" t="str">
        <f>IFERROR(VLOOKUP(Y351,CAPTURE_SITE_INFO!$AC$3:$AE$501,3,FALSE),"")</f>
        <v/>
      </c>
      <c r="AA351" s="297"/>
      <c r="AB351" s="297"/>
      <c r="AC351" s="297"/>
      <c r="AD351" s="297"/>
      <c r="AE351" s="297"/>
      <c r="AF351" s="297"/>
      <c r="AG351" s="297"/>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3" t="str">
        <f t="shared" si="60"/>
        <v/>
      </c>
      <c r="AU351" s="283" t="s">
        <v>2506</v>
      </c>
    </row>
    <row r="352" spans="1:47" s="26" customFormat="1" x14ac:dyDescent="0.35">
      <c r="A352" s="148"/>
      <c r="B352" s="116"/>
      <c r="C352" s="115"/>
      <c r="D352" s="115"/>
      <c r="E352" s="115"/>
      <c r="F352" s="240" t="str">
        <f>IFERROR(VLOOKUP(B352,ACCEPTED_CODES!$X$3:$Y$48,2,),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4"/>
      <c r="Z352" s="115" t="str">
        <f>IFERROR(VLOOKUP(Y352,CAPTURE_SITE_INFO!$AC$3:$AE$501,3,FALSE),"")</f>
        <v/>
      </c>
      <c r="AA352" s="297"/>
      <c r="AB352" s="297"/>
      <c r="AC352" s="297"/>
      <c r="AD352" s="297"/>
      <c r="AE352" s="297"/>
      <c r="AF352" s="297"/>
      <c r="AG352" s="297"/>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3" t="str">
        <f t="shared" si="60"/>
        <v/>
      </c>
      <c r="AU352" s="283" t="s">
        <v>2506</v>
      </c>
    </row>
    <row r="353" spans="1:47" s="26" customFormat="1" x14ac:dyDescent="0.35">
      <c r="A353" s="148"/>
      <c r="B353" s="116"/>
      <c r="C353" s="115"/>
      <c r="D353" s="115"/>
      <c r="E353" s="115"/>
      <c r="F353" s="240" t="str">
        <f>IFERROR(VLOOKUP(B353,ACCEPTED_CODES!$X$3:$Y$48,2,),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4"/>
      <c r="Z353" s="115" t="str">
        <f>IFERROR(VLOOKUP(Y353,CAPTURE_SITE_INFO!$AC$3:$AE$501,3,FALSE),"")</f>
        <v/>
      </c>
      <c r="AA353" s="297"/>
      <c r="AB353" s="297"/>
      <c r="AC353" s="297"/>
      <c r="AD353" s="297"/>
      <c r="AE353" s="297"/>
      <c r="AF353" s="297"/>
      <c r="AG353" s="297"/>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3" t="str">
        <f t="shared" si="60"/>
        <v/>
      </c>
      <c r="AU353" s="283" t="s">
        <v>2506</v>
      </c>
    </row>
    <row r="354" spans="1:47" s="26" customFormat="1" x14ac:dyDescent="0.35">
      <c r="A354" s="148"/>
      <c r="B354" s="116"/>
      <c r="C354" s="115"/>
      <c r="D354" s="115"/>
      <c r="E354" s="115"/>
      <c r="F354" s="240" t="str">
        <f>IFERROR(VLOOKUP(B354,ACCEPTED_CODES!$X$3:$Y$48,2,),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4"/>
      <c r="Z354" s="115" t="str">
        <f>IFERROR(VLOOKUP(Y354,CAPTURE_SITE_INFO!$AC$3:$AE$501,3,FALSE),"")</f>
        <v/>
      </c>
      <c r="AA354" s="297"/>
      <c r="AB354" s="297"/>
      <c r="AC354" s="297"/>
      <c r="AD354" s="297"/>
      <c r="AE354" s="297"/>
      <c r="AF354" s="297"/>
      <c r="AG354" s="297"/>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3" t="str">
        <f t="shared" si="60"/>
        <v/>
      </c>
      <c r="AU354" s="283" t="s">
        <v>2506</v>
      </c>
    </row>
    <row r="355" spans="1:47" s="26" customFormat="1" x14ac:dyDescent="0.35">
      <c r="A355" s="148"/>
      <c r="B355" s="116"/>
      <c r="C355" s="115"/>
      <c r="D355" s="115"/>
      <c r="E355" s="115"/>
      <c r="F355" s="240" t="str">
        <f>IFERROR(VLOOKUP(B355,ACCEPTED_CODES!$X$3:$Y$48,2,),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4"/>
      <c r="Z355" s="115" t="str">
        <f>IFERROR(VLOOKUP(Y355,CAPTURE_SITE_INFO!$AC$3:$AE$501,3,FALSE),"")</f>
        <v/>
      </c>
      <c r="AA355" s="297"/>
      <c r="AB355" s="297"/>
      <c r="AC355" s="297"/>
      <c r="AD355" s="297"/>
      <c r="AE355" s="297"/>
      <c r="AF355" s="297"/>
      <c r="AG355" s="297"/>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3" t="str">
        <f t="shared" si="60"/>
        <v/>
      </c>
      <c r="AU355" s="283" t="s">
        <v>2506</v>
      </c>
    </row>
    <row r="356" spans="1:47" s="26" customFormat="1" x14ac:dyDescent="0.35">
      <c r="A356" s="148"/>
      <c r="B356" s="116"/>
      <c r="C356" s="115"/>
      <c r="D356" s="115"/>
      <c r="E356" s="115"/>
      <c r="F356" s="240" t="str">
        <f>IFERROR(VLOOKUP(B356,ACCEPTED_CODES!$X$3:$Y$48,2,),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4"/>
      <c r="Z356" s="115" t="str">
        <f>IFERROR(VLOOKUP(Y356,CAPTURE_SITE_INFO!$AC$3:$AE$501,3,FALSE),"")</f>
        <v/>
      </c>
      <c r="AA356" s="297"/>
      <c r="AB356" s="297"/>
      <c r="AC356" s="297"/>
      <c r="AD356" s="297"/>
      <c r="AE356" s="297"/>
      <c r="AF356" s="297"/>
      <c r="AG356" s="297"/>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3" t="str">
        <f t="shared" si="60"/>
        <v/>
      </c>
      <c r="AU356" s="283" t="s">
        <v>2506</v>
      </c>
    </row>
    <row r="357" spans="1:47" s="26" customFormat="1" x14ac:dyDescent="0.35">
      <c r="A357" s="148"/>
      <c r="B357" s="116"/>
      <c r="C357" s="115"/>
      <c r="D357" s="115"/>
      <c r="E357" s="115"/>
      <c r="F357" s="240" t="str">
        <f>IFERROR(VLOOKUP(B357,ACCEPTED_CODES!$X$3:$Y$48,2,),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4"/>
      <c r="Z357" s="115" t="str">
        <f>IFERROR(VLOOKUP(Y357,CAPTURE_SITE_INFO!$AC$3:$AE$501,3,FALSE),"")</f>
        <v/>
      </c>
      <c r="AA357" s="297"/>
      <c r="AB357" s="297"/>
      <c r="AC357" s="297"/>
      <c r="AD357" s="297"/>
      <c r="AE357" s="297"/>
      <c r="AF357" s="297"/>
      <c r="AG357" s="297"/>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3" t="str">
        <f t="shared" si="60"/>
        <v/>
      </c>
      <c r="AU357" s="283" t="s">
        <v>2506</v>
      </c>
    </row>
    <row r="358" spans="1:47" s="26" customFormat="1" x14ac:dyDescent="0.35">
      <c r="A358" s="148"/>
      <c r="B358" s="116"/>
      <c r="C358" s="115"/>
      <c r="D358" s="115"/>
      <c r="E358" s="115"/>
      <c r="F358" s="240" t="str">
        <f>IFERROR(VLOOKUP(B358,ACCEPTED_CODES!$X$3:$Y$48,2,),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4"/>
      <c r="Z358" s="115" t="str">
        <f>IFERROR(VLOOKUP(Y358,CAPTURE_SITE_INFO!$AC$3:$AE$501,3,FALSE),"")</f>
        <v/>
      </c>
      <c r="AA358" s="297"/>
      <c r="AB358" s="297"/>
      <c r="AC358" s="297"/>
      <c r="AD358" s="297"/>
      <c r="AE358" s="297"/>
      <c r="AF358" s="297"/>
      <c r="AG358" s="297"/>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3" t="str">
        <f t="shared" si="60"/>
        <v/>
      </c>
      <c r="AU358" s="283" t="s">
        <v>2506</v>
      </c>
    </row>
    <row r="359" spans="1:47" s="26" customFormat="1" x14ac:dyDescent="0.35">
      <c r="A359" s="148"/>
      <c r="B359" s="116"/>
      <c r="C359" s="115"/>
      <c r="D359" s="115"/>
      <c r="E359" s="115"/>
      <c r="F359" s="240" t="str">
        <f>IFERROR(VLOOKUP(B359,ACCEPTED_CODES!$X$3:$Y$48,2,),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4"/>
      <c r="Z359" s="115" t="str">
        <f>IFERROR(VLOOKUP(Y359,CAPTURE_SITE_INFO!$AC$3:$AE$501,3,FALSE),"")</f>
        <v/>
      </c>
      <c r="AA359" s="297"/>
      <c r="AB359" s="297"/>
      <c r="AC359" s="297"/>
      <c r="AD359" s="297"/>
      <c r="AE359" s="297"/>
      <c r="AF359" s="297"/>
      <c r="AG359" s="297"/>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3" t="str">
        <f t="shared" si="60"/>
        <v/>
      </c>
      <c r="AU359" s="283" t="s">
        <v>2506</v>
      </c>
    </row>
    <row r="360" spans="1:47" s="26" customFormat="1" x14ac:dyDescent="0.35">
      <c r="A360" s="148"/>
      <c r="B360" s="116"/>
      <c r="C360" s="115"/>
      <c r="D360" s="115"/>
      <c r="E360" s="115"/>
      <c r="F360" s="240" t="str">
        <f>IFERROR(VLOOKUP(B360,ACCEPTED_CODES!$X$3:$Y$48,2,),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4"/>
      <c r="Z360" s="115" t="str">
        <f>IFERROR(VLOOKUP(Y360,CAPTURE_SITE_INFO!$AC$3:$AE$501,3,FALSE),"")</f>
        <v/>
      </c>
      <c r="AA360" s="297"/>
      <c r="AB360" s="297"/>
      <c r="AC360" s="297"/>
      <c r="AD360" s="297"/>
      <c r="AE360" s="297"/>
      <c r="AF360" s="297"/>
      <c r="AG360" s="297"/>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3" t="str">
        <f t="shared" si="60"/>
        <v/>
      </c>
      <c r="AU360" s="283" t="s">
        <v>2506</v>
      </c>
    </row>
    <row r="361" spans="1:47" s="26" customFormat="1" x14ac:dyDescent="0.35">
      <c r="A361" s="148"/>
      <c r="B361" s="116"/>
      <c r="C361" s="115"/>
      <c r="D361" s="115"/>
      <c r="E361" s="115"/>
      <c r="F361" s="240" t="str">
        <f>IFERROR(VLOOKUP(B361,ACCEPTED_CODES!$X$3:$Y$48,2,),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4"/>
      <c r="Z361" s="115" t="str">
        <f>IFERROR(VLOOKUP(Y361,CAPTURE_SITE_INFO!$AC$3:$AE$501,3,FALSE),"")</f>
        <v/>
      </c>
      <c r="AA361" s="297"/>
      <c r="AB361" s="297"/>
      <c r="AC361" s="297"/>
      <c r="AD361" s="297"/>
      <c r="AE361" s="297"/>
      <c r="AF361" s="297"/>
      <c r="AG361" s="297"/>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3" t="str">
        <f t="shared" si="60"/>
        <v/>
      </c>
      <c r="AU361" s="283" t="s">
        <v>2506</v>
      </c>
    </row>
    <row r="362" spans="1:47" s="26" customFormat="1" x14ac:dyDescent="0.35">
      <c r="A362" s="148"/>
      <c r="B362" s="116"/>
      <c r="C362" s="115"/>
      <c r="D362" s="115"/>
      <c r="E362" s="115"/>
      <c r="F362" s="240" t="str">
        <f>IFERROR(VLOOKUP(B362,ACCEPTED_CODES!$X$3:$Y$48,2,),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4"/>
      <c r="Z362" s="115" t="str">
        <f>IFERROR(VLOOKUP(Y362,CAPTURE_SITE_INFO!$AC$3:$AE$501,3,FALSE),"")</f>
        <v/>
      </c>
      <c r="AA362" s="297"/>
      <c r="AB362" s="297"/>
      <c r="AC362" s="297"/>
      <c r="AD362" s="297"/>
      <c r="AE362" s="297"/>
      <c r="AF362" s="297"/>
      <c r="AG362" s="297"/>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3" t="str">
        <f t="shared" si="60"/>
        <v/>
      </c>
      <c r="AU362" s="283" t="s">
        <v>2506</v>
      </c>
    </row>
    <row r="363" spans="1:47" s="26" customFormat="1" x14ac:dyDescent="0.35">
      <c r="A363" s="148"/>
      <c r="B363" s="116"/>
      <c r="C363" s="115"/>
      <c r="D363" s="115"/>
      <c r="E363" s="115"/>
      <c r="F363" s="240" t="str">
        <f>IFERROR(VLOOKUP(B363,ACCEPTED_CODES!$X$3:$Y$48,2,),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4"/>
      <c r="Z363" s="115" t="str">
        <f>IFERROR(VLOOKUP(Y363,CAPTURE_SITE_INFO!$AC$3:$AE$501,3,FALSE),"")</f>
        <v/>
      </c>
      <c r="AA363" s="297"/>
      <c r="AB363" s="297"/>
      <c r="AC363" s="297"/>
      <c r="AD363" s="297"/>
      <c r="AE363" s="297"/>
      <c r="AF363" s="297"/>
      <c r="AG363" s="297"/>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3" t="str">
        <f t="shared" si="60"/>
        <v/>
      </c>
      <c r="AU363" s="283" t="s">
        <v>2506</v>
      </c>
    </row>
    <row r="364" spans="1:47" s="26" customFormat="1" x14ac:dyDescent="0.35">
      <c r="A364" s="148"/>
      <c r="B364" s="116"/>
      <c r="C364" s="115"/>
      <c r="D364" s="115"/>
      <c r="E364" s="115"/>
      <c r="F364" s="240" t="str">
        <f>IFERROR(VLOOKUP(B364,ACCEPTED_CODES!$X$3:$Y$48,2,),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4"/>
      <c r="Z364" s="115" t="str">
        <f>IFERROR(VLOOKUP(Y364,CAPTURE_SITE_INFO!$AC$3:$AE$501,3,FALSE),"")</f>
        <v/>
      </c>
      <c r="AA364" s="297"/>
      <c r="AB364" s="297"/>
      <c r="AC364" s="297"/>
      <c r="AD364" s="297"/>
      <c r="AE364" s="297"/>
      <c r="AF364" s="297"/>
      <c r="AG364" s="297"/>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3" t="str">
        <f t="shared" si="60"/>
        <v/>
      </c>
      <c r="AU364" s="283" t="s">
        <v>2506</v>
      </c>
    </row>
    <row r="365" spans="1:47" s="26" customFormat="1" x14ac:dyDescent="0.35">
      <c r="A365" s="148"/>
      <c r="B365" s="116"/>
      <c r="C365" s="115"/>
      <c r="D365" s="115"/>
      <c r="E365" s="115"/>
      <c r="F365" s="240" t="str">
        <f>IFERROR(VLOOKUP(B365,ACCEPTED_CODES!$X$3:$Y$48,2,),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4"/>
      <c r="Z365" s="115" t="str">
        <f>IFERROR(VLOOKUP(Y365,CAPTURE_SITE_INFO!$AC$3:$AE$501,3,FALSE),"")</f>
        <v/>
      </c>
      <c r="AA365" s="297"/>
      <c r="AB365" s="297"/>
      <c r="AC365" s="297"/>
      <c r="AD365" s="297"/>
      <c r="AE365" s="297"/>
      <c r="AF365" s="297"/>
      <c r="AG365" s="297"/>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3" t="str">
        <f t="shared" si="60"/>
        <v/>
      </c>
      <c r="AU365" s="283" t="s">
        <v>2506</v>
      </c>
    </row>
    <row r="366" spans="1:47" s="26" customFormat="1" x14ac:dyDescent="0.35">
      <c r="A366" s="148"/>
      <c r="B366" s="116"/>
      <c r="C366" s="115"/>
      <c r="D366" s="115"/>
      <c r="E366" s="115"/>
      <c r="F366" s="240" t="str">
        <f>IFERROR(VLOOKUP(B366,ACCEPTED_CODES!$X$3:$Y$48,2,),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4"/>
      <c r="Z366" s="115" t="str">
        <f>IFERROR(VLOOKUP(Y366,CAPTURE_SITE_INFO!$AC$3:$AE$501,3,FALSE),"")</f>
        <v/>
      </c>
      <c r="AA366" s="297"/>
      <c r="AB366" s="297"/>
      <c r="AC366" s="297"/>
      <c r="AD366" s="297"/>
      <c r="AE366" s="297"/>
      <c r="AF366" s="297"/>
      <c r="AG366" s="297"/>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3" t="str">
        <f t="shared" si="60"/>
        <v/>
      </c>
      <c r="AU366" s="283" t="s">
        <v>2506</v>
      </c>
    </row>
    <row r="367" spans="1:47" s="26" customFormat="1" x14ac:dyDescent="0.35">
      <c r="A367" s="148"/>
      <c r="B367" s="116"/>
      <c r="C367" s="115"/>
      <c r="D367" s="115"/>
      <c r="E367" s="115"/>
      <c r="F367" s="240" t="str">
        <f>IFERROR(VLOOKUP(B367,ACCEPTED_CODES!$X$3:$Y$48,2,),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4"/>
      <c r="Z367" s="115" t="str">
        <f>IFERROR(VLOOKUP(Y367,CAPTURE_SITE_INFO!$AC$3:$AE$501,3,FALSE),"")</f>
        <v/>
      </c>
      <c r="AA367" s="297"/>
      <c r="AB367" s="297"/>
      <c r="AC367" s="297"/>
      <c r="AD367" s="297"/>
      <c r="AE367" s="297"/>
      <c r="AF367" s="297"/>
      <c r="AG367" s="297"/>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3" t="str">
        <f t="shared" si="60"/>
        <v/>
      </c>
      <c r="AU367" s="283" t="s">
        <v>2506</v>
      </c>
    </row>
    <row r="368" spans="1:47" s="26" customFormat="1" x14ac:dyDescent="0.35">
      <c r="A368" s="148"/>
      <c r="B368" s="116"/>
      <c r="C368" s="115"/>
      <c r="D368" s="115"/>
      <c r="E368" s="115"/>
      <c r="F368" s="240" t="str">
        <f>IFERROR(VLOOKUP(B368,ACCEPTED_CODES!$X$3:$Y$48,2,),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4"/>
      <c r="Z368" s="115" t="str">
        <f>IFERROR(VLOOKUP(Y368,CAPTURE_SITE_INFO!$AC$3:$AE$501,3,FALSE),"")</f>
        <v/>
      </c>
      <c r="AA368" s="297"/>
      <c r="AB368" s="297"/>
      <c r="AC368" s="297"/>
      <c r="AD368" s="297"/>
      <c r="AE368" s="297"/>
      <c r="AF368" s="297"/>
      <c r="AG368" s="297"/>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3" t="str">
        <f t="shared" si="60"/>
        <v/>
      </c>
      <c r="AU368" s="283" t="s">
        <v>2506</v>
      </c>
    </row>
    <row r="369" spans="1:47" s="26" customFormat="1" x14ac:dyDescent="0.35">
      <c r="A369" s="148"/>
      <c r="B369" s="116"/>
      <c r="C369" s="115"/>
      <c r="D369" s="115"/>
      <c r="E369" s="115"/>
      <c r="F369" s="240" t="str">
        <f>IFERROR(VLOOKUP(B369,ACCEPTED_CODES!$X$3:$Y$48,2,),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4"/>
      <c r="Z369" s="115" t="str">
        <f>IFERROR(VLOOKUP(Y369,CAPTURE_SITE_INFO!$AC$3:$AE$501,3,FALSE),"")</f>
        <v/>
      </c>
      <c r="AA369" s="297"/>
      <c r="AB369" s="297"/>
      <c r="AC369" s="297"/>
      <c r="AD369" s="297"/>
      <c r="AE369" s="297"/>
      <c r="AF369" s="297"/>
      <c r="AG369" s="297"/>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3" t="str">
        <f t="shared" si="60"/>
        <v/>
      </c>
      <c r="AU369" s="283" t="s">
        <v>2506</v>
      </c>
    </row>
    <row r="370" spans="1:47" s="26" customFormat="1" x14ac:dyDescent="0.35">
      <c r="A370" s="148"/>
      <c r="B370" s="116"/>
      <c r="C370" s="115"/>
      <c r="D370" s="115"/>
      <c r="E370" s="115"/>
      <c r="F370" s="240" t="str">
        <f>IFERROR(VLOOKUP(B370,ACCEPTED_CODES!$X$3:$Y$48,2,),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4"/>
      <c r="Z370" s="115" t="str">
        <f>IFERROR(VLOOKUP(Y370,CAPTURE_SITE_INFO!$AC$3:$AE$501,3,FALSE),"")</f>
        <v/>
      </c>
      <c r="AA370" s="297"/>
      <c r="AB370" s="297"/>
      <c r="AC370" s="297"/>
      <c r="AD370" s="297"/>
      <c r="AE370" s="297"/>
      <c r="AF370" s="297"/>
      <c r="AG370" s="297"/>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3" t="str">
        <f t="shared" si="60"/>
        <v/>
      </c>
      <c r="AU370" s="283" t="s">
        <v>2506</v>
      </c>
    </row>
    <row r="371" spans="1:47" s="26" customFormat="1" x14ac:dyDescent="0.35">
      <c r="A371" s="148"/>
      <c r="B371" s="116"/>
      <c r="C371" s="115"/>
      <c r="D371" s="115"/>
      <c r="E371" s="115"/>
      <c r="F371" s="240" t="str">
        <f>IFERROR(VLOOKUP(B371,ACCEPTED_CODES!$X$3:$Y$48,2,),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4"/>
      <c r="Z371" s="115" t="str">
        <f>IFERROR(VLOOKUP(Y371,CAPTURE_SITE_INFO!$AC$3:$AE$501,3,FALSE),"")</f>
        <v/>
      </c>
      <c r="AA371" s="297"/>
      <c r="AB371" s="297"/>
      <c r="AC371" s="297"/>
      <c r="AD371" s="297"/>
      <c r="AE371" s="297"/>
      <c r="AF371" s="297"/>
      <c r="AG371" s="297"/>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3" t="str">
        <f t="shared" si="60"/>
        <v/>
      </c>
      <c r="AU371" s="283" t="s">
        <v>2506</v>
      </c>
    </row>
    <row r="372" spans="1:47" s="26" customFormat="1" x14ac:dyDescent="0.35">
      <c r="A372" s="148"/>
      <c r="B372" s="116"/>
      <c r="C372" s="115"/>
      <c r="D372" s="115"/>
      <c r="E372" s="115"/>
      <c r="F372" s="240" t="str">
        <f>IFERROR(VLOOKUP(B372,ACCEPTED_CODES!$X$3:$Y$48,2,),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4"/>
      <c r="Z372" s="115" t="str">
        <f>IFERROR(VLOOKUP(Y372,CAPTURE_SITE_INFO!$AC$3:$AE$501,3,FALSE),"")</f>
        <v/>
      </c>
      <c r="AA372" s="297"/>
      <c r="AB372" s="297"/>
      <c r="AC372" s="297"/>
      <c r="AD372" s="297"/>
      <c r="AE372" s="297"/>
      <c r="AF372" s="297"/>
      <c r="AG372" s="297"/>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3" t="str">
        <f t="shared" si="60"/>
        <v/>
      </c>
      <c r="AU372" s="283" t="s">
        <v>2506</v>
      </c>
    </row>
    <row r="373" spans="1:47" s="26" customFormat="1" x14ac:dyDescent="0.35">
      <c r="A373" s="148"/>
      <c r="B373" s="116"/>
      <c r="C373" s="115"/>
      <c r="D373" s="115"/>
      <c r="E373" s="115"/>
      <c r="F373" s="240" t="str">
        <f>IFERROR(VLOOKUP(B373,ACCEPTED_CODES!$X$3:$Y$48,2,),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4"/>
      <c r="Z373" s="115" t="str">
        <f>IFERROR(VLOOKUP(Y373,CAPTURE_SITE_INFO!$AC$3:$AE$501,3,FALSE),"")</f>
        <v/>
      </c>
      <c r="AA373" s="297"/>
      <c r="AB373" s="297"/>
      <c r="AC373" s="297"/>
      <c r="AD373" s="297"/>
      <c r="AE373" s="297"/>
      <c r="AF373" s="297"/>
      <c r="AG373" s="297"/>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3" t="str">
        <f t="shared" si="60"/>
        <v/>
      </c>
      <c r="AU373" s="283" t="s">
        <v>2506</v>
      </c>
    </row>
    <row r="374" spans="1:47" s="26" customFormat="1" x14ac:dyDescent="0.35">
      <c r="A374" s="148"/>
      <c r="B374" s="116"/>
      <c r="C374" s="115"/>
      <c r="D374" s="115"/>
      <c r="E374" s="115"/>
      <c r="F374" s="240" t="str">
        <f>IFERROR(VLOOKUP(B374,ACCEPTED_CODES!$X$3:$Y$48,2,),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4"/>
      <c r="Z374" s="115" t="str">
        <f>IFERROR(VLOOKUP(Y374,CAPTURE_SITE_INFO!$AC$3:$AE$501,3,FALSE),"")</f>
        <v/>
      </c>
      <c r="AA374" s="297"/>
      <c r="AB374" s="297"/>
      <c r="AC374" s="297"/>
      <c r="AD374" s="297"/>
      <c r="AE374" s="297"/>
      <c r="AF374" s="297"/>
      <c r="AG374" s="297"/>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3" t="str">
        <f t="shared" si="60"/>
        <v/>
      </c>
      <c r="AU374" s="283" t="s">
        <v>2506</v>
      </c>
    </row>
    <row r="375" spans="1:47" s="26" customFormat="1" x14ac:dyDescent="0.35">
      <c r="A375" s="148"/>
      <c r="B375" s="116"/>
      <c r="C375" s="115"/>
      <c r="D375" s="115"/>
      <c r="E375" s="115"/>
      <c r="F375" s="240" t="str">
        <f>IFERROR(VLOOKUP(B375,ACCEPTED_CODES!$X$3:$Y$48,2,),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4"/>
      <c r="Z375" s="115" t="str">
        <f>IFERROR(VLOOKUP(Y375,CAPTURE_SITE_INFO!$AC$3:$AE$501,3,FALSE),"")</f>
        <v/>
      </c>
      <c r="AA375" s="297"/>
      <c r="AB375" s="297"/>
      <c r="AC375" s="297"/>
      <c r="AD375" s="297"/>
      <c r="AE375" s="297"/>
      <c r="AF375" s="297"/>
      <c r="AG375" s="297"/>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3" t="str">
        <f t="shared" si="60"/>
        <v/>
      </c>
      <c r="AU375" s="283" t="s">
        <v>2506</v>
      </c>
    </row>
    <row r="376" spans="1:47" s="26" customFormat="1" x14ac:dyDescent="0.35">
      <c r="A376" s="148"/>
      <c r="B376" s="116"/>
      <c r="C376" s="115"/>
      <c r="D376" s="115"/>
      <c r="E376" s="115"/>
      <c r="F376" s="240" t="str">
        <f>IFERROR(VLOOKUP(B376,ACCEPTED_CODES!$X$3:$Y$48,2,),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4"/>
      <c r="Z376" s="115" t="str">
        <f>IFERROR(VLOOKUP(Y376,CAPTURE_SITE_INFO!$AC$3:$AE$501,3,FALSE),"")</f>
        <v/>
      </c>
      <c r="AA376" s="297"/>
      <c r="AB376" s="297"/>
      <c r="AC376" s="297"/>
      <c r="AD376" s="297"/>
      <c r="AE376" s="297"/>
      <c r="AF376" s="297"/>
      <c r="AG376" s="297"/>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3" t="str">
        <f t="shared" si="60"/>
        <v/>
      </c>
      <c r="AU376" s="283" t="s">
        <v>2506</v>
      </c>
    </row>
    <row r="377" spans="1:47" s="26" customFormat="1" x14ac:dyDescent="0.35">
      <c r="A377" s="148"/>
      <c r="B377" s="116"/>
      <c r="C377" s="115"/>
      <c r="D377" s="115"/>
      <c r="E377" s="115"/>
      <c r="F377" s="240" t="str">
        <f>IFERROR(VLOOKUP(B377,ACCEPTED_CODES!$X$3:$Y$48,2,),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4"/>
      <c r="Z377" s="115" t="str">
        <f>IFERROR(VLOOKUP(Y377,CAPTURE_SITE_INFO!$AC$3:$AE$501,3,FALSE),"")</f>
        <v/>
      </c>
      <c r="AA377" s="297"/>
      <c r="AB377" s="297"/>
      <c r="AC377" s="297"/>
      <c r="AD377" s="297"/>
      <c r="AE377" s="297"/>
      <c r="AF377" s="297"/>
      <c r="AG377" s="297"/>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3" t="str">
        <f t="shared" si="60"/>
        <v/>
      </c>
      <c r="AU377" s="283" t="s">
        <v>2506</v>
      </c>
    </row>
    <row r="378" spans="1:47" s="26" customFormat="1" x14ac:dyDescent="0.35">
      <c r="A378" s="148"/>
      <c r="B378" s="116"/>
      <c r="C378" s="115"/>
      <c r="D378" s="115"/>
      <c r="E378" s="115"/>
      <c r="F378" s="240" t="str">
        <f>IFERROR(VLOOKUP(B378,ACCEPTED_CODES!$X$3:$Y$48,2,),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4"/>
      <c r="Z378" s="115" t="str">
        <f>IFERROR(VLOOKUP(Y378,CAPTURE_SITE_INFO!$AC$3:$AE$501,3,FALSE),"")</f>
        <v/>
      </c>
      <c r="AA378" s="297"/>
      <c r="AB378" s="297"/>
      <c r="AC378" s="297"/>
      <c r="AD378" s="297"/>
      <c r="AE378" s="297"/>
      <c r="AF378" s="297"/>
      <c r="AG378" s="297"/>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3" t="str">
        <f t="shared" si="60"/>
        <v/>
      </c>
      <c r="AU378" s="283" t="s">
        <v>2506</v>
      </c>
    </row>
    <row r="379" spans="1:47" s="26" customFormat="1" x14ac:dyDescent="0.35">
      <c r="A379" s="148"/>
      <c r="B379" s="116"/>
      <c r="C379" s="115"/>
      <c r="D379" s="115"/>
      <c r="E379" s="115"/>
      <c r="F379" s="240" t="str">
        <f>IFERROR(VLOOKUP(B379,ACCEPTED_CODES!$X$3:$Y$48,2,),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4"/>
      <c r="Z379" s="115" t="str">
        <f>IFERROR(VLOOKUP(Y379,CAPTURE_SITE_INFO!$AC$3:$AE$501,3,FALSE),"")</f>
        <v/>
      </c>
      <c r="AA379" s="297"/>
      <c r="AB379" s="297"/>
      <c r="AC379" s="297"/>
      <c r="AD379" s="297"/>
      <c r="AE379" s="297"/>
      <c r="AF379" s="297"/>
      <c r="AG379" s="297"/>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3" t="str">
        <f t="shared" si="60"/>
        <v/>
      </c>
      <c r="AU379" s="283" t="s">
        <v>2506</v>
      </c>
    </row>
    <row r="380" spans="1:47" s="26" customFormat="1" x14ac:dyDescent="0.35">
      <c r="A380" s="148"/>
      <c r="B380" s="116"/>
      <c r="C380" s="115"/>
      <c r="D380" s="115"/>
      <c r="E380" s="115"/>
      <c r="F380" s="240" t="str">
        <f>IFERROR(VLOOKUP(B380,ACCEPTED_CODES!$X$3:$Y$48,2,),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4"/>
      <c r="Z380" s="115" t="str">
        <f>IFERROR(VLOOKUP(Y380,CAPTURE_SITE_INFO!$AC$3:$AE$501,3,FALSE),"")</f>
        <v/>
      </c>
      <c r="AA380" s="297"/>
      <c r="AB380" s="297"/>
      <c r="AC380" s="297"/>
      <c r="AD380" s="297"/>
      <c r="AE380" s="297"/>
      <c r="AF380" s="297"/>
      <c r="AG380" s="297"/>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3" t="str">
        <f t="shared" si="60"/>
        <v/>
      </c>
      <c r="AU380" s="283" t="s">
        <v>2506</v>
      </c>
    </row>
    <row r="381" spans="1:47" s="26" customFormat="1" x14ac:dyDescent="0.35">
      <c r="A381" s="148"/>
      <c r="B381" s="116"/>
      <c r="C381" s="115"/>
      <c r="D381" s="115"/>
      <c r="E381" s="115"/>
      <c r="F381" s="240" t="str">
        <f>IFERROR(VLOOKUP(B381,ACCEPTED_CODES!$X$3:$Y$48,2,),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4"/>
      <c r="Z381" s="115" t="str">
        <f>IFERROR(VLOOKUP(Y381,CAPTURE_SITE_INFO!$AC$3:$AE$501,3,FALSE),"")</f>
        <v/>
      </c>
      <c r="AA381" s="297"/>
      <c r="AB381" s="297"/>
      <c r="AC381" s="297"/>
      <c r="AD381" s="297"/>
      <c r="AE381" s="297"/>
      <c r="AF381" s="297"/>
      <c r="AG381" s="297"/>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3" t="str">
        <f t="shared" si="60"/>
        <v/>
      </c>
      <c r="AU381" s="283" t="s">
        <v>2506</v>
      </c>
    </row>
    <row r="382" spans="1:47" s="26" customFormat="1" x14ac:dyDescent="0.35">
      <c r="A382" s="148"/>
      <c r="B382" s="116"/>
      <c r="C382" s="115"/>
      <c r="D382" s="115"/>
      <c r="E382" s="115"/>
      <c r="F382" s="240" t="str">
        <f>IFERROR(VLOOKUP(B382,ACCEPTED_CODES!$X$3:$Y$48,2,),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4"/>
      <c r="Z382" s="115" t="str">
        <f>IFERROR(VLOOKUP(Y382,CAPTURE_SITE_INFO!$AC$3:$AE$501,3,FALSE),"")</f>
        <v/>
      </c>
      <c r="AA382" s="297"/>
      <c r="AB382" s="297"/>
      <c r="AC382" s="297"/>
      <c r="AD382" s="297"/>
      <c r="AE382" s="297"/>
      <c r="AF382" s="297"/>
      <c r="AG382" s="297"/>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3" t="str">
        <f t="shared" si="60"/>
        <v/>
      </c>
      <c r="AU382" s="283" t="s">
        <v>2506</v>
      </c>
    </row>
    <row r="383" spans="1:47" s="26" customFormat="1" x14ac:dyDescent="0.35">
      <c r="A383" s="148"/>
      <c r="B383" s="116"/>
      <c r="C383" s="115"/>
      <c r="D383" s="115"/>
      <c r="E383" s="115"/>
      <c r="F383" s="240" t="str">
        <f>IFERROR(VLOOKUP(B383,ACCEPTED_CODES!$X$3:$Y$48,2,),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4"/>
      <c r="Z383" s="115" t="str">
        <f>IFERROR(VLOOKUP(Y383,CAPTURE_SITE_INFO!$AC$3:$AE$501,3,FALSE),"")</f>
        <v/>
      </c>
      <c r="AA383" s="297"/>
      <c r="AB383" s="297"/>
      <c r="AC383" s="297"/>
      <c r="AD383" s="297"/>
      <c r="AE383" s="297"/>
      <c r="AF383" s="297"/>
      <c r="AG383" s="297"/>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3" t="str">
        <f t="shared" si="60"/>
        <v/>
      </c>
      <c r="AU383" s="283" t="s">
        <v>2506</v>
      </c>
    </row>
    <row r="384" spans="1:47" s="26" customFormat="1" x14ac:dyDescent="0.35">
      <c r="A384" s="148"/>
      <c r="B384" s="116"/>
      <c r="C384" s="115"/>
      <c r="D384" s="115"/>
      <c r="E384" s="115"/>
      <c r="F384" s="240" t="str">
        <f>IFERROR(VLOOKUP(B384,ACCEPTED_CODES!$X$3:$Y$48,2,),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4"/>
      <c r="Z384" s="115" t="str">
        <f>IFERROR(VLOOKUP(Y384,CAPTURE_SITE_INFO!$AC$3:$AE$501,3,FALSE),"")</f>
        <v/>
      </c>
      <c r="AA384" s="297"/>
      <c r="AB384" s="297"/>
      <c r="AC384" s="297"/>
      <c r="AD384" s="297"/>
      <c r="AE384" s="297"/>
      <c r="AF384" s="297"/>
      <c r="AG384" s="297"/>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3" t="str">
        <f t="shared" si="60"/>
        <v/>
      </c>
      <c r="AU384" s="283" t="s">
        <v>2506</v>
      </c>
    </row>
    <row r="385" spans="1:47" s="26" customFormat="1" x14ac:dyDescent="0.35">
      <c r="A385" s="148"/>
      <c r="B385" s="116"/>
      <c r="C385" s="115"/>
      <c r="D385" s="115"/>
      <c r="E385" s="115"/>
      <c r="F385" s="240" t="str">
        <f>IFERROR(VLOOKUP(B385,ACCEPTED_CODES!$X$3:$Y$48,2,),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4"/>
      <c r="Z385" s="115" t="str">
        <f>IFERROR(VLOOKUP(Y385,CAPTURE_SITE_INFO!$AC$3:$AE$501,3,FALSE),"")</f>
        <v/>
      </c>
      <c r="AA385" s="297"/>
      <c r="AB385" s="297"/>
      <c r="AC385" s="297"/>
      <c r="AD385" s="297"/>
      <c r="AE385" s="297"/>
      <c r="AF385" s="297"/>
      <c r="AG385" s="297"/>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3" t="str">
        <f t="shared" si="60"/>
        <v/>
      </c>
      <c r="AU385" s="283" t="s">
        <v>2506</v>
      </c>
    </row>
    <row r="386" spans="1:47" s="26" customFormat="1" x14ac:dyDescent="0.35">
      <c r="A386" s="148"/>
      <c r="B386" s="116"/>
      <c r="C386" s="115"/>
      <c r="D386" s="115"/>
      <c r="E386" s="115"/>
      <c r="F386" s="240" t="str">
        <f>IFERROR(VLOOKUP(B386,ACCEPTED_CODES!$X$3:$Y$48,2,),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4"/>
      <c r="Z386" s="115" t="str">
        <f>IFERROR(VLOOKUP(Y386,CAPTURE_SITE_INFO!$AC$3:$AE$501,3,FALSE),"")</f>
        <v/>
      </c>
      <c r="AA386" s="297"/>
      <c r="AB386" s="297"/>
      <c r="AC386" s="297"/>
      <c r="AD386" s="297"/>
      <c r="AE386" s="297"/>
      <c r="AF386" s="297"/>
      <c r="AG386" s="297"/>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3" t="str">
        <f t="shared" si="60"/>
        <v/>
      </c>
      <c r="AU386" s="283" t="s">
        <v>2506</v>
      </c>
    </row>
    <row r="387" spans="1:47" s="26" customFormat="1" x14ac:dyDescent="0.35">
      <c r="A387" s="148"/>
      <c r="B387" s="116"/>
      <c r="C387" s="115"/>
      <c r="D387" s="115"/>
      <c r="E387" s="115"/>
      <c r="F387" s="240" t="str">
        <f>IFERROR(VLOOKUP(B387,ACCEPTED_CODES!$X$3:$Y$48,2,),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4"/>
      <c r="Z387" s="115" t="str">
        <f>IFERROR(VLOOKUP(Y387,CAPTURE_SITE_INFO!$AC$3:$AE$501,3,FALSE),"")</f>
        <v/>
      </c>
      <c r="AA387" s="297"/>
      <c r="AB387" s="297"/>
      <c r="AC387" s="297"/>
      <c r="AD387" s="297"/>
      <c r="AE387" s="297"/>
      <c r="AF387" s="297"/>
      <c r="AG387" s="297"/>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3" t="str">
        <f t="shared" si="60"/>
        <v/>
      </c>
      <c r="AU387" s="283" t="s">
        <v>2506</v>
      </c>
    </row>
    <row r="388" spans="1:47" s="26" customFormat="1" x14ac:dyDescent="0.35">
      <c r="A388" s="148"/>
      <c r="B388" s="116"/>
      <c r="C388" s="115"/>
      <c r="D388" s="115"/>
      <c r="E388" s="115"/>
      <c r="F388" s="240" t="str">
        <f>IFERROR(VLOOKUP(B388,ACCEPTED_CODES!$X$3:$Y$48,2,),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4"/>
      <c r="Z388" s="115" t="str">
        <f>IFERROR(VLOOKUP(Y388,CAPTURE_SITE_INFO!$AC$3:$AE$501,3,FALSE),"")</f>
        <v/>
      </c>
      <c r="AA388" s="297"/>
      <c r="AB388" s="297"/>
      <c r="AC388" s="297"/>
      <c r="AD388" s="297"/>
      <c r="AE388" s="297"/>
      <c r="AF388" s="297"/>
      <c r="AG388" s="297"/>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3" t="str">
        <f t="shared" si="60"/>
        <v/>
      </c>
      <c r="AU388" s="283" t="s">
        <v>2506</v>
      </c>
    </row>
    <row r="389" spans="1:47" s="26" customFormat="1" x14ac:dyDescent="0.35">
      <c r="A389" s="148"/>
      <c r="B389" s="116"/>
      <c r="C389" s="115"/>
      <c r="D389" s="115"/>
      <c r="E389" s="115"/>
      <c r="F389" s="240" t="str">
        <f>IFERROR(VLOOKUP(B389,ACCEPTED_CODES!$X$3:$Y$48,2,),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4"/>
      <c r="Z389" s="115" t="str">
        <f>IFERROR(VLOOKUP(Y389,CAPTURE_SITE_INFO!$AC$3:$AE$501,3,FALSE),"")</f>
        <v/>
      </c>
      <c r="AA389" s="297"/>
      <c r="AB389" s="297"/>
      <c r="AC389" s="297"/>
      <c r="AD389" s="297"/>
      <c r="AE389" s="297"/>
      <c r="AF389" s="297"/>
      <c r="AG389" s="297"/>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3" t="str">
        <f t="shared" ref="AT389:AT452" si="70">IF(T389="","",(CONCATENATE(S389,"-",T389)))</f>
        <v/>
      </c>
      <c r="AU389" s="283" t="s">
        <v>2506</v>
      </c>
    </row>
    <row r="390" spans="1:47" s="26" customFormat="1" x14ac:dyDescent="0.35">
      <c r="A390" s="148"/>
      <c r="B390" s="116"/>
      <c r="C390" s="115"/>
      <c r="D390" s="115"/>
      <c r="E390" s="115"/>
      <c r="F390" s="240" t="str">
        <f>IFERROR(VLOOKUP(B390,ACCEPTED_CODES!$X$3:$Y$48,2,),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4"/>
      <c r="Z390" s="115" t="str">
        <f>IFERROR(VLOOKUP(Y390,CAPTURE_SITE_INFO!$AC$3:$AE$501,3,FALSE),"")</f>
        <v/>
      </c>
      <c r="AA390" s="297"/>
      <c r="AB390" s="297"/>
      <c r="AC390" s="297"/>
      <c r="AD390" s="297"/>
      <c r="AE390" s="297"/>
      <c r="AF390" s="297"/>
      <c r="AG390" s="297"/>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3" t="str">
        <f t="shared" si="70"/>
        <v/>
      </c>
      <c r="AU390" s="283" t="s">
        <v>2506</v>
      </c>
    </row>
    <row r="391" spans="1:47" s="26" customFormat="1" x14ac:dyDescent="0.35">
      <c r="A391" s="148"/>
      <c r="B391" s="116"/>
      <c r="C391" s="115"/>
      <c r="D391" s="115"/>
      <c r="E391" s="115"/>
      <c r="F391" s="240" t="str">
        <f>IFERROR(VLOOKUP(B391,ACCEPTED_CODES!$X$3:$Y$48,2,),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4"/>
      <c r="Z391" s="115" t="str">
        <f>IFERROR(VLOOKUP(Y391,CAPTURE_SITE_INFO!$AC$3:$AE$501,3,FALSE),"")</f>
        <v/>
      </c>
      <c r="AA391" s="297"/>
      <c r="AB391" s="297"/>
      <c r="AC391" s="297"/>
      <c r="AD391" s="297"/>
      <c r="AE391" s="297"/>
      <c r="AF391" s="297"/>
      <c r="AG391" s="297"/>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3" t="str">
        <f t="shared" si="70"/>
        <v/>
      </c>
      <c r="AU391" s="283" t="s">
        <v>2506</v>
      </c>
    </row>
    <row r="392" spans="1:47" s="26" customFormat="1" x14ac:dyDescent="0.35">
      <c r="A392" s="148"/>
      <c r="B392" s="116"/>
      <c r="C392" s="115"/>
      <c r="D392" s="115"/>
      <c r="E392" s="115"/>
      <c r="F392" s="240" t="str">
        <f>IFERROR(VLOOKUP(B392,ACCEPTED_CODES!$X$3:$Y$48,2,),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4"/>
      <c r="Z392" s="115" t="str">
        <f>IFERROR(VLOOKUP(Y392,CAPTURE_SITE_INFO!$AC$3:$AE$501,3,FALSE),"")</f>
        <v/>
      </c>
      <c r="AA392" s="297"/>
      <c r="AB392" s="297"/>
      <c r="AC392" s="297"/>
      <c r="AD392" s="297"/>
      <c r="AE392" s="297"/>
      <c r="AF392" s="297"/>
      <c r="AG392" s="297"/>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3" t="str">
        <f t="shared" si="70"/>
        <v/>
      </c>
      <c r="AU392" s="283" t="s">
        <v>2506</v>
      </c>
    </row>
    <row r="393" spans="1:47" s="26" customFormat="1" x14ac:dyDescent="0.35">
      <c r="A393" s="148"/>
      <c r="B393" s="116"/>
      <c r="C393" s="115"/>
      <c r="D393" s="115"/>
      <c r="E393" s="115"/>
      <c r="F393" s="240" t="str">
        <f>IFERROR(VLOOKUP(B393,ACCEPTED_CODES!$X$3:$Y$48,2,),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4"/>
      <c r="Z393" s="115" t="str">
        <f>IFERROR(VLOOKUP(Y393,CAPTURE_SITE_INFO!$AC$3:$AE$501,3,FALSE),"")</f>
        <v/>
      </c>
      <c r="AA393" s="297"/>
      <c r="AB393" s="297"/>
      <c r="AC393" s="297"/>
      <c r="AD393" s="297"/>
      <c r="AE393" s="297"/>
      <c r="AF393" s="297"/>
      <c r="AG393" s="297"/>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3" t="str">
        <f t="shared" si="70"/>
        <v/>
      </c>
      <c r="AU393" s="283" t="s">
        <v>2506</v>
      </c>
    </row>
    <row r="394" spans="1:47" s="26" customFormat="1" x14ac:dyDescent="0.35">
      <c r="A394" s="148"/>
      <c r="B394" s="116"/>
      <c r="C394" s="115"/>
      <c r="D394" s="115"/>
      <c r="E394" s="115"/>
      <c r="F394" s="240" t="str">
        <f>IFERROR(VLOOKUP(B394,ACCEPTED_CODES!$X$3:$Y$48,2,),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4"/>
      <c r="Z394" s="115" t="str">
        <f>IFERROR(VLOOKUP(Y394,CAPTURE_SITE_INFO!$AC$3:$AE$501,3,FALSE),"")</f>
        <v/>
      </c>
      <c r="AA394" s="297"/>
      <c r="AB394" s="297"/>
      <c r="AC394" s="297"/>
      <c r="AD394" s="297"/>
      <c r="AE394" s="297"/>
      <c r="AF394" s="297"/>
      <c r="AG394" s="297"/>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3" t="str">
        <f t="shared" si="70"/>
        <v/>
      </c>
      <c r="AU394" s="283" t="s">
        <v>2506</v>
      </c>
    </row>
    <row r="395" spans="1:47" s="26" customFormat="1" x14ac:dyDescent="0.35">
      <c r="A395" s="148"/>
      <c r="B395" s="116"/>
      <c r="C395" s="115"/>
      <c r="D395" s="115"/>
      <c r="E395" s="115"/>
      <c r="F395" s="240" t="str">
        <f>IFERROR(VLOOKUP(B395,ACCEPTED_CODES!$X$3:$Y$48,2,),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4"/>
      <c r="Z395" s="115" t="str">
        <f>IFERROR(VLOOKUP(Y395,CAPTURE_SITE_INFO!$AC$3:$AE$501,3,FALSE),"")</f>
        <v/>
      </c>
      <c r="AA395" s="297"/>
      <c r="AB395" s="297"/>
      <c r="AC395" s="297"/>
      <c r="AD395" s="297"/>
      <c r="AE395" s="297"/>
      <c r="AF395" s="297"/>
      <c r="AG395" s="297"/>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3" t="str">
        <f t="shared" si="70"/>
        <v/>
      </c>
      <c r="AU395" s="283" t="s">
        <v>2506</v>
      </c>
    </row>
    <row r="396" spans="1:47" s="26" customFormat="1" x14ac:dyDescent="0.35">
      <c r="A396" s="148"/>
      <c r="B396" s="116"/>
      <c r="C396" s="115"/>
      <c r="D396" s="115"/>
      <c r="E396" s="115"/>
      <c r="F396" s="240" t="str">
        <f>IFERROR(VLOOKUP(B396,ACCEPTED_CODES!$X$3:$Y$48,2,),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4"/>
      <c r="Z396" s="115" t="str">
        <f>IFERROR(VLOOKUP(Y396,CAPTURE_SITE_INFO!$AC$3:$AE$501,3,FALSE),"")</f>
        <v/>
      </c>
      <c r="AA396" s="297"/>
      <c r="AB396" s="297"/>
      <c r="AC396" s="297"/>
      <c r="AD396" s="297"/>
      <c r="AE396" s="297"/>
      <c r="AF396" s="297"/>
      <c r="AG396" s="297"/>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3" t="str">
        <f t="shared" si="70"/>
        <v/>
      </c>
      <c r="AU396" s="283" t="s">
        <v>2506</v>
      </c>
    </row>
    <row r="397" spans="1:47" s="26" customFormat="1" x14ac:dyDescent="0.35">
      <c r="A397" s="148"/>
      <c r="B397" s="116"/>
      <c r="C397" s="115"/>
      <c r="D397" s="115"/>
      <c r="E397" s="115"/>
      <c r="F397" s="240" t="str">
        <f>IFERROR(VLOOKUP(B397,ACCEPTED_CODES!$X$3:$Y$48,2,),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4"/>
      <c r="Z397" s="115" t="str">
        <f>IFERROR(VLOOKUP(Y397,CAPTURE_SITE_INFO!$AC$3:$AE$501,3,FALSE),"")</f>
        <v/>
      </c>
      <c r="AA397" s="297"/>
      <c r="AB397" s="297"/>
      <c r="AC397" s="297"/>
      <c r="AD397" s="297"/>
      <c r="AE397" s="297"/>
      <c r="AF397" s="297"/>
      <c r="AG397" s="297"/>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3" t="str">
        <f t="shared" si="70"/>
        <v/>
      </c>
      <c r="AU397" s="283" t="s">
        <v>2506</v>
      </c>
    </row>
    <row r="398" spans="1:47" s="26" customFormat="1" x14ac:dyDescent="0.35">
      <c r="A398" s="148"/>
      <c r="B398" s="116"/>
      <c r="C398" s="115"/>
      <c r="D398" s="115"/>
      <c r="E398" s="115"/>
      <c r="F398" s="240" t="str">
        <f>IFERROR(VLOOKUP(B398,ACCEPTED_CODES!$X$3:$Y$48,2,),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4"/>
      <c r="Z398" s="115" t="str">
        <f>IFERROR(VLOOKUP(Y398,CAPTURE_SITE_INFO!$AC$3:$AE$501,3,FALSE),"")</f>
        <v/>
      </c>
      <c r="AA398" s="297"/>
      <c r="AB398" s="297"/>
      <c r="AC398" s="297"/>
      <c r="AD398" s="297"/>
      <c r="AE398" s="297"/>
      <c r="AF398" s="297"/>
      <c r="AG398" s="297"/>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3" t="str">
        <f t="shared" si="70"/>
        <v/>
      </c>
      <c r="AU398" s="283" t="s">
        <v>2506</v>
      </c>
    </row>
    <row r="399" spans="1:47" s="26" customFormat="1" x14ac:dyDescent="0.35">
      <c r="A399" s="148"/>
      <c r="B399" s="116"/>
      <c r="C399" s="115"/>
      <c r="D399" s="115"/>
      <c r="E399" s="115"/>
      <c r="F399" s="240" t="str">
        <f>IFERROR(VLOOKUP(B399,ACCEPTED_CODES!$X$3:$Y$48,2,),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4"/>
      <c r="Z399" s="115" t="str">
        <f>IFERROR(VLOOKUP(Y399,CAPTURE_SITE_INFO!$AC$3:$AE$501,3,FALSE),"")</f>
        <v/>
      </c>
      <c r="AA399" s="297"/>
      <c r="AB399" s="297"/>
      <c r="AC399" s="297"/>
      <c r="AD399" s="297"/>
      <c r="AE399" s="297"/>
      <c r="AF399" s="297"/>
      <c r="AG399" s="297"/>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3" t="str">
        <f t="shared" si="70"/>
        <v/>
      </c>
      <c r="AU399" s="283" t="s">
        <v>2506</v>
      </c>
    </row>
    <row r="400" spans="1:47" s="26" customFormat="1" x14ac:dyDescent="0.35">
      <c r="A400" s="148"/>
      <c r="B400" s="116"/>
      <c r="C400" s="115"/>
      <c r="D400" s="115"/>
      <c r="E400" s="115"/>
      <c r="F400" s="240" t="str">
        <f>IFERROR(VLOOKUP(B400,ACCEPTED_CODES!$X$3:$Y$48,2,),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4"/>
      <c r="Z400" s="115" t="str">
        <f>IFERROR(VLOOKUP(Y400,CAPTURE_SITE_INFO!$AC$3:$AE$501,3,FALSE),"")</f>
        <v/>
      </c>
      <c r="AA400" s="297"/>
      <c r="AB400" s="297"/>
      <c r="AC400" s="297"/>
      <c r="AD400" s="297"/>
      <c r="AE400" s="297"/>
      <c r="AF400" s="297"/>
      <c r="AG400" s="297"/>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3" t="str">
        <f t="shared" si="70"/>
        <v/>
      </c>
      <c r="AU400" s="283" t="s">
        <v>2506</v>
      </c>
    </row>
    <row r="401" spans="1:47" s="26" customFormat="1" x14ac:dyDescent="0.35">
      <c r="A401" s="148"/>
      <c r="B401" s="116"/>
      <c r="C401" s="115"/>
      <c r="D401" s="115"/>
      <c r="E401" s="115"/>
      <c r="F401" s="240" t="str">
        <f>IFERROR(VLOOKUP(B401,ACCEPTED_CODES!$X$3:$Y$48,2,),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4"/>
      <c r="Z401" s="115" t="str">
        <f>IFERROR(VLOOKUP(Y401,CAPTURE_SITE_INFO!$AC$3:$AE$501,3,FALSE),"")</f>
        <v/>
      </c>
      <c r="AA401" s="297"/>
      <c r="AB401" s="297"/>
      <c r="AC401" s="297"/>
      <c r="AD401" s="297"/>
      <c r="AE401" s="297"/>
      <c r="AF401" s="297"/>
      <c r="AG401" s="297"/>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3" t="str">
        <f t="shared" si="70"/>
        <v/>
      </c>
      <c r="AU401" s="283" t="s">
        <v>2506</v>
      </c>
    </row>
    <row r="402" spans="1:47" s="26" customFormat="1" x14ac:dyDescent="0.35">
      <c r="A402" s="148"/>
      <c r="B402" s="116"/>
      <c r="C402" s="115"/>
      <c r="D402" s="115"/>
      <c r="E402" s="115"/>
      <c r="F402" s="240" t="str">
        <f>IFERROR(VLOOKUP(B402,ACCEPTED_CODES!$X$3:$Y$48,2,),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4"/>
      <c r="Z402" s="115" t="str">
        <f>IFERROR(VLOOKUP(Y402,CAPTURE_SITE_INFO!$AC$3:$AE$501,3,FALSE),"")</f>
        <v/>
      </c>
      <c r="AA402" s="297"/>
      <c r="AB402" s="297"/>
      <c r="AC402" s="297"/>
      <c r="AD402" s="297"/>
      <c r="AE402" s="297"/>
      <c r="AF402" s="297"/>
      <c r="AG402" s="297"/>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3" t="str">
        <f t="shared" si="70"/>
        <v/>
      </c>
      <c r="AU402" s="283" t="s">
        <v>2506</v>
      </c>
    </row>
    <row r="403" spans="1:47" s="26" customFormat="1" x14ac:dyDescent="0.35">
      <c r="A403" s="148"/>
      <c r="B403" s="116"/>
      <c r="C403" s="115"/>
      <c r="D403" s="115"/>
      <c r="E403" s="115"/>
      <c r="F403" s="240" t="str">
        <f>IFERROR(VLOOKUP(B403,ACCEPTED_CODES!$X$3:$Y$48,2,),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4"/>
      <c r="Z403" s="115" t="str">
        <f>IFERROR(VLOOKUP(Y403,CAPTURE_SITE_INFO!$AC$3:$AE$501,3,FALSE),"")</f>
        <v/>
      </c>
      <c r="AA403" s="297"/>
      <c r="AB403" s="297"/>
      <c r="AC403" s="297"/>
      <c r="AD403" s="297"/>
      <c r="AE403" s="297"/>
      <c r="AF403" s="297"/>
      <c r="AG403" s="297"/>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3" t="str">
        <f t="shared" si="70"/>
        <v/>
      </c>
      <c r="AU403" s="283" t="s">
        <v>2506</v>
      </c>
    </row>
    <row r="404" spans="1:47" s="26" customFormat="1" x14ac:dyDescent="0.35">
      <c r="A404" s="148"/>
      <c r="B404" s="116"/>
      <c r="C404" s="115"/>
      <c r="D404" s="115"/>
      <c r="E404" s="115"/>
      <c r="F404" s="240" t="str">
        <f>IFERROR(VLOOKUP(B404,ACCEPTED_CODES!$X$3:$Y$48,2,),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4"/>
      <c r="Z404" s="115" t="str">
        <f>IFERROR(VLOOKUP(Y404,CAPTURE_SITE_INFO!$AC$3:$AE$501,3,FALSE),"")</f>
        <v/>
      </c>
      <c r="AA404" s="297"/>
      <c r="AB404" s="297"/>
      <c r="AC404" s="297"/>
      <c r="AD404" s="297"/>
      <c r="AE404" s="297"/>
      <c r="AF404" s="297"/>
      <c r="AG404" s="297"/>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3" t="str">
        <f t="shared" si="70"/>
        <v/>
      </c>
      <c r="AU404" s="283" t="s">
        <v>2506</v>
      </c>
    </row>
    <row r="405" spans="1:47" s="26" customFormat="1" x14ac:dyDescent="0.35">
      <c r="A405" s="148"/>
      <c r="B405" s="116"/>
      <c r="C405" s="115"/>
      <c r="D405" s="115"/>
      <c r="E405" s="115"/>
      <c r="F405" s="240" t="str">
        <f>IFERROR(VLOOKUP(B405,ACCEPTED_CODES!$X$3:$Y$48,2,),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4"/>
      <c r="Z405" s="115" t="str">
        <f>IFERROR(VLOOKUP(Y405,CAPTURE_SITE_INFO!$AC$3:$AE$501,3,FALSE),"")</f>
        <v/>
      </c>
      <c r="AA405" s="297"/>
      <c r="AB405" s="297"/>
      <c r="AC405" s="297"/>
      <c r="AD405" s="297"/>
      <c r="AE405" s="297"/>
      <c r="AF405" s="297"/>
      <c r="AG405" s="297"/>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3" t="str">
        <f t="shared" si="70"/>
        <v/>
      </c>
      <c r="AU405" s="283" t="s">
        <v>2506</v>
      </c>
    </row>
    <row r="406" spans="1:47" s="26" customFormat="1" x14ac:dyDescent="0.35">
      <c r="A406" s="148"/>
      <c r="B406" s="116"/>
      <c r="C406" s="115"/>
      <c r="D406" s="115"/>
      <c r="E406" s="115"/>
      <c r="F406" s="240" t="str">
        <f>IFERROR(VLOOKUP(B406,ACCEPTED_CODES!$X$3:$Y$48,2,),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4"/>
      <c r="Z406" s="115" t="str">
        <f>IFERROR(VLOOKUP(Y406,CAPTURE_SITE_INFO!$AC$3:$AE$501,3,FALSE),"")</f>
        <v/>
      </c>
      <c r="AA406" s="297"/>
      <c r="AB406" s="297"/>
      <c r="AC406" s="297"/>
      <c r="AD406" s="297"/>
      <c r="AE406" s="297"/>
      <c r="AF406" s="297"/>
      <c r="AG406" s="297"/>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3" t="str">
        <f t="shared" si="70"/>
        <v/>
      </c>
      <c r="AU406" s="283" t="s">
        <v>2506</v>
      </c>
    </row>
    <row r="407" spans="1:47" s="26" customFormat="1" x14ac:dyDescent="0.35">
      <c r="A407" s="148"/>
      <c r="B407" s="116"/>
      <c r="C407" s="115"/>
      <c r="D407" s="115"/>
      <c r="E407" s="115"/>
      <c r="F407" s="240" t="str">
        <f>IFERROR(VLOOKUP(B407,ACCEPTED_CODES!$X$3:$Y$48,2,),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4"/>
      <c r="Z407" s="115" t="str">
        <f>IFERROR(VLOOKUP(Y407,CAPTURE_SITE_INFO!$AC$3:$AE$501,3,FALSE),"")</f>
        <v/>
      </c>
      <c r="AA407" s="297"/>
      <c r="AB407" s="297"/>
      <c r="AC407" s="297"/>
      <c r="AD407" s="297"/>
      <c r="AE407" s="297"/>
      <c r="AF407" s="297"/>
      <c r="AG407" s="297"/>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3" t="str">
        <f t="shared" si="70"/>
        <v/>
      </c>
      <c r="AU407" s="283" t="s">
        <v>2506</v>
      </c>
    </row>
    <row r="408" spans="1:47" s="26" customFormat="1" x14ac:dyDescent="0.35">
      <c r="A408" s="148"/>
      <c r="B408" s="116"/>
      <c r="C408" s="115"/>
      <c r="D408" s="115"/>
      <c r="E408" s="115"/>
      <c r="F408" s="240" t="str">
        <f>IFERROR(VLOOKUP(B408,ACCEPTED_CODES!$X$3:$Y$48,2,),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4"/>
      <c r="Z408" s="115" t="str">
        <f>IFERROR(VLOOKUP(Y408,CAPTURE_SITE_INFO!$AC$3:$AE$501,3,FALSE),"")</f>
        <v/>
      </c>
      <c r="AA408" s="297"/>
      <c r="AB408" s="297"/>
      <c r="AC408" s="297"/>
      <c r="AD408" s="297"/>
      <c r="AE408" s="297"/>
      <c r="AF408" s="297"/>
      <c r="AG408" s="297"/>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3" t="str">
        <f t="shared" si="70"/>
        <v/>
      </c>
      <c r="AU408" s="283" t="s">
        <v>2506</v>
      </c>
    </row>
    <row r="409" spans="1:47" s="26" customFormat="1" x14ac:dyDescent="0.35">
      <c r="A409" s="148"/>
      <c r="B409" s="116"/>
      <c r="C409" s="115"/>
      <c r="D409" s="115"/>
      <c r="E409" s="115"/>
      <c r="F409" s="240" t="str">
        <f>IFERROR(VLOOKUP(B409,ACCEPTED_CODES!$X$3:$Y$48,2,),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4"/>
      <c r="Z409" s="115" t="str">
        <f>IFERROR(VLOOKUP(Y409,CAPTURE_SITE_INFO!$AC$3:$AE$501,3,FALSE),"")</f>
        <v/>
      </c>
      <c r="AA409" s="297"/>
      <c r="AB409" s="297"/>
      <c r="AC409" s="297"/>
      <c r="AD409" s="297"/>
      <c r="AE409" s="297"/>
      <c r="AF409" s="297"/>
      <c r="AG409" s="297"/>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3" t="str">
        <f t="shared" si="70"/>
        <v/>
      </c>
      <c r="AU409" s="283" t="s">
        <v>2506</v>
      </c>
    </row>
    <row r="410" spans="1:47" s="26" customFormat="1" x14ac:dyDescent="0.35">
      <c r="A410" s="148"/>
      <c r="B410" s="116"/>
      <c r="C410" s="115"/>
      <c r="D410" s="115"/>
      <c r="E410" s="115"/>
      <c r="F410" s="240" t="str">
        <f>IFERROR(VLOOKUP(B410,ACCEPTED_CODES!$X$3:$Y$48,2,),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4"/>
      <c r="Z410" s="115" t="str">
        <f>IFERROR(VLOOKUP(Y410,CAPTURE_SITE_INFO!$AC$3:$AE$501,3,FALSE),"")</f>
        <v/>
      </c>
      <c r="AA410" s="297"/>
      <c r="AB410" s="297"/>
      <c r="AC410" s="297"/>
      <c r="AD410" s="297"/>
      <c r="AE410" s="297"/>
      <c r="AF410" s="297"/>
      <c r="AG410" s="297"/>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3" t="str">
        <f t="shared" si="70"/>
        <v/>
      </c>
      <c r="AU410" s="283" t="s">
        <v>2506</v>
      </c>
    </row>
    <row r="411" spans="1:47" s="26" customFormat="1" x14ac:dyDescent="0.35">
      <c r="A411" s="148"/>
      <c r="B411" s="116"/>
      <c r="C411" s="115"/>
      <c r="D411" s="115"/>
      <c r="E411" s="115"/>
      <c r="F411" s="240" t="str">
        <f>IFERROR(VLOOKUP(B411,ACCEPTED_CODES!$X$3:$Y$48,2,),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4"/>
      <c r="Z411" s="115" t="str">
        <f>IFERROR(VLOOKUP(Y411,CAPTURE_SITE_INFO!$AC$3:$AE$501,3,FALSE),"")</f>
        <v/>
      </c>
      <c r="AA411" s="297"/>
      <c r="AB411" s="297"/>
      <c r="AC411" s="297"/>
      <c r="AD411" s="297"/>
      <c r="AE411" s="297"/>
      <c r="AF411" s="297"/>
      <c r="AG411" s="297"/>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3" t="str">
        <f t="shared" si="70"/>
        <v/>
      </c>
      <c r="AU411" s="283" t="s">
        <v>2506</v>
      </c>
    </row>
    <row r="412" spans="1:47" s="26" customFormat="1" x14ac:dyDescent="0.35">
      <c r="A412" s="148"/>
      <c r="B412" s="116"/>
      <c r="C412" s="115"/>
      <c r="D412" s="115"/>
      <c r="E412" s="115"/>
      <c r="F412" s="240" t="str">
        <f>IFERROR(VLOOKUP(B412,ACCEPTED_CODES!$X$3:$Y$48,2,),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4"/>
      <c r="Z412" s="115" t="str">
        <f>IFERROR(VLOOKUP(Y412,CAPTURE_SITE_INFO!$AC$3:$AE$501,3,FALSE),"")</f>
        <v/>
      </c>
      <c r="AA412" s="297"/>
      <c r="AB412" s="297"/>
      <c r="AC412" s="297"/>
      <c r="AD412" s="297"/>
      <c r="AE412" s="297"/>
      <c r="AF412" s="297"/>
      <c r="AG412" s="297"/>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3" t="str">
        <f t="shared" si="70"/>
        <v/>
      </c>
      <c r="AU412" s="283" t="s">
        <v>2506</v>
      </c>
    </row>
    <row r="413" spans="1:47" s="26" customFormat="1" x14ac:dyDescent="0.35">
      <c r="A413" s="148"/>
      <c r="B413" s="116"/>
      <c r="C413" s="115"/>
      <c r="D413" s="115"/>
      <c r="E413" s="115"/>
      <c r="F413" s="240" t="str">
        <f>IFERROR(VLOOKUP(B413,ACCEPTED_CODES!$X$3:$Y$48,2,),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4"/>
      <c r="Z413" s="115" t="str">
        <f>IFERROR(VLOOKUP(Y413,CAPTURE_SITE_INFO!$AC$3:$AE$501,3,FALSE),"")</f>
        <v/>
      </c>
      <c r="AA413" s="297"/>
      <c r="AB413" s="297"/>
      <c r="AC413" s="297"/>
      <c r="AD413" s="297"/>
      <c r="AE413" s="297"/>
      <c r="AF413" s="297"/>
      <c r="AG413" s="297"/>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3" t="str">
        <f t="shared" si="70"/>
        <v/>
      </c>
      <c r="AU413" s="283" t="s">
        <v>2506</v>
      </c>
    </row>
    <row r="414" spans="1:47" s="26" customFormat="1" x14ac:dyDescent="0.35">
      <c r="A414" s="148"/>
      <c r="B414" s="116"/>
      <c r="C414" s="115"/>
      <c r="D414" s="115"/>
      <c r="E414" s="115"/>
      <c r="F414" s="240" t="str">
        <f>IFERROR(VLOOKUP(B414,ACCEPTED_CODES!$X$3:$Y$48,2,),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4"/>
      <c r="Z414" s="115" t="str">
        <f>IFERROR(VLOOKUP(Y414,CAPTURE_SITE_INFO!$AC$3:$AE$501,3,FALSE),"")</f>
        <v/>
      </c>
      <c r="AA414" s="297"/>
      <c r="AB414" s="297"/>
      <c r="AC414" s="297"/>
      <c r="AD414" s="297"/>
      <c r="AE414" s="297"/>
      <c r="AF414" s="297"/>
      <c r="AG414" s="297"/>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3" t="str">
        <f t="shared" si="70"/>
        <v/>
      </c>
      <c r="AU414" s="283" t="s">
        <v>2506</v>
      </c>
    </row>
    <row r="415" spans="1:47" s="26" customFormat="1" x14ac:dyDescent="0.35">
      <c r="A415" s="148"/>
      <c r="B415" s="116"/>
      <c r="C415" s="115"/>
      <c r="D415" s="115"/>
      <c r="E415" s="115"/>
      <c r="F415" s="240" t="str">
        <f>IFERROR(VLOOKUP(B415,ACCEPTED_CODES!$X$3:$Y$48,2,),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4"/>
      <c r="Z415" s="115" t="str">
        <f>IFERROR(VLOOKUP(Y415,CAPTURE_SITE_INFO!$AC$3:$AE$501,3,FALSE),"")</f>
        <v/>
      </c>
      <c r="AA415" s="297"/>
      <c r="AB415" s="297"/>
      <c r="AC415" s="297"/>
      <c r="AD415" s="297"/>
      <c r="AE415" s="297"/>
      <c r="AF415" s="297"/>
      <c r="AG415" s="297"/>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3" t="str">
        <f t="shared" si="70"/>
        <v/>
      </c>
      <c r="AU415" s="283" t="s">
        <v>2506</v>
      </c>
    </row>
    <row r="416" spans="1:47" s="26" customFormat="1" x14ac:dyDescent="0.35">
      <c r="A416" s="148"/>
      <c r="B416" s="116"/>
      <c r="C416" s="115"/>
      <c r="D416" s="115"/>
      <c r="E416" s="115"/>
      <c r="F416" s="240" t="str">
        <f>IFERROR(VLOOKUP(B416,ACCEPTED_CODES!$X$3:$Y$48,2,),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4"/>
      <c r="Z416" s="115" t="str">
        <f>IFERROR(VLOOKUP(Y416,CAPTURE_SITE_INFO!$AC$3:$AE$501,3,FALSE),"")</f>
        <v/>
      </c>
      <c r="AA416" s="297"/>
      <c r="AB416" s="297"/>
      <c r="AC416" s="297"/>
      <c r="AD416" s="297"/>
      <c r="AE416" s="297"/>
      <c r="AF416" s="297"/>
      <c r="AG416" s="297"/>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3" t="str">
        <f t="shared" si="70"/>
        <v/>
      </c>
      <c r="AU416" s="283" t="s">
        <v>2506</v>
      </c>
    </row>
    <row r="417" spans="1:47" s="26" customFormat="1" x14ac:dyDescent="0.35">
      <c r="A417" s="148"/>
      <c r="B417" s="116"/>
      <c r="C417" s="115"/>
      <c r="D417" s="115"/>
      <c r="E417" s="115"/>
      <c r="F417" s="240" t="str">
        <f>IFERROR(VLOOKUP(B417,ACCEPTED_CODES!$X$3:$Y$48,2,),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4"/>
      <c r="Z417" s="115" t="str">
        <f>IFERROR(VLOOKUP(Y417,CAPTURE_SITE_INFO!$AC$3:$AE$501,3,FALSE),"")</f>
        <v/>
      </c>
      <c r="AA417" s="297"/>
      <c r="AB417" s="297"/>
      <c r="AC417" s="297"/>
      <c r="AD417" s="297"/>
      <c r="AE417" s="297"/>
      <c r="AF417" s="297"/>
      <c r="AG417" s="297"/>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3" t="str">
        <f t="shared" si="70"/>
        <v/>
      </c>
      <c r="AU417" s="283" t="s">
        <v>2506</v>
      </c>
    </row>
    <row r="418" spans="1:47" s="26" customFormat="1" x14ac:dyDescent="0.35">
      <c r="A418" s="148"/>
      <c r="B418" s="116"/>
      <c r="C418" s="115"/>
      <c r="D418" s="115"/>
      <c r="E418" s="115"/>
      <c r="F418" s="240" t="str">
        <f>IFERROR(VLOOKUP(B418,ACCEPTED_CODES!$X$3:$Y$48,2,),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4"/>
      <c r="Z418" s="115" t="str">
        <f>IFERROR(VLOOKUP(Y418,CAPTURE_SITE_INFO!$AC$3:$AE$501,3,FALSE),"")</f>
        <v/>
      </c>
      <c r="AA418" s="297"/>
      <c r="AB418" s="297"/>
      <c r="AC418" s="297"/>
      <c r="AD418" s="297"/>
      <c r="AE418" s="297"/>
      <c r="AF418" s="297"/>
      <c r="AG418" s="297"/>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3" t="str">
        <f t="shared" si="70"/>
        <v/>
      </c>
      <c r="AU418" s="283" t="s">
        <v>2506</v>
      </c>
    </row>
    <row r="419" spans="1:47" s="26" customFormat="1" x14ac:dyDescent="0.35">
      <c r="A419" s="148"/>
      <c r="B419" s="116"/>
      <c r="C419" s="115"/>
      <c r="D419" s="115"/>
      <c r="E419" s="115"/>
      <c r="F419" s="240" t="str">
        <f>IFERROR(VLOOKUP(B419,ACCEPTED_CODES!$X$3:$Y$48,2,),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4"/>
      <c r="Z419" s="115" t="str">
        <f>IFERROR(VLOOKUP(Y419,CAPTURE_SITE_INFO!$AC$3:$AE$501,3,FALSE),"")</f>
        <v/>
      </c>
      <c r="AA419" s="297"/>
      <c r="AB419" s="297"/>
      <c r="AC419" s="297"/>
      <c r="AD419" s="297"/>
      <c r="AE419" s="297"/>
      <c r="AF419" s="297"/>
      <c r="AG419" s="297"/>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3" t="str">
        <f t="shared" si="70"/>
        <v/>
      </c>
      <c r="AU419" s="283" t="s">
        <v>2506</v>
      </c>
    </row>
    <row r="420" spans="1:47" s="26" customFormat="1" x14ac:dyDescent="0.35">
      <c r="A420" s="148"/>
      <c r="B420" s="116"/>
      <c r="C420" s="115"/>
      <c r="D420" s="115"/>
      <c r="E420" s="115"/>
      <c r="F420" s="240" t="str">
        <f>IFERROR(VLOOKUP(B420,ACCEPTED_CODES!$X$3:$Y$48,2,),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4"/>
      <c r="Z420" s="115" t="str">
        <f>IFERROR(VLOOKUP(Y420,CAPTURE_SITE_INFO!$AC$3:$AE$501,3,FALSE),"")</f>
        <v/>
      </c>
      <c r="AA420" s="297"/>
      <c r="AB420" s="297"/>
      <c r="AC420" s="297"/>
      <c r="AD420" s="297"/>
      <c r="AE420" s="297"/>
      <c r="AF420" s="297"/>
      <c r="AG420" s="297"/>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3" t="str">
        <f t="shared" si="70"/>
        <v/>
      </c>
      <c r="AU420" s="283" t="s">
        <v>2506</v>
      </c>
    </row>
    <row r="421" spans="1:47" s="26" customFormat="1" x14ac:dyDescent="0.35">
      <c r="A421" s="148"/>
      <c r="B421" s="116"/>
      <c r="C421" s="115"/>
      <c r="D421" s="115"/>
      <c r="E421" s="115"/>
      <c r="F421" s="240" t="str">
        <f>IFERROR(VLOOKUP(B421,ACCEPTED_CODES!$X$3:$Y$48,2,),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4"/>
      <c r="Z421" s="115" t="str">
        <f>IFERROR(VLOOKUP(Y421,CAPTURE_SITE_INFO!$AC$3:$AE$501,3,FALSE),"")</f>
        <v/>
      </c>
      <c r="AA421" s="297"/>
      <c r="AB421" s="297"/>
      <c r="AC421" s="297"/>
      <c r="AD421" s="297"/>
      <c r="AE421" s="297"/>
      <c r="AF421" s="297"/>
      <c r="AG421" s="297"/>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3" t="str">
        <f t="shared" si="70"/>
        <v/>
      </c>
      <c r="AU421" s="283" t="s">
        <v>2506</v>
      </c>
    </row>
    <row r="422" spans="1:47" s="26" customFormat="1" x14ac:dyDescent="0.35">
      <c r="A422" s="148"/>
      <c r="B422" s="116"/>
      <c r="C422" s="115"/>
      <c r="D422" s="115"/>
      <c r="E422" s="115"/>
      <c r="F422" s="240" t="str">
        <f>IFERROR(VLOOKUP(B422,ACCEPTED_CODES!$X$3:$Y$48,2,),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4"/>
      <c r="Z422" s="115" t="str">
        <f>IFERROR(VLOOKUP(Y422,CAPTURE_SITE_INFO!$AC$3:$AE$501,3,FALSE),"")</f>
        <v/>
      </c>
      <c r="AA422" s="297"/>
      <c r="AB422" s="297"/>
      <c r="AC422" s="297"/>
      <c r="AD422" s="297"/>
      <c r="AE422" s="297"/>
      <c r="AF422" s="297"/>
      <c r="AG422" s="297"/>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3" t="str">
        <f t="shared" si="70"/>
        <v/>
      </c>
      <c r="AU422" s="283" t="s">
        <v>2506</v>
      </c>
    </row>
    <row r="423" spans="1:47" s="26" customFormat="1" x14ac:dyDescent="0.35">
      <c r="A423" s="148"/>
      <c r="B423" s="116"/>
      <c r="C423" s="115"/>
      <c r="D423" s="115"/>
      <c r="E423" s="115"/>
      <c r="F423" s="240" t="str">
        <f>IFERROR(VLOOKUP(B423,ACCEPTED_CODES!$X$3:$Y$48,2,),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4"/>
      <c r="Z423" s="115" t="str">
        <f>IFERROR(VLOOKUP(Y423,CAPTURE_SITE_INFO!$AC$3:$AE$501,3,FALSE),"")</f>
        <v/>
      </c>
      <c r="AA423" s="297"/>
      <c r="AB423" s="297"/>
      <c r="AC423" s="297"/>
      <c r="AD423" s="297"/>
      <c r="AE423" s="297"/>
      <c r="AF423" s="297"/>
      <c r="AG423" s="297"/>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3" t="str">
        <f t="shared" si="70"/>
        <v/>
      </c>
      <c r="AU423" s="283" t="s">
        <v>2506</v>
      </c>
    </row>
    <row r="424" spans="1:47" s="26" customFormat="1" x14ac:dyDescent="0.35">
      <c r="A424" s="148"/>
      <c r="B424" s="116"/>
      <c r="C424" s="115"/>
      <c r="D424" s="115"/>
      <c r="E424" s="115"/>
      <c r="F424" s="240" t="str">
        <f>IFERROR(VLOOKUP(B424,ACCEPTED_CODES!$X$3:$Y$48,2,),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4"/>
      <c r="Z424" s="115" t="str">
        <f>IFERROR(VLOOKUP(Y424,CAPTURE_SITE_INFO!$AC$3:$AE$501,3,FALSE),"")</f>
        <v/>
      </c>
      <c r="AA424" s="297"/>
      <c r="AB424" s="297"/>
      <c r="AC424" s="297"/>
      <c r="AD424" s="297"/>
      <c r="AE424" s="297"/>
      <c r="AF424" s="297"/>
      <c r="AG424" s="297"/>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3" t="str">
        <f t="shared" si="70"/>
        <v/>
      </c>
      <c r="AU424" s="283" t="s">
        <v>2506</v>
      </c>
    </row>
    <row r="425" spans="1:47" s="26" customFormat="1" x14ac:dyDescent="0.35">
      <c r="A425" s="148"/>
      <c r="B425" s="116"/>
      <c r="C425" s="115"/>
      <c r="D425" s="115"/>
      <c r="E425" s="115"/>
      <c r="F425" s="240" t="str">
        <f>IFERROR(VLOOKUP(B425,ACCEPTED_CODES!$X$3:$Y$48,2,),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4"/>
      <c r="Z425" s="115" t="str">
        <f>IFERROR(VLOOKUP(Y425,CAPTURE_SITE_INFO!$AC$3:$AE$501,3,FALSE),"")</f>
        <v/>
      </c>
      <c r="AA425" s="297"/>
      <c r="AB425" s="297"/>
      <c r="AC425" s="297"/>
      <c r="AD425" s="297"/>
      <c r="AE425" s="297"/>
      <c r="AF425" s="297"/>
      <c r="AG425" s="297"/>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3" t="str">
        <f t="shared" si="70"/>
        <v/>
      </c>
      <c r="AU425" s="283" t="s">
        <v>2506</v>
      </c>
    </row>
    <row r="426" spans="1:47" s="26" customFormat="1" x14ac:dyDescent="0.35">
      <c r="A426" s="148"/>
      <c r="B426" s="116"/>
      <c r="C426" s="115"/>
      <c r="D426" s="115"/>
      <c r="E426" s="115"/>
      <c r="F426" s="240" t="str">
        <f>IFERROR(VLOOKUP(B426,ACCEPTED_CODES!$X$3:$Y$48,2,),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4"/>
      <c r="Z426" s="115" t="str">
        <f>IFERROR(VLOOKUP(Y426,CAPTURE_SITE_INFO!$AC$3:$AE$501,3,FALSE),"")</f>
        <v/>
      </c>
      <c r="AA426" s="297"/>
      <c r="AB426" s="297"/>
      <c r="AC426" s="297"/>
      <c r="AD426" s="297"/>
      <c r="AE426" s="297"/>
      <c r="AF426" s="297"/>
      <c r="AG426" s="297"/>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3" t="str">
        <f t="shared" si="70"/>
        <v/>
      </c>
      <c r="AU426" s="283" t="s">
        <v>2506</v>
      </c>
    </row>
    <row r="427" spans="1:47" s="26" customFormat="1" x14ac:dyDescent="0.35">
      <c r="A427" s="148"/>
      <c r="B427" s="116"/>
      <c r="C427" s="115"/>
      <c r="D427" s="115"/>
      <c r="E427" s="115"/>
      <c r="F427" s="240" t="str">
        <f>IFERROR(VLOOKUP(B427,ACCEPTED_CODES!$X$3:$Y$48,2,),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4"/>
      <c r="Z427" s="115" t="str">
        <f>IFERROR(VLOOKUP(Y427,CAPTURE_SITE_INFO!$AC$3:$AE$501,3,FALSE),"")</f>
        <v/>
      </c>
      <c r="AA427" s="297"/>
      <c r="AB427" s="297"/>
      <c r="AC427" s="297"/>
      <c r="AD427" s="297"/>
      <c r="AE427" s="297"/>
      <c r="AF427" s="297"/>
      <c r="AG427" s="297"/>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3" t="str">
        <f t="shared" si="70"/>
        <v/>
      </c>
      <c r="AU427" s="283" t="s">
        <v>2506</v>
      </c>
    </row>
    <row r="428" spans="1:47" s="26" customFormat="1" x14ac:dyDescent="0.35">
      <c r="A428" s="148"/>
      <c r="B428" s="116"/>
      <c r="C428" s="115"/>
      <c r="D428" s="115"/>
      <c r="E428" s="115"/>
      <c r="F428" s="240" t="str">
        <f>IFERROR(VLOOKUP(B428,ACCEPTED_CODES!$X$3:$Y$48,2,),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4"/>
      <c r="Z428" s="115" t="str">
        <f>IFERROR(VLOOKUP(Y428,CAPTURE_SITE_INFO!$AC$3:$AE$501,3,FALSE),"")</f>
        <v/>
      </c>
      <c r="AA428" s="297"/>
      <c r="AB428" s="297"/>
      <c r="AC428" s="297"/>
      <c r="AD428" s="297"/>
      <c r="AE428" s="297"/>
      <c r="AF428" s="297"/>
      <c r="AG428" s="297"/>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3" t="str">
        <f t="shared" si="70"/>
        <v/>
      </c>
      <c r="AU428" s="283" t="s">
        <v>2506</v>
      </c>
    </row>
    <row r="429" spans="1:47" s="26" customFormat="1" x14ac:dyDescent="0.35">
      <c r="A429" s="148"/>
      <c r="B429" s="116"/>
      <c r="C429" s="115"/>
      <c r="D429" s="115"/>
      <c r="E429" s="115"/>
      <c r="F429" s="240" t="str">
        <f>IFERROR(VLOOKUP(B429,ACCEPTED_CODES!$X$3:$Y$48,2,),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4"/>
      <c r="Z429" s="115" t="str">
        <f>IFERROR(VLOOKUP(Y429,CAPTURE_SITE_INFO!$AC$3:$AE$501,3,FALSE),"")</f>
        <v/>
      </c>
      <c r="AA429" s="297"/>
      <c r="AB429" s="297"/>
      <c r="AC429" s="297"/>
      <c r="AD429" s="297"/>
      <c r="AE429" s="297"/>
      <c r="AF429" s="297"/>
      <c r="AG429" s="297"/>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3" t="str">
        <f t="shared" si="70"/>
        <v/>
      </c>
      <c r="AU429" s="283" t="s">
        <v>2506</v>
      </c>
    </row>
    <row r="430" spans="1:47" s="26" customFormat="1" x14ac:dyDescent="0.35">
      <c r="A430" s="148"/>
      <c r="B430" s="116"/>
      <c r="C430" s="115"/>
      <c r="D430" s="115"/>
      <c r="E430" s="115"/>
      <c r="F430" s="240" t="str">
        <f>IFERROR(VLOOKUP(B430,ACCEPTED_CODES!$X$3:$Y$48,2,),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4"/>
      <c r="Z430" s="115" t="str">
        <f>IFERROR(VLOOKUP(Y430,CAPTURE_SITE_INFO!$AC$3:$AE$501,3,FALSE),"")</f>
        <v/>
      </c>
      <c r="AA430" s="297"/>
      <c r="AB430" s="297"/>
      <c r="AC430" s="297"/>
      <c r="AD430" s="297"/>
      <c r="AE430" s="297"/>
      <c r="AF430" s="297"/>
      <c r="AG430" s="297"/>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3" t="str">
        <f t="shared" si="70"/>
        <v/>
      </c>
      <c r="AU430" s="283" t="s">
        <v>2506</v>
      </c>
    </row>
    <row r="431" spans="1:47" s="26" customFormat="1" x14ac:dyDescent="0.35">
      <c r="A431" s="148"/>
      <c r="B431" s="116"/>
      <c r="C431" s="115"/>
      <c r="D431" s="115"/>
      <c r="E431" s="115"/>
      <c r="F431" s="240" t="str">
        <f>IFERROR(VLOOKUP(B431,ACCEPTED_CODES!$X$3:$Y$48,2,),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4"/>
      <c r="Z431" s="115" t="str">
        <f>IFERROR(VLOOKUP(Y431,CAPTURE_SITE_INFO!$AC$3:$AE$501,3,FALSE),"")</f>
        <v/>
      </c>
      <c r="AA431" s="297"/>
      <c r="AB431" s="297"/>
      <c r="AC431" s="297"/>
      <c r="AD431" s="297"/>
      <c r="AE431" s="297"/>
      <c r="AF431" s="297"/>
      <c r="AG431" s="297"/>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3" t="str">
        <f t="shared" si="70"/>
        <v/>
      </c>
      <c r="AU431" s="283" t="s">
        <v>2506</v>
      </c>
    </row>
    <row r="432" spans="1:47" s="26" customFormat="1" x14ac:dyDescent="0.35">
      <c r="A432" s="148"/>
      <c r="B432" s="116"/>
      <c r="C432" s="115"/>
      <c r="D432" s="115"/>
      <c r="E432" s="115"/>
      <c r="F432" s="240" t="str">
        <f>IFERROR(VLOOKUP(B432,ACCEPTED_CODES!$X$3:$Y$48,2,),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4"/>
      <c r="Z432" s="115" t="str">
        <f>IFERROR(VLOOKUP(Y432,CAPTURE_SITE_INFO!$AC$3:$AE$501,3,FALSE),"")</f>
        <v/>
      </c>
      <c r="AA432" s="297"/>
      <c r="AB432" s="297"/>
      <c r="AC432" s="297"/>
      <c r="AD432" s="297"/>
      <c r="AE432" s="297"/>
      <c r="AF432" s="297"/>
      <c r="AG432" s="297"/>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3" t="str">
        <f t="shared" si="70"/>
        <v/>
      </c>
      <c r="AU432" s="283" t="s">
        <v>2506</v>
      </c>
    </row>
    <row r="433" spans="1:47" s="26" customFormat="1" x14ac:dyDescent="0.35">
      <c r="A433" s="148"/>
      <c r="B433" s="116"/>
      <c r="C433" s="115"/>
      <c r="D433" s="115"/>
      <c r="E433" s="115"/>
      <c r="F433" s="240" t="str">
        <f>IFERROR(VLOOKUP(B433,ACCEPTED_CODES!$X$3:$Y$48,2,),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4"/>
      <c r="Z433" s="115" t="str">
        <f>IFERROR(VLOOKUP(Y433,CAPTURE_SITE_INFO!$AC$3:$AE$501,3,FALSE),"")</f>
        <v/>
      </c>
      <c r="AA433" s="297"/>
      <c r="AB433" s="297"/>
      <c r="AC433" s="297"/>
      <c r="AD433" s="297"/>
      <c r="AE433" s="297"/>
      <c r="AF433" s="297"/>
      <c r="AG433" s="297"/>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3" t="str">
        <f t="shared" si="70"/>
        <v/>
      </c>
      <c r="AU433" s="283" t="s">
        <v>2506</v>
      </c>
    </row>
    <row r="434" spans="1:47" s="26" customFormat="1" x14ac:dyDescent="0.35">
      <c r="A434" s="148"/>
      <c r="B434" s="116"/>
      <c r="C434" s="115"/>
      <c r="D434" s="115"/>
      <c r="E434" s="115"/>
      <c r="F434" s="240" t="str">
        <f>IFERROR(VLOOKUP(B434,ACCEPTED_CODES!$X$3:$Y$48,2,),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4"/>
      <c r="Z434" s="115" t="str">
        <f>IFERROR(VLOOKUP(Y434,CAPTURE_SITE_INFO!$AC$3:$AE$501,3,FALSE),"")</f>
        <v/>
      </c>
      <c r="AA434" s="297"/>
      <c r="AB434" s="297"/>
      <c r="AC434" s="297"/>
      <c r="AD434" s="297"/>
      <c r="AE434" s="297"/>
      <c r="AF434" s="297"/>
      <c r="AG434" s="297"/>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3" t="str">
        <f t="shared" si="70"/>
        <v/>
      </c>
      <c r="AU434" s="283" t="s">
        <v>2506</v>
      </c>
    </row>
    <row r="435" spans="1:47" s="26" customFormat="1" x14ac:dyDescent="0.35">
      <c r="A435" s="148"/>
      <c r="B435" s="116"/>
      <c r="C435" s="115"/>
      <c r="D435" s="115"/>
      <c r="E435" s="115"/>
      <c r="F435" s="240" t="str">
        <f>IFERROR(VLOOKUP(B435,ACCEPTED_CODES!$X$3:$Y$48,2,),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4"/>
      <c r="Z435" s="115" t="str">
        <f>IFERROR(VLOOKUP(Y435,CAPTURE_SITE_INFO!$AC$3:$AE$501,3,FALSE),"")</f>
        <v/>
      </c>
      <c r="AA435" s="297"/>
      <c r="AB435" s="297"/>
      <c r="AC435" s="297"/>
      <c r="AD435" s="297"/>
      <c r="AE435" s="297"/>
      <c r="AF435" s="297"/>
      <c r="AG435" s="297"/>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3" t="str">
        <f t="shared" si="70"/>
        <v/>
      </c>
      <c r="AU435" s="283" t="s">
        <v>2506</v>
      </c>
    </row>
    <row r="436" spans="1:47" s="26" customFormat="1" x14ac:dyDescent="0.35">
      <c r="A436" s="148"/>
      <c r="B436" s="116"/>
      <c r="C436" s="115"/>
      <c r="D436" s="115"/>
      <c r="E436" s="115"/>
      <c r="F436" s="240" t="str">
        <f>IFERROR(VLOOKUP(B436,ACCEPTED_CODES!$X$3:$Y$48,2,),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4"/>
      <c r="Z436" s="115" t="str">
        <f>IFERROR(VLOOKUP(Y436,CAPTURE_SITE_INFO!$AC$3:$AE$501,3,FALSE),"")</f>
        <v/>
      </c>
      <c r="AA436" s="297"/>
      <c r="AB436" s="297"/>
      <c r="AC436" s="297"/>
      <c r="AD436" s="297"/>
      <c r="AE436" s="297"/>
      <c r="AF436" s="297"/>
      <c r="AG436" s="297"/>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3" t="str">
        <f t="shared" si="70"/>
        <v/>
      </c>
      <c r="AU436" s="283" t="s">
        <v>2506</v>
      </c>
    </row>
    <row r="437" spans="1:47" s="26" customFormat="1" x14ac:dyDescent="0.35">
      <c r="A437" s="148"/>
      <c r="B437" s="116"/>
      <c r="C437" s="115"/>
      <c r="D437" s="115"/>
      <c r="E437" s="115"/>
      <c r="F437" s="240" t="str">
        <f>IFERROR(VLOOKUP(B437,ACCEPTED_CODES!$X$3:$Y$48,2,),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4"/>
      <c r="Z437" s="115" t="str">
        <f>IFERROR(VLOOKUP(Y437,CAPTURE_SITE_INFO!$AC$3:$AE$501,3,FALSE),"")</f>
        <v/>
      </c>
      <c r="AA437" s="297"/>
      <c r="AB437" s="297"/>
      <c r="AC437" s="297"/>
      <c r="AD437" s="297"/>
      <c r="AE437" s="297"/>
      <c r="AF437" s="297"/>
      <c r="AG437" s="297"/>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3" t="str">
        <f t="shared" si="70"/>
        <v/>
      </c>
      <c r="AU437" s="283" t="s">
        <v>2506</v>
      </c>
    </row>
    <row r="438" spans="1:47" s="26" customFormat="1" x14ac:dyDescent="0.35">
      <c r="A438" s="148"/>
      <c r="B438" s="116"/>
      <c r="C438" s="115"/>
      <c r="D438" s="115"/>
      <c r="E438" s="115"/>
      <c r="F438" s="240" t="str">
        <f>IFERROR(VLOOKUP(B438,ACCEPTED_CODES!$X$3:$Y$48,2,),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4"/>
      <c r="Z438" s="115" t="str">
        <f>IFERROR(VLOOKUP(Y438,CAPTURE_SITE_INFO!$AC$3:$AE$501,3,FALSE),"")</f>
        <v/>
      </c>
      <c r="AA438" s="297"/>
      <c r="AB438" s="297"/>
      <c r="AC438" s="297"/>
      <c r="AD438" s="297"/>
      <c r="AE438" s="297"/>
      <c r="AF438" s="297"/>
      <c r="AG438" s="297"/>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3" t="str">
        <f t="shared" si="70"/>
        <v/>
      </c>
      <c r="AU438" s="283" t="s">
        <v>2506</v>
      </c>
    </row>
    <row r="439" spans="1:47" s="26" customFormat="1" x14ac:dyDescent="0.35">
      <c r="A439" s="148"/>
      <c r="B439" s="116"/>
      <c r="C439" s="115"/>
      <c r="D439" s="115"/>
      <c r="E439" s="115"/>
      <c r="F439" s="240" t="str">
        <f>IFERROR(VLOOKUP(B439,ACCEPTED_CODES!$X$3:$Y$48,2,),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4"/>
      <c r="Z439" s="115" t="str">
        <f>IFERROR(VLOOKUP(Y439,CAPTURE_SITE_INFO!$AC$3:$AE$501,3,FALSE),"")</f>
        <v/>
      </c>
      <c r="AA439" s="297"/>
      <c r="AB439" s="297"/>
      <c r="AC439" s="297"/>
      <c r="AD439" s="297"/>
      <c r="AE439" s="297"/>
      <c r="AF439" s="297"/>
      <c r="AG439" s="297"/>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3" t="str">
        <f t="shared" si="70"/>
        <v/>
      </c>
      <c r="AU439" s="283" t="s">
        <v>2506</v>
      </c>
    </row>
    <row r="440" spans="1:47" s="26" customFormat="1" x14ac:dyDescent="0.35">
      <c r="A440" s="148"/>
      <c r="B440" s="116"/>
      <c r="C440" s="115"/>
      <c r="D440" s="115"/>
      <c r="E440" s="115"/>
      <c r="F440" s="240" t="str">
        <f>IFERROR(VLOOKUP(B440,ACCEPTED_CODES!$X$3:$Y$48,2,),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4"/>
      <c r="Z440" s="115" t="str">
        <f>IFERROR(VLOOKUP(Y440,CAPTURE_SITE_INFO!$AC$3:$AE$501,3,FALSE),"")</f>
        <v/>
      </c>
      <c r="AA440" s="297"/>
      <c r="AB440" s="297"/>
      <c r="AC440" s="297"/>
      <c r="AD440" s="297"/>
      <c r="AE440" s="297"/>
      <c r="AF440" s="297"/>
      <c r="AG440" s="297"/>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3" t="str">
        <f t="shared" si="70"/>
        <v/>
      </c>
      <c r="AU440" s="283" t="s">
        <v>2506</v>
      </c>
    </row>
    <row r="441" spans="1:47" s="26" customFormat="1" x14ac:dyDescent="0.35">
      <c r="A441" s="148"/>
      <c r="B441" s="116"/>
      <c r="C441" s="115"/>
      <c r="D441" s="115"/>
      <c r="E441" s="115"/>
      <c r="F441" s="240" t="str">
        <f>IFERROR(VLOOKUP(B441,ACCEPTED_CODES!$X$3:$Y$48,2,),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4"/>
      <c r="Z441" s="115" t="str">
        <f>IFERROR(VLOOKUP(Y441,CAPTURE_SITE_INFO!$AC$3:$AE$501,3,FALSE),"")</f>
        <v/>
      </c>
      <c r="AA441" s="297"/>
      <c r="AB441" s="297"/>
      <c r="AC441" s="297"/>
      <c r="AD441" s="297"/>
      <c r="AE441" s="297"/>
      <c r="AF441" s="297"/>
      <c r="AG441" s="297"/>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3" t="str">
        <f t="shared" si="70"/>
        <v/>
      </c>
      <c r="AU441" s="283" t="s">
        <v>2506</v>
      </c>
    </row>
    <row r="442" spans="1:47" s="26" customFormat="1" x14ac:dyDescent="0.35">
      <c r="A442" s="148"/>
      <c r="B442" s="116"/>
      <c r="C442" s="115"/>
      <c r="D442" s="115"/>
      <c r="E442" s="115"/>
      <c r="F442" s="240" t="str">
        <f>IFERROR(VLOOKUP(B442,ACCEPTED_CODES!$X$3:$Y$48,2,),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4"/>
      <c r="Z442" s="115" t="str">
        <f>IFERROR(VLOOKUP(Y442,CAPTURE_SITE_INFO!$AC$3:$AE$501,3,FALSE),"")</f>
        <v/>
      </c>
      <c r="AA442" s="297"/>
      <c r="AB442" s="297"/>
      <c r="AC442" s="297"/>
      <c r="AD442" s="297"/>
      <c r="AE442" s="297"/>
      <c r="AF442" s="297"/>
      <c r="AG442" s="297"/>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3" t="str">
        <f t="shared" si="70"/>
        <v/>
      </c>
      <c r="AU442" s="283" t="s">
        <v>2506</v>
      </c>
    </row>
    <row r="443" spans="1:47" s="26" customFormat="1" x14ac:dyDescent="0.35">
      <c r="A443" s="148"/>
      <c r="B443" s="116"/>
      <c r="C443" s="115"/>
      <c r="D443" s="115"/>
      <c r="E443" s="115"/>
      <c r="F443" s="240" t="str">
        <f>IFERROR(VLOOKUP(B443,ACCEPTED_CODES!$X$3:$Y$48,2,),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4"/>
      <c r="Z443" s="115" t="str">
        <f>IFERROR(VLOOKUP(Y443,CAPTURE_SITE_INFO!$AC$3:$AE$501,3,FALSE),"")</f>
        <v/>
      </c>
      <c r="AA443" s="297"/>
      <c r="AB443" s="297"/>
      <c r="AC443" s="297"/>
      <c r="AD443" s="297"/>
      <c r="AE443" s="297"/>
      <c r="AF443" s="297"/>
      <c r="AG443" s="297"/>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3" t="str">
        <f t="shared" si="70"/>
        <v/>
      </c>
      <c r="AU443" s="283" t="s">
        <v>2506</v>
      </c>
    </row>
    <row r="444" spans="1:47" s="26" customFormat="1" x14ac:dyDescent="0.35">
      <c r="A444" s="148"/>
      <c r="B444" s="116"/>
      <c r="C444" s="115"/>
      <c r="D444" s="115"/>
      <c r="E444" s="115"/>
      <c r="F444" s="240" t="str">
        <f>IFERROR(VLOOKUP(B444,ACCEPTED_CODES!$X$3:$Y$48,2,),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4"/>
      <c r="Z444" s="115" t="str">
        <f>IFERROR(VLOOKUP(Y444,CAPTURE_SITE_INFO!$AC$3:$AE$501,3,FALSE),"")</f>
        <v/>
      </c>
      <c r="AA444" s="297"/>
      <c r="AB444" s="297"/>
      <c r="AC444" s="297"/>
      <c r="AD444" s="297"/>
      <c r="AE444" s="297"/>
      <c r="AF444" s="297"/>
      <c r="AG444" s="297"/>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3" t="str">
        <f t="shared" si="70"/>
        <v/>
      </c>
      <c r="AU444" s="283" t="s">
        <v>2506</v>
      </c>
    </row>
    <row r="445" spans="1:47" s="26" customFormat="1" x14ac:dyDescent="0.35">
      <c r="A445" s="148"/>
      <c r="B445" s="116"/>
      <c r="C445" s="115"/>
      <c r="D445" s="115"/>
      <c r="E445" s="115"/>
      <c r="F445" s="240" t="str">
        <f>IFERROR(VLOOKUP(B445,ACCEPTED_CODES!$X$3:$Y$48,2,),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4"/>
      <c r="Z445" s="115" t="str">
        <f>IFERROR(VLOOKUP(Y445,CAPTURE_SITE_INFO!$AC$3:$AE$501,3,FALSE),"")</f>
        <v/>
      </c>
      <c r="AA445" s="297"/>
      <c r="AB445" s="297"/>
      <c r="AC445" s="297"/>
      <c r="AD445" s="297"/>
      <c r="AE445" s="297"/>
      <c r="AF445" s="297"/>
      <c r="AG445" s="297"/>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3" t="str">
        <f t="shared" si="70"/>
        <v/>
      </c>
      <c r="AU445" s="283" t="s">
        <v>2506</v>
      </c>
    </row>
    <row r="446" spans="1:47" s="26" customFormat="1" x14ac:dyDescent="0.35">
      <c r="A446" s="148"/>
      <c r="B446" s="116"/>
      <c r="C446" s="115"/>
      <c r="D446" s="115"/>
      <c r="E446" s="115"/>
      <c r="F446" s="240" t="str">
        <f>IFERROR(VLOOKUP(B446,ACCEPTED_CODES!$X$3:$Y$48,2,),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4"/>
      <c r="Z446" s="115" t="str">
        <f>IFERROR(VLOOKUP(Y446,CAPTURE_SITE_INFO!$AC$3:$AE$501,3,FALSE),"")</f>
        <v/>
      </c>
      <c r="AA446" s="297"/>
      <c r="AB446" s="297"/>
      <c r="AC446" s="297"/>
      <c r="AD446" s="297"/>
      <c r="AE446" s="297"/>
      <c r="AF446" s="297"/>
      <c r="AG446" s="297"/>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3" t="str">
        <f t="shared" si="70"/>
        <v/>
      </c>
      <c r="AU446" s="283" t="s">
        <v>2506</v>
      </c>
    </row>
    <row r="447" spans="1:47" s="26" customFormat="1" x14ac:dyDescent="0.35">
      <c r="A447" s="148"/>
      <c r="B447" s="116"/>
      <c r="C447" s="115"/>
      <c r="D447" s="115"/>
      <c r="E447" s="115"/>
      <c r="F447" s="240" t="str">
        <f>IFERROR(VLOOKUP(B447,ACCEPTED_CODES!$X$3:$Y$48,2,),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4"/>
      <c r="Z447" s="115" t="str">
        <f>IFERROR(VLOOKUP(Y447,CAPTURE_SITE_INFO!$AC$3:$AE$501,3,FALSE),"")</f>
        <v/>
      </c>
      <c r="AA447" s="297"/>
      <c r="AB447" s="297"/>
      <c r="AC447" s="297"/>
      <c r="AD447" s="297"/>
      <c r="AE447" s="297"/>
      <c r="AF447" s="297"/>
      <c r="AG447" s="297"/>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3" t="str">
        <f t="shared" si="70"/>
        <v/>
      </c>
      <c r="AU447" s="283" t="s">
        <v>2506</v>
      </c>
    </row>
    <row r="448" spans="1:47" s="26" customFormat="1" x14ac:dyDescent="0.35">
      <c r="A448" s="148"/>
      <c r="B448" s="116"/>
      <c r="C448" s="115"/>
      <c r="D448" s="115"/>
      <c r="E448" s="115"/>
      <c r="F448" s="240" t="str">
        <f>IFERROR(VLOOKUP(B448,ACCEPTED_CODES!$X$3:$Y$48,2,),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4"/>
      <c r="Z448" s="115" t="str">
        <f>IFERROR(VLOOKUP(Y448,CAPTURE_SITE_INFO!$AC$3:$AE$501,3,FALSE),"")</f>
        <v/>
      </c>
      <c r="AA448" s="297"/>
      <c r="AB448" s="297"/>
      <c r="AC448" s="297"/>
      <c r="AD448" s="297"/>
      <c r="AE448" s="297"/>
      <c r="AF448" s="297"/>
      <c r="AG448" s="297"/>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3" t="str">
        <f t="shared" si="70"/>
        <v/>
      </c>
      <c r="AU448" s="283" t="s">
        <v>2506</v>
      </c>
    </row>
    <row r="449" spans="1:47" s="26" customFormat="1" x14ac:dyDescent="0.35">
      <c r="A449" s="148"/>
      <c r="B449" s="116"/>
      <c r="C449" s="115"/>
      <c r="D449" s="115"/>
      <c r="E449" s="115"/>
      <c r="F449" s="240" t="str">
        <f>IFERROR(VLOOKUP(B449,ACCEPTED_CODES!$X$3:$Y$48,2,),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4"/>
      <c r="Z449" s="115" t="str">
        <f>IFERROR(VLOOKUP(Y449,CAPTURE_SITE_INFO!$AC$3:$AE$501,3,FALSE),"")</f>
        <v/>
      </c>
      <c r="AA449" s="297"/>
      <c r="AB449" s="297"/>
      <c r="AC449" s="297"/>
      <c r="AD449" s="297"/>
      <c r="AE449" s="297"/>
      <c r="AF449" s="297"/>
      <c r="AG449" s="297"/>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3" t="str">
        <f t="shared" si="70"/>
        <v/>
      </c>
      <c r="AU449" s="283" t="s">
        <v>2506</v>
      </c>
    </row>
    <row r="450" spans="1:47" s="26" customFormat="1" x14ac:dyDescent="0.35">
      <c r="A450" s="148"/>
      <c r="B450" s="116"/>
      <c r="C450" s="115"/>
      <c r="D450" s="115"/>
      <c r="E450" s="115"/>
      <c r="F450" s="240" t="str">
        <f>IFERROR(VLOOKUP(B450,ACCEPTED_CODES!$X$3:$Y$48,2,),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4"/>
      <c r="Z450" s="115" t="str">
        <f>IFERROR(VLOOKUP(Y450,CAPTURE_SITE_INFO!$AC$3:$AE$501,3,FALSE),"")</f>
        <v/>
      </c>
      <c r="AA450" s="297"/>
      <c r="AB450" s="297"/>
      <c r="AC450" s="297"/>
      <c r="AD450" s="297"/>
      <c r="AE450" s="297"/>
      <c r="AF450" s="297"/>
      <c r="AG450" s="297"/>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3" t="str">
        <f t="shared" si="70"/>
        <v/>
      </c>
      <c r="AU450" s="283" t="s">
        <v>2506</v>
      </c>
    </row>
    <row r="451" spans="1:47" s="26" customFormat="1" x14ac:dyDescent="0.35">
      <c r="A451" s="148"/>
      <c r="B451" s="116"/>
      <c r="C451" s="115"/>
      <c r="D451" s="115"/>
      <c r="E451" s="115"/>
      <c r="F451" s="240" t="str">
        <f>IFERROR(VLOOKUP(B451,ACCEPTED_CODES!$X$3:$Y$48,2,),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4"/>
      <c r="Z451" s="115" t="str">
        <f>IFERROR(VLOOKUP(Y451,CAPTURE_SITE_INFO!$AC$3:$AE$501,3,FALSE),"")</f>
        <v/>
      </c>
      <c r="AA451" s="297"/>
      <c r="AB451" s="297"/>
      <c r="AC451" s="297"/>
      <c r="AD451" s="297"/>
      <c r="AE451" s="297"/>
      <c r="AF451" s="297"/>
      <c r="AG451" s="297"/>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3" t="str">
        <f t="shared" si="70"/>
        <v/>
      </c>
      <c r="AU451" s="283" t="s">
        <v>2506</v>
      </c>
    </row>
    <row r="452" spans="1:47" s="26" customFormat="1" x14ac:dyDescent="0.35">
      <c r="A452" s="148"/>
      <c r="B452" s="116"/>
      <c r="C452" s="115"/>
      <c r="D452" s="115"/>
      <c r="E452" s="115"/>
      <c r="F452" s="240" t="str">
        <f>IFERROR(VLOOKUP(B452,ACCEPTED_CODES!$X$3:$Y$48,2,),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4"/>
      <c r="Z452" s="115" t="str">
        <f>IFERROR(VLOOKUP(Y452,CAPTURE_SITE_INFO!$AC$3:$AE$501,3,FALSE),"")</f>
        <v/>
      </c>
      <c r="AA452" s="297"/>
      <c r="AB452" s="297"/>
      <c r="AC452" s="297"/>
      <c r="AD452" s="297"/>
      <c r="AE452" s="297"/>
      <c r="AF452" s="297"/>
      <c r="AG452" s="297"/>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3" t="str">
        <f t="shared" si="70"/>
        <v/>
      </c>
      <c r="AU452" s="283" t="s">
        <v>2506</v>
      </c>
    </row>
    <row r="453" spans="1:47" s="26" customFormat="1" x14ac:dyDescent="0.35">
      <c r="A453" s="148"/>
      <c r="B453" s="116"/>
      <c r="C453" s="115"/>
      <c r="D453" s="115"/>
      <c r="E453" s="115"/>
      <c r="F453" s="240" t="str">
        <f>IFERROR(VLOOKUP(B453,ACCEPTED_CODES!$X$3:$Y$48,2,),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4"/>
      <c r="Z453" s="115" t="str">
        <f>IFERROR(VLOOKUP(Y453,CAPTURE_SITE_INFO!$AC$3:$AE$501,3,FALSE),"")</f>
        <v/>
      </c>
      <c r="AA453" s="297"/>
      <c r="AB453" s="297"/>
      <c r="AC453" s="297"/>
      <c r="AD453" s="297"/>
      <c r="AE453" s="297"/>
      <c r="AF453" s="297"/>
      <c r="AG453" s="297"/>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3" t="str">
        <f t="shared" ref="AT453:AT516" si="80">IF(T453="","",(CONCATENATE(S453,"-",T453)))</f>
        <v/>
      </c>
      <c r="AU453" s="283" t="s">
        <v>2506</v>
      </c>
    </row>
    <row r="454" spans="1:47" s="26" customFormat="1" x14ac:dyDescent="0.35">
      <c r="A454" s="148"/>
      <c r="B454" s="116"/>
      <c r="C454" s="115"/>
      <c r="D454" s="115"/>
      <c r="E454" s="115"/>
      <c r="F454" s="240" t="str">
        <f>IFERROR(VLOOKUP(B454,ACCEPTED_CODES!$X$3:$Y$48,2,),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4"/>
      <c r="Z454" s="115" t="str">
        <f>IFERROR(VLOOKUP(Y454,CAPTURE_SITE_INFO!$AC$3:$AE$501,3,FALSE),"")</f>
        <v/>
      </c>
      <c r="AA454" s="297"/>
      <c r="AB454" s="297"/>
      <c r="AC454" s="297"/>
      <c r="AD454" s="297"/>
      <c r="AE454" s="297"/>
      <c r="AF454" s="297"/>
      <c r="AG454" s="297"/>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3" t="str">
        <f t="shared" si="80"/>
        <v/>
      </c>
      <c r="AU454" s="283" t="s">
        <v>2506</v>
      </c>
    </row>
    <row r="455" spans="1:47" s="26" customFormat="1" x14ac:dyDescent="0.35">
      <c r="A455" s="148"/>
      <c r="B455" s="116"/>
      <c r="C455" s="115"/>
      <c r="D455" s="115"/>
      <c r="E455" s="115"/>
      <c r="F455" s="240" t="str">
        <f>IFERROR(VLOOKUP(B455,ACCEPTED_CODES!$X$3:$Y$48,2,),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4"/>
      <c r="Z455" s="115" t="str">
        <f>IFERROR(VLOOKUP(Y455,CAPTURE_SITE_INFO!$AC$3:$AE$501,3,FALSE),"")</f>
        <v/>
      </c>
      <c r="AA455" s="297"/>
      <c r="AB455" s="297"/>
      <c r="AC455" s="297"/>
      <c r="AD455" s="297"/>
      <c r="AE455" s="297"/>
      <c r="AF455" s="297"/>
      <c r="AG455" s="297"/>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3" t="str">
        <f t="shared" si="80"/>
        <v/>
      </c>
      <c r="AU455" s="283" t="s">
        <v>2506</v>
      </c>
    </row>
    <row r="456" spans="1:47" s="26" customFormat="1" x14ac:dyDescent="0.35">
      <c r="A456" s="148"/>
      <c r="B456" s="116"/>
      <c r="C456" s="115"/>
      <c r="D456" s="115"/>
      <c r="E456" s="115"/>
      <c r="F456" s="240" t="str">
        <f>IFERROR(VLOOKUP(B456,ACCEPTED_CODES!$X$3:$Y$48,2,),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4"/>
      <c r="Z456" s="115" t="str">
        <f>IFERROR(VLOOKUP(Y456,CAPTURE_SITE_INFO!$AC$3:$AE$501,3,FALSE),"")</f>
        <v/>
      </c>
      <c r="AA456" s="297"/>
      <c r="AB456" s="297"/>
      <c r="AC456" s="297"/>
      <c r="AD456" s="297"/>
      <c r="AE456" s="297"/>
      <c r="AF456" s="297"/>
      <c r="AG456" s="297"/>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3" t="str">
        <f t="shared" si="80"/>
        <v/>
      </c>
      <c r="AU456" s="283" t="s">
        <v>2506</v>
      </c>
    </row>
    <row r="457" spans="1:47" s="26" customFormat="1" x14ac:dyDescent="0.35">
      <c r="A457" s="148"/>
      <c r="B457" s="116"/>
      <c r="C457" s="115"/>
      <c r="D457" s="115"/>
      <c r="E457" s="115"/>
      <c r="F457" s="240" t="str">
        <f>IFERROR(VLOOKUP(B457,ACCEPTED_CODES!$X$3:$Y$48,2,),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4"/>
      <c r="Z457" s="115" t="str">
        <f>IFERROR(VLOOKUP(Y457,CAPTURE_SITE_INFO!$AC$3:$AE$501,3,FALSE),"")</f>
        <v/>
      </c>
      <c r="AA457" s="297"/>
      <c r="AB457" s="297"/>
      <c r="AC457" s="297"/>
      <c r="AD457" s="297"/>
      <c r="AE457" s="297"/>
      <c r="AF457" s="297"/>
      <c r="AG457" s="297"/>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3" t="str">
        <f t="shared" si="80"/>
        <v/>
      </c>
      <c r="AU457" s="283" t="s">
        <v>2506</v>
      </c>
    </row>
    <row r="458" spans="1:47" s="26" customFormat="1" x14ac:dyDescent="0.35">
      <c r="A458" s="148"/>
      <c r="B458" s="116"/>
      <c r="C458" s="115"/>
      <c r="D458" s="115"/>
      <c r="E458" s="115"/>
      <c r="F458" s="240" t="str">
        <f>IFERROR(VLOOKUP(B458,ACCEPTED_CODES!$X$3:$Y$48,2,),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4"/>
      <c r="Z458" s="115" t="str">
        <f>IFERROR(VLOOKUP(Y458,CAPTURE_SITE_INFO!$AC$3:$AE$501,3,FALSE),"")</f>
        <v/>
      </c>
      <c r="AA458" s="297"/>
      <c r="AB458" s="297"/>
      <c r="AC458" s="297"/>
      <c r="AD458" s="297"/>
      <c r="AE458" s="297"/>
      <c r="AF458" s="297"/>
      <c r="AG458" s="297"/>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3" t="str">
        <f t="shared" si="80"/>
        <v/>
      </c>
      <c r="AU458" s="283" t="s">
        <v>2506</v>
      </c>
    </row>
    <row r="459" spans="1:47" s="26" customFormat="1" x14ac:dyDescent="0.35">
      <c r="A459" s="148"/>
      <c r="B459" s="116"/>
      <c r="C459" s="115"/>
      <c r="D459" s="115"/>
      <c r="E459" s="115"/>
      <c r="F459" s="240" t="str">
        <f>IFERROR(VLOOKUP(B459,ACCEPTED_CODES!$X$3:$Y$48,2,),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4"/>
      <c r="Z459" s="115" t="str">
        <f>IFERROR(VLOOKUP(Y459,CAPTURE_SITE_INFO!$AC$3:$AE$501,3,FALSE),"")</f>
        <v/>
      </c>
      <c r="AA459" s="297"/>
      <c r="AB459" s="297"/>
      <c r="AC459" s="297"/>
      <c r="AD459" s="297"/>
      <c r="AE459" s="297"/>
      <c r="AF459" s="297"/>
      <c r="AG459" s="297"/>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3" t="str">
        <f t="shared" si="80"/>
        <v/>
      </c>
      <c r="AU459" s="283" t="s">
        <v>2506</v>
      </c>
    </row>
    <row r="460" spans="1:47" s="26" customFormat="1" x14ac:dyDescent="0.35">
      <c r="A460" s="148"/>
      <c r="B460" s="116"/>
      <c r="C460" s="115"/>
      <c r="D460" s="115"/>
      <c r="E460" s="115"/>
      <c r="F460" s="240" t="str">
        <f>IFERROR(VLOOKUP(B460,ACCEPTED_CODES!$X$3:$Y$48,2,),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4"/>
      <c r="Z460" s="115" t="str">
        <f>IFERROR(VLOOKUP(Y460,CAPTURE_SITE_INFO!$AC$3:$AE$501,3,FALSE),"")</f>
        <v/>
      </c>
      <c r="AA460" s="297"/>
      <c r="AB460" s="297"/>
      <c r="AC460" s="297"/>
      <c r="AD460" s="297"/>
      <c r="AE460" s="297"/>
      <c r="AF460" s="297"/>
      <c r="AG460" s="297"/>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3" t="str">
        <f t="shared" si="80"/>
        <v/>
      </c>
      <c r="AU460" s="283" t="s">
        <v>2506</v>
      </c>
    </row>
    <row r="461" spans="1:47" s="26" customFormat="1" x14ac:dyDescent="0.35">
      <c r="A461" s="148"/>
      <c r="B461" s="116"/>
      <c r="C461" s="115"/>
      <c r="D461" s="115"/>
      <c r="E461" s="115"/>
      <c r="F461" s="240" t="str">
        <f>IFERROR(VLOOKUP(B461,ACCEPTED_CODES!$X$3:$Y$48,2,),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4"/>
      <c r="Z461" s="115" t="str">
        <f>IFERROR(VLOOKUP(Y461,CAPTURE_SITE_INFO!$AC$3:$AE$501,3,FALSE),"")</f>
        <v/>
      </c>
      <c r="AA461" s="297"/>
      <c r="AB461" s="297"/>
      <c r="AC461" s="297"/>
      <c r="AD461" s="297"/>
      <c r="AE461" s="297"/>
      <c r="AF461" s="297"/>
      <c r="AG461" s="297"/>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3" t="str">
        <f t="shared" si="80"/>
        <v/>
      </c>
      <c r="AU461" s="283" t="s">
        <v>2506</v>
      </c>
    </row>
    <row r="462" spans="1:47" s="26" customFormat="1" x14ac:dyDescent="0.35">
      <c r="A462" s="148"/>
      <c r="B462" s="116"/>
      <c r="C462" s="115"/>
      <c r="D462" s="115"/>
      <c r="E462" s="115"/>
      <c r="F462" s="240" t="str">
        <f>IFERROR(VLOOKUP(B462,ACCEPTED_CODES!$X$3:$Y$48,2,),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4"/>
      <c r="Z462" s="115" t="str">
        <f>IFERROR(VLOOKUP(Y462,CAPTURE_SITE_INFO!$AC$3:$AE$501,3,FALSE),"")</f>
        <v/>
      </c>
      <c r="AA462" s="297"/>
      <c r="AB462" s="297"/>
      <c r="AC462" s="297"/>
      <c r="AD462" s="297"/>
      <c r="AE462" s="297"/>
      <c r="AF462" s="297"/>
      <c r="AG462" s="297"/>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3" t="str">
        <f t="shared" si="80"/>
        <v/>
      </c>
      <c r="AU462" s="283" t="s">
        <v>2506</v>
      </c>
    </row>
    <row r="463" spans="1:47" s="26" customFormat="1" x14ac:dyDescent="0.35">
      <c r="A463" s="148"/>
      <c r="B463" s="116"/>
      <c r="C463" s="115"/>
      <c r="D463" s="115"/>
      <c r="E463" s="115"/>
      <c r="F463" s="240" t="str">
        <f>IFERROR(VLOOKUP(B463,ACCEPTED_CODES!$X$3:$Y$48,2,),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4"/>
      <c r="Z463" s="115" t="str">
        <f>IFERROR(VLOOKUP(Y463,CAPTURE_SITE_INFO!$AC$3:$AE$501,3,FALSE),"")</f>
        <v/>
      </c>
      <c r="AA463" s="297"/>
      <c r="AB463" s="297"/>
      <c r="AC463" s="297"/>
      <c r="AD463" s="297"/>
      <c r="AE463" s="297"/>
      <c r="AF463" s="297"/>
      <c r="AG463" s="297"/>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3" t="str">
        <f t="shared" si="80"/>
        <v/>
      </c>
      <c r="AU463" s="283" t="s">
        <v>2506</v>
      </c>
    </row>
    <row r="464" spans="1:47" s="26" customFormat="1" x14ac:dyDescent="0.35">
      <c r="A464" s="148"/>
      <c r="B464" s="116"/>
      <c r="C464" s="115"/>
      <c r="D464" s="115"/>
      <c r="E464" s="115"/>
      <c r="F464" s="240" t="str">
        <f>IFERROR(VLOOKUP(B464,ACCEPTED_CODES!$X$3:$Y$48,2,),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4"/>
      <c r="Z464" s="115" t="str">
        <f>IFERROR(VLOOKUP(Y464,CAPTURE_SITE_INFO!$AC$3:$AE$501,3,FALSE),"")</f>
        <v/>
      </c>
      <c r="AA464" s="297"/>
      <c r="AB464" s="297"/>
      <c r="AC464" s="297"/>
      <c r="AD464" s="297"/>
      <c r="AE464" s="297"/>
      <c r="AF464" s="297"/>
      <c r="AG464" s="297"/>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3" t="str">
        <f t="shared" si="80"/>
        <v/>
      </c>
      <c r="AU464" s="283" t="s">
        <v>2506</v>
      </c>
    </row>
    <row r="465" spans="1:47" s="26" customFormat="1" x14ac:dyDescent="0.35">
      <c r="A465" s="148"/>
      <c r="B465" s="116"/>
      <c r="C465" s="115"/>
      <c r="D465" s="115"/>
      <c r="E465" s="115"/>
      <c r="F465" s="240" t="str">
        <f>IFERROR(VLOOKUP(B465,ACCEPTED_CODES!$X$3:$Y$48,2,),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4"/>
      <c r="Z465" s="115" t="str">
        <f>IFERROR(VLOOKUP(Y465,CAPTURE_SITE_INFO!$AC$3:$AE$501,3,FALSE),"")</f>
        <v/>
      </c>
      <c r="AA465" s="297"/>
      <c r="AB465" s="297"/>
      <c r="AC465" s="297"/>
      <c r="AD465" s="297"/>
      <c r="AE465" s="297"/>
      <c r="AF465" s="297"/>
      <c r="AG465" s="297"/>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3" t="str">
        <f t="shared" si="80"/>
        <v/>
      </c>
      <c r="AU465" s="283" t="s">
        <v>2506</v>
      </c>
    </row>
    <row r="466" spans="1:47" s="26" customFormat="1" x14ac:dyDescent="0.35">
      <c r="A466" s="148"/>
      <c r="B466" s="116"/>
      <c r="C466" s="115"/>
      <c r="D466" s="115"/>
      <c r="E466" s="115"/>
      <c r="F466" s="240" t="str">
        <f>IFERROR(VLOOKUP(B466,ACCEPTED_CODES!$X$3:$Y$48,2,),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4"/>
      <c r="Z466" s="115" t="str">
        <f>IFERROR(VLOOKUP(Y466,CAPTURE_SITE_INFO!$AC$3:$AE$501,3,FALSE),"")</f>
        <v/>
      </c>
      <c r="AA466" s="297"/>
      <c r="AB466" s="297"/>
      <c r="AC466" s="297"/>
      <c r="AD466" s="297"/>
      <c r="AE466" s="297"/>
      <c r="AF466" s="297"/>
      <c r="AG466" s="297"/>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3" t="str">
        <f t="shared" si="80"/>
        <v/>
      </c>
      <c r="AU466" s="283" t="s">
        <v>2506</v>
      </c>
    </row>
    <row r="467" spans="1:47" s="26" customFormat="1" x14ac:dyDescent="0.35">
      <c r="A467" s="148"/>
      <c r="B467" s="116"/>
      <c r="C467" s="115"/>
      <c r="D467" s="115"/>
      <c r="E467" s="115"/>
      <c r="F467" s="240" t="str">
        <f>IFERROR(VLOOKUP(B467,ACCEPTED_CODES!$X$3:$Y$48,2,),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4"/>
      <c r="Z467" s="115" t="str">
        <f>IFERROR(VLOOKUP(Y467,CAPTURE_SITE_INFO!$AC$3:$AE$501,3,FALSE),"")</f>
        <v/>
      </c>
      <c r="AA467" s="297"/>
      <c r="AB467" s="297"/>
      <c r="AC467" s="297"/>
      <c r="AD467" s="297"/>
      <c r="AE467" s="297"/>
      <c r="AF467" s="297"/>
      <c r="AG467" s="297"/>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3" t="str">
        <f t="shared" si="80"/>
        <v/>
      </c>
      <c r="AU467" s="283" t="s">
        <v>2506</v>
      </c>
    </row>
    <row r="468" spans="1:47" s="26" customFormat="1" x14ac:dyDescent="0.35">
      <c r="A468" s="148"/>
      <c r="B468" s="116"/>
      <c r="C468" s="115"/>
      <c r="D468" s="115"/>
      <c r="E468" s="115"/>
      <c r="F468" s="240" t="str">
        <f>IFERROR(VLOOKUP(B468,ACCEPTED_CODES!$X$3:$Y$48,2,),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4"/>
      <c r="Z468" s="115" t="str">
        <f>IFERROR(VLOOKUP(Y468,CAPTURE_SITE_INFO!$AC$3:$AE$501,3,FALSE),"")</f>
        <v/>
      </c>
      <c r="AA468" s="297"/>
      <c r="AB468" s="297"/>
      <c r="AC468" s="297"/>
      <c r="AD468" s="297"/>
      <c r="AE468" s="297"/>
      <c r="AF468" s="297"/>
      <c r="AG468" s="297"/>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3" t="str">
        <f t="shared" si="80"/>
        <v/>
      </c>
      <c r="AU468" s="283" t="s">
        <v>2506</v>
      </c>
    </row>
    <row r="469" spans="1:47" s="26" customFormat="1" x14ac:dyDescent="0.35">
      <c r="A469" s="148"/>
      <c r="B469" s="116"/>
      <c r="C469" s="115"/>
      <c r="D469" s="115"/>
      <c r="E469" s="115"/>
      <c r="F469" s="240" t="str">
        <f>IFERROR(VLOOKUP(B469,ACCEPTED_CODES!$X$3:$Y$48,2,),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4"/>
      <c r="Z469" s="115" t="str">
        <f>IFERROR(VLOOKUP(Y469,CAPTURE_SITE_INFO!$AC$3:$AE$501,3,FALSE),"")</f>
        <v/>
      </c>
      <c r="AA469" s="297"/>
      <c r="AB469" s="297"/>
      <c r="AC469" s="297"/>
      <c r="AD469" s="297"/>
      <c r="AE469" s="297"/>
      <c r="AF469" s="297"/>
      <c r="AG469" s="297"/>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3" t="str">
        <f t="shared" si="80"/>
        <v/>
      </c>
      <c r="AU469" s="283" t="s">
        <v>2506</v>
      </c>
    </row>
    <row r="470" spans="1:47" s="26" customFormat="1" x14ac:dyDescent="0.35">
      <c r="A470" s="148"/>
      <c r="B470" s="116"/>
      <c r="C470" s="115"/>
      <c r="D470" s="115"/>
      <c r="E470" s="115"/>
      <c r="F470" s="240" t="str">
        <f>IFERROR(VLOOKUP(B470,ACCEPTED_CODES!$X$3:$Y$48,2,),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4"/>
      <c r="Z470" s="115" t="str">
        <f>IFERROR(VLOOKUP(Y470,CAPTURE_SITE_INFO!$AC$3:$AE$501,3,FALSE),"")</f>
        <v/>
      </c>
      <c r="AA470" s="297"/>
      <c r="AB470" s="297"/>
      <c r="AC470" s="297"/>
      <c r="AD470" s="297"/>
      <c r="AE470" s="297"/>
      <c r="AF470" s="297"/>
      <c r="AG470" s="297"/>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3" t="str">
        <f t="shared" si="80"/>
        <v/>
      </c>
      <c r="AU470" s="283" t="s">
        <v>2506</v>
      </c>
    </row>
    <row r="471" spans="1:47" s="26" customFormat="1" x14ac:dyDescent="0.35">
      <c r="A471" s="148"/>
      <c r="B471" s="116"/>
      <c r="C471" s="115"/>
      <c r="D471" s="115"/>
      <c r="E471" s="115"/>
      <c r="F471" s="240" t="str">
        <f>IFERROR(VLOOKUP(B471,ACCEPTED_CODES!$X$3:$Y$48,2,),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4"/>
      <c r="Z471" s="115" t="str">
        <f>IFERROR(VLOOKUP(Y471,CAPTURE_SITE_INFO!$AC$3:$AE$501,3,FALSE),"")</f>
        <v/>
      </c>
      <c r="AA471" s="297"/>
      <c r="AB471" s="297"/>
      <c r="AC471" s="297"/>
      <c r="AD471" s="297"/>
      <c r="AE471" s="297"/>
      <c r="AF471" s="297"/>
      <c r="AG471" s="297"/>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3" t="str">
        <f t="shared" si="80"/>
        <v/>
      </c>
      <c r="AU471" s="283" t="s">
        <v>2506</v>
      </c>
    </row>
    <row r="472" spans="1:47" s="26" customFormat="1" x14ac:dyDescent="0.35">
      <c r="A472" s="148"/>
      <c r="B472" s="116"/>
      <c r="C472" s="115"/>
      <c r="D472" s="115"/>
      <c r="E472" s="115"/>
      <c r="F472" s="240" t="str">
        <f>IFERROR(VLOOKUP(B472,ACCEPTED_CODES!$X$3:$Y$48,2,),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4"/>
      <c r="Z472" s="115" t="str">
        <f>IFERROR(VLOOKUP(Y472,CAPTURE_SITE_INFO!$AC$3:$AE$501,3,FALSE),"")</f>
        <v/>
      </c>
      <c r="AA472" s="297"/>
      <c r="AB472" s="297"/>
      <c r="AC472" s="297"/>
      <c r="AD472" s="297"/>
      <c r="AE472" s="297"/>
      <c r="AF472" s="297"/>
      <c r="AG472" s="297"/>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3" t="str">
        <f t="shared" si="80"/>
        <v/>
      </c>
      <c r="AU472" s="283" t="s">
        <v>2506</v>
      </c>
    </row>
    <row r="473" spans="1:47" s="26" customFormat="1" x14ac:dyDescent="0.35">
      <c r="A473" s="148"/>
      <c r="B473" s="116"/>
      <c r="C473" s="115"/>
      <c r="D473" s="115"/>
      <c r="E473" s="115"/>
      <c r="F473" s="240" t="str">
        <f>IFERROR(VLOOKUP(B473,ACCEPTED_CODES!$X$3:$Y$48,2,),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4"/>
      <c r="Z473" s="115" t="str">
        <f>IFERROR(VLOOKUP(Y473,CAPTURE_SITE_INFO!$AC$3:$AE$501,3,FALSE),"")</f>
        <v/>
      </c>
      <c r="AA473" s="297"/>
      <c r="AB473" s="297"/>
      <c r="AC473" s="297"/>
      <c r="AD473" s="297"/>
      <c r="AE473" s="297"/>
      <c r="AF473" s="297"/>
      <c r="AG473" s="297"/>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3" t="str">
        <f t="shared" si="80"/>
        <v/>
      </c>
      <c r="AU473" s="283" t="s">
        <v>2506</v>
      </c>
    </row>
    <row r="474" spans="1:47" s="26" customFormat="1" x14ac:dyDescent="0.35">
      <c r="A474" s="148"/>
      <c r="B474" s="116"/>
      <c r="C474" s="115"/>
      <c r="D474" s="115"/>
      <c r="E474" s="115"/>
      <c r="F474" s="240" t="str">
        <f>IFERROR(VLOOKUP(B474,ACCEPTED_CODES!$X$3:$Y$48,2,),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4"/>
      <c r="Z474" s="115" t="str">
        <f>IFERROR(VLOOKUP(Y474,CAPTURE_SITE_INFO!$AC$3:$AE$501,3,FALSE),"")</f>
        <v/>
      </c>
      <c r="AA474" s="297"/>
      <c r="AB474" s="297"/>
      <c r="AC474" s="297"/>
      <c r="AD474" s="297"/>
      <c r="AE474" s="297"/>
      <c r="AF474" s="297"/>
      <c r="AG474" s="297"/>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3" t="str">
        <f t="shared" si="80"/>
        <v/>
      </c>
      <c r="AU474" s="283" t="s">
        <v>2506</v>
      </c>
    </row>
    <row r="475" spans="1:47" s="26" customFormat="1" x14ac:dyDescent="0.35">
      <c r="A475" s="148"/>
      <c r="B475" s="116"/>
      <c r="C475" s="115"/>
      <c r="D475" s="115"/>
      <c r="E475" s="115"/>
      <c r="F475" s="240" t="str">
        <f>IFERROR(VLOOKUP(B475,ACCEPTED_CODES!$X$3:$Y$48,2,),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4"/>
      <c r="Z475" s="115" t="str">
        <f>IFERROR(VLOOKUP(Y475,CAPTURE_SITE_INFO!$AC$3:$AE$501,3,FALSE),"")</f>
        <v/>
      </c>
      <c r="AA475" s="297"/>
      <c r="AB475" s="297"/>
      <c r="AC475" s="297"/>
      <c r="AD475" s="297"/>
      <c r="AE475" s="297"/>
      <c r="AF475" s="297"/>
      <c r="AG475" s="297"/>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3" t="str">
        <f t="shared" si="80"/>
        <v/>
      </c>
      <c r="AU475" s="283" t="s">
        <v>2506</v>
      </c>
    </row>
    <row r="476" spans="1:47" s="26" customFormat="1" x14ac:dyDescent="0.35">
      <c r="A476" s="148"/>
      <c r="B476" s="116"/>
      <c r="C476" s="115"/>
      <c r="D476" s="115"/>
      <c r="E476" s="115"/>
      <c r="F476" s="240" t="str">
        <f>IFERROR(VLOOKUP(B476,ACCEPTED_CODES!$X$3:$Y$48,2,),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4"/>
      <c r="Z476" s="115" t="str">
        <f>IFERROR(VLOOKUP(Y476,CAPTURE_SITE_INFO!$AC$3:$AE$501,3,FALSE),"")</f>
        <v/>
      </c>
      <c r="AA476" s="297"/>
      <c r="AB476" s="297"/>
      <c r="AC476" s="297"/>
      <c r="AD476" s="297"/>
      <c r="AE476" s="297"/>
      <c r="AF476" s="297"/>
      <c r="AG476" s="297"/>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3" t="str">
        <f t="shared" si="80"/>
        <v/>
      </c>
      <c r="AU476" s="283" t="s">
        <v>2506</v>
      </c>
    </row>
    <row r="477" spans="1:47" s="26" customFormat="1" x14ac:dyDescent="0.35">
      <c r="A477" s="148"/>
      <c r="B477" s="116"/>
      <c r="C477" s="115"/>
      <c r="D477" s="115"/>
      <c r="E477" s="115"/>
      <c r="F477" s="240" t="str">
        <f>IFERROR(VLOOKUP(B477,ACCEPTED_CODES!$X$3:$Y$48,2,),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4"/>
      <c r="Z477" s="115" t="str">
        <f>IFERROR(VLOOKUP(Y477,CAPTURE_SITE_INFO!$AC$3:$AE$501,3,FALSE),"")</f>
        <v/>
      </c>
      <c r="AA477" s="297"/>
      <c r="AB477" s="297"/>
      <c r="AC477" s="297"/>
      <c r="AD477" s="297"/>
      <c r="AE477" s="297"/>
      <c r="AF477" s="297"/>
      <c r="AG477" s="297"/>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3" t="str">
        <f t="shared" si="80"/>
        <v/>
      </c>
      <c r="AU477" s="283" t="s">
        <v>2506</v>
      </c>
    </row>
    <row r="478" spans="1:47" s="26" customFormat="1" x14ac:dyDescent="0.35">
      <c r="A478" s="148"/>
      <c r="B478" s="116"/>
      <c r="C478" s="115"/>
      <c r="D478" s="115"/>
      <c r="E478" s="115"/>
      <c r="F478" s="240" t="str">
        <f>IFERROR(VLOOKUP(B478,ACCEPTED_CODES!$X$3:$Y$48,2,),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4"/>
      <c r="Z478" s="115" t="str">
        <f>IFERROR(VLOOKUP(Y478,CAPTURE_SITE_INFO!$AC$3:$AE$501,3,FALSE),"")</f>
        <v/>
      </c>
      <c r="AA478" s="297"/>
      <c r="AB478" s="297"/>
      <c r="AC478" s="297"/>
      <c r="AD478" s="297"/>
      <c r="AE478" s="297"/>
      <c r="AF478" s="297"/>
      <c r="AG478" s="297"/>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3" t="str">
        <f t="shared" si="80"/>
        <v/>
      </c>
      <c r="AU478" s="283" t="s">
        <v>2506</v>
      </c>
    </row>
    <row r="479" spans="1:47" s="26" customFormat="1" x14ac:dyDescent="0.35">
      <c r="A479" s="148"/>
      <c r="B479" s="116"/>
      <c r="C479" s="115"/>
      <c r="D479" s="115"/>
      <c r="E479" s="115"/>
      <c r="F479" s="240" t="str">
        <f>IFERROR(VLOOKUP(B479,ACCEPTED_CODES!$X$3:$Y$48,2,),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4"/>
      <c r="Z479" s="115" t="str">
        <f>IFERROR(VLOOKUP(Y479,CAPTURE_SITE_INFO!$AC$3:$AE$501,3,FALSE),"")</f>
        <v/>
      </c>
      <c r="AA479" s="297"/>
      <c r="AB479" s="297"/>
      <c r="AC479" s="297"/>
      <c r="AD479" s="297"/>
      <c r="AE479" s="297"/>
      <c r="AF479" s="297"/>
      <c r="AG479" s="297"/>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3" t="str">
        <f t="shared" si="80"/>
        <v/>
      </c>
      <c r="AU479" s="283" t="s">
        <v>2506</v>
      </c>
    </row>
    <row r="480" spans="1:47" s="26" customFormat="1" x14ac:dyDescent="0.35">
      <c r="A480" s="148"/>
      <c r="B480" s="116"/>
      <c r="C480" s="115"/>
      <c r="D480" s="115"/>
      <c r="E480" s="115"/>
      <c r="F480" s="240" t="str">
        <f>IFERROR(VLOOKUP(B480,ACCEPTED_CODES!$X$3:$Y$48,2,),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4"/>
      <c r="Z480" s="115" t="str">
        <f>IFERROR(VLOOKUP(Y480,CAPTURE_SITE_INFO!$AC$3:$AE$501,3,FALSE),"")</f>
        <v/>
      </c>
      <c r="AA480" s="297"/>
      <c r="AB480" s="297"/>
      <c r="AC480" s="297"/>
      <c r="AD480" s="297"/>
      <c r="AE480" s="297"/>
      <c r="AF480" s="297"/>
      <c r="AG480" s="297"/>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3" t="str">
        <f t="shared" si="80"/>
        <v/>
      </c>
      <c r="AU480" s="283" t="s">
        <v>2506</v>
      </c>
    </row>
    <row r="481" spans="1:47" s="26" customFormat="1" x14ac:dyDescent="0.35">
      <c r="A481" s="148"/>
      <c r="B481" s="116"/>
      <c r="C481" s="115"/>
      <c r="D481" s="115"/>
      <c r="E481" s="115"/>
      <c r="F481" s="240" t="str">
        <f>IFERROR(VLOOKUP(B481,ACCEPTED_CODES!$X$3:$Y$48,2,),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4"/>
      <c r="Z481" s="115" t="str">
        <f>IFERROR(VLOOKUP(Y481,CAPTURE_SITE_INFO!$AC$3:$AE$501,3,FALSE),"")</f>
        <v/>
      </c>
      <c r="AA481" s="297"/>
      <c r="AB481" s="297"/>
      <c r="AC481" s="297"/>
      <c r="AD481" s="297"/>
      <c r="AE481" s="297"/>
      <c r="AF481" s="297"/>
      <c r="AG481" s="297"/>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3" t="str">
        <f t="shared" si="80"/>
        <v/>
      </c>
      <c r="AU481" s="283" t="s">
        <v>2506</v>
      </c>
    </row>
    <row r="482" spans="1:47" s="26" customFormat="1" x14ac:dyDescent="0.35">
      <c r="A482" s="148"/>
      <c r="B482" s="116"/>
      <c r="C482" s="115"/>
      <c r="D482" s="115"/>
      <c r="E482" s="115"/>
      <c r="F482" s="240" t="str">
        <f>IFERROR(VLOOKUP(B482,ACCEPTED_CODES!$X$3:$Y$48,2,),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4"/>
      <c r="Z482" s="115" t="str">
        <f>IFERROR(VLOOKUP(Y482,CAPTURE_SITE_INFO!$AC$3:$AE$501,3,FALSE),"")</f>
        <v/>
      </c>
      <c r="AA482" s="297"/>
      <c r="AB482" s="297"/>
      <c r="AC482" s="297"/>
      <c r="AD482" s="297"/>
      <c r="AE482" s="297"/>
      <c r="AF482" s="297"/>
      <c r="AG482" s="297"/>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3" t="str">
        <f t="shared" si="80"/>
        <v/>
      </c>
      <c r="AU482" s="283" t="s">
        <v>2506</v>
      </c>
    </row>
    <row r="483" spans="1:47" s="26" customFormat="1" x14ac:dyDescent="0.35">
      <c r="A483" s="148"/>
      <c r="B483" s="116"/>
      <c r="C483" s="115"/>
      <c r="D483" s="115"/>
      <c r="E483" s="115"/>
      <c r="F483" s="240" t="str">
        <f>IFERROR(VLOOKUP(B483,ACCEPTED_CODES!$X$3:$Y$48,2,),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4"/>
      <c r="Z483" s="115" t="str">
        <f>IFERROR(VLOOKUP(Y483,CAPTURE_SITE_INFO!$AC$3:$AE$501,3,FALSE),"")</f>
        <v/>
      </c>
      <c r="AA483" s="297"/>
      <c r="AB483" s="297"/>
      <c r="AC483" s="297"/>
      <c r="AD483" s="297"/>
      <c r="AE483" s="297"/>
      <c r="AF483" s="297"/>
      <c r="AG483" s="297"/>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3" t="str">
        <f t="shared" si="80"/>
        <v/>
      </c>
      <c r="AU483" s="283" t="s">
        <v>2506</v>
      </c>
    </row>
    <row r="484" spans="1:47" s="26" customFormat="1" x14ac:dyDescent="0.35">
      <c r="A484" s="148"/>
      <c r="B484" s="116"/>
      <c r="C484" s="115"/>
      <c r="D484" s="115"/>
      <c r="E484" s="115"/>
      <c r="F484" s="240" t="str">
        <f>IFERROR(VLOOKUP(B484,ACCEPTED_CODES!$X$3:$Y$48,2,),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4"/>
      <c r="Z484" s="115" t="str">
        <f>IFERROR(VLOOKUP(Y484,CAPTURE_SITE_INFO!$AC$3:$AE$501,3,FALSE),"")</f>
        <v/>
      </c>
      <c r="AA484" s="297"/>
      <c r="AB484" s="297"/>
      <c r="AC484" s="297"/>
      <c r="AD484" s="297"/>
      <c r="AE484" s="297"/>
      <c r="AF484" s="297"/>
      <c r="AG484" s="297"/>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3" t="str">
        <f t="shared" si="80"/>
        <v/>
      </c>
      <c r="AU484" s="283" t="s">
        <v>2506</v>
      </c>
    </row>
    <row r="485" spans="1:47" s="26" customFormat="1" x14ac:dyDescent="0.35">
      <c r="A485" s="148"/>
      <c r="B485" s="116"/>
      <c r="C485" s="115"/>
      <c r="D485" s="115"/>
      <c r="E485" s="115"/>
      <c r="F485" s="240" t="str">
        <f>IFERROR(VLOOKUP(B485,ACCEPTED_CODES!$X$3:$Y$48,2,),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4"/>
      <c r="Z485" s="115" t="str">
        <f>IFERROR(VLOOKUP(Y485,CAPTURE_SITE_INFO!$AC$3:$AE$501,3,FALSE),"")</f>
        <v/>
      </c>
      <c r="AA485" s="297"/>
      <c r="AB485" s="297"/>
      <c r="AC485" s="297"/>
      <c r="AD485" s="297"/>
      <c r="AE485" s="297"/>
      <c r="AF485" s="297"/>
      <c r="AG485" s="297"/>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3" t="str">
        <f t="shared" si="80"/>
        <v/>
      </c>
      <c r="AU485" s="283" t="s">
        <v>2506</v>
      </c>
    </row>
    <row r="486" spans="1:47" s="26" customFormat="1" x14ac:dyDescent="0.35">
      <c r="A486" s="148"/>
      <c r="B486" s="116"/>
      <c r="C486" s="115"/>
      <c r="D486" s="115"/>
      <c r="E486" s="115"/>
      <c r="F486" s="240" t="str">
        <f>IFERROR(VLOOKUP(B486,ACCEPTED_CODES!$X$3:$Y$48,2,),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4"/>
      <c r="Z486" s="115" t="str">
        <f>IFERROR(VLOOKUP(Y486,CAPTURE_SITE_INFO!$AC$3:$AE$501,3,FALSE),"")</f>
        <v/>
      </c>
      <c r="AA486" s="297"/>
      <c r="AB486" s="297"/>
      <c r="AC486" s="297"/>
      <c r="AD486" s="297"/>
      <c r="AE486" s="297"/>
      <c r="AF486" s="297"/>
      <c r="AG486" s="297"/>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3" t="str">
        <f t="shared" si="80"/>
        <v/>
      </c>
      <c r="AU486" s="283" t="s">
        <v>2506</v>
      </c>
    </row>
    <row r="487" spans="1:47" s="26" customFormat="1" x14ac:dyDescent="0.35">
      <c r="A487" s="148"/>
      <c r="B487" s="116"/>
      <c r="C487" s="115"/>
      <c r="D487" s="115"/>
      <c r="E487" s="115"/>
      <c r="F487" s="240" t="str">
        <f>IFERROR(VLOOKUP(B487,ACCEPTED_CODES!$X$3:$Y$48,2,),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4"/>
      <c r="Z487" s="115" t="str">
        <f>IFERROR(VLOOKUP(Y487,CAPTURE_SITE_INFO!$AC$3:$AE$501,3,FALSE),"")</f>
        <v/>
      </c>
      <c r="AA487" s="297"/>
      <c r="AB487" s="297"/>
      <c r="AC487" s="297"/>
      <c r="AD487" s="297"/>
      <c r="AE487" s="297"/>
      <c r="AF487" s="297"/>
      <c r="AG487" s="297"/>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3" t="str">
        <f t="shared" si="80"/>
        <v/>
      </c>
      <c r="AU487" s="283" t="s">
        <v>2506</v>
      </c>
    </row>
    <row r="488" spans="1:47" s="26" customFormat="1" x14ac:dyDescent="0.35">
      <c r="A488" s="148"/>
      <c r="B488" s="116"/>
      <c r="C488" s="115"/>
      <c r="D488" s="115"/>
      <c r="E488" s="115"/>
      <c r="F488" s="240" t="str">
        <f>IFERROR(VLOOKUP(B488,ACCEPTED_CODES!$X$3:$Y$48,2,),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4"/>
      <c r="Z488" s="115" t="str">
        <f>IFERROR(VLOOKUP(Y488,CAPTURE_SITE_INFO!$AC$3:$AE$501,3,FALSE),"")</f>
        <v/>
      </c>
      <c r="AA488" s="297"/>
      <c r="AB488" s="297"/>
      <c r="AC488" s="297"/>
      <c r="AD488" s="297"/>
      <c r="AE488" s="297"/>
      <c r="AF488" s="297"/>
      <c r="AG488" s="297"/>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3" t="str">
        <f t="shared" si="80"/>
        <v/>
      </c>
      <c r="AU488" s="283" t="s">
        <v>2506</v>
      </c>
    </row>
    <row r="489" spans="1:47" s="26" customFormat="1" x14ac:dyDescent="0.35">
      <c r="A489" s="148"/>
      <c r="B489" s="116"/>
      <c r="C489" s="115"/>
      <c r="D489" s="115"/>
      <c r="E489" s="115"/>
      <c r="F489" s="240" t="str">
        <f>IFERROR(VLOOKUP(B489,ACCEPTED_CODES!$X$3:$Y$48,2,),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4"/>
      <c r="Z489" s="115" t="str">
        <f>IFERROR(VLOOKUP(Y489,CAPTURE_SITE_INFO!$AC$3:$AE$501,3,FALSE),"")</f>
        <v/>
      </c>
      <c r="AA489" s="297"/>
      <c r="AB489" s="297"/>
      <c r="AC489" s="297"/>
      <c r="AD489" s="297"/>
      <c r="AE489" s="297"/>
      <c r="AF489" s="297"/>
      <c r="AG489" s="297"/>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3" t="str">
        <f t="shared" si="80"/>
        <v/>
      </c>
      <c r="AU489" s="283" t="s">
        <v>2506</v>
      </c>
    </row>
    <row r="490" spans="1:47" s="26" customFormat="1" x14ac:dyDescent="0.35">
      <c r="A490" s="148"/>
      <c r="B490" s="116"/>
      <c r="C490" s="115"/>
      <c r="D490" s="115"/>
      <c r="E490" s="115"/>
      <c r="F490" s="240" t="str">
        <f>IFERROR(VLOOKUP(B490,ACCEPTED_CODES!$X$3:$Y$48,2,),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4"/>
      <c r="Z490" s="115" t="str">
        <f>IFERROR(VLOOKUP(Y490,CAPTURE_SITE_INFO!$AC$3:$AE$501,3,FALSE),"")</f>
        <v/>
      </c>
      <c r="AA490" s="297"/>
      <c r="AB490" s="297"/>
      <c r="AC490" s="297"/>
      <c r="AD490" s="297"/>
      <c r="AE490" s="297"/>
      <c r="AF490" s="297"/>
      <c r="AG490" s="297"/>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3" t="str">
        <f t="shared" si="80"/>
        <v/>
      </c>
      <c r="AU490" s="283" t="s">
        <v>2506</v>
      </c>
    </row>
    <row r="491" spans="1:47" s="26" customFormat="1" x14ac:dyDescent="0.35">
      <c r="A491" s="148"/>
      <c r="B491" s="116"/>
      <c r="C491" s="115"/>
      <c r="D491" s="115"/>
      <c r="E491" s="115"/>
      <c r="F491" s="240" t="str">
        <f>IFERROR(VLOOKUP(B491,ACCEPTED_CODES!$X$3:$Y$48,2,),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4"/>
      <c r="Z491" s="115" t="str">
        <f>IFERROR(VLOOKUP(Y491,CAPTURE_SITE_INFO!$AC$3:$AE$501,3,FALSE),"")</f>
        <v/>
      </c>
      <c r="AA491" s="297"/>
      <c r="AB491" s="297"/>
      <c r="AC491" s="297"/>
      <c r="AD491" s="297"/>
      <c r="AE491" s="297"/>
      <c r="AF491" s="297"/>
      <c r="AG491" s="297"/>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3" t="str">
        <f t="shared" si="80"/>
        <v/>
      </c>
      <c r="AU491" s="283" t="s">
        <v>2506</v>
      </c>
    </row>
    <row r="492" spans="1:47" s="26" customFormat="1" x14ac:dyDescent="0.35">
      <c r="A492" s="148"/>
      <c r="B492" s="116"/>
      <c r="C492" s="115"/>
      <c r="D492" s="115"/>
      <c r="E492" s="115"/>
      <c r="F492" s="240" t="str">
        <f>IFERROR(VLOOKUP(B492,ACCEPTED_CODES!$X$3:$Y$48,2,),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4"/>
      <c r="Z492" s="115" t="str">
        <f>IFERROR(VLOOKUP(Y492,CAPTURE_SITE_INFO!$AC$3:$AE$501,3,FALSE),"")</f>
        <v/>
      </c>
      <c r="AA492" s="297"/>
      <c r="AB492" s="297"/>
      <c r="AC492" s="297"/>
      <c r="AD492" s="297"/>
      <c r="AE492" s="297"/>
      <c r="AF492" s="297"/>
      <c r="AG492" s="297"/>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3" t="str">
        <f t="shared" si="80"/>
        <v/>
      </c>
      <c r="AU492" s="283" t="s">
        <v>2506</v>
      </c>
    </row>
    <row r="493" spans="1:47" s="26" customFormat="1" x14ac:dyDescent="0.35">
      <c r="A493" s="148"/>
      <c r="B493" s="116"/>
      <c r="C493" s="115"/>
      <c r="D493" s="115"/>
      <c r="E493" s="115"/>
      <c r="F493" s="240" t="str">
        <f>IFERROR(VLOOKUP(B493,ACCEPTED_CODES!$X$3:$Y$48,2,),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4"/>
      <c r="Z493" s="115" t="str">
        <f>IFERROR(VLOOKUP(Y493,CAPTURE_SITE_INFO!$AC$3:$AE$501,3,FALSE),"")</f>
        <v/>
      </c>
      <c r="AA493" s="297"/>
      <c r="AB493" s="297"/>
      <c r="AC493" s="297"/>
      <c r="AD493" s="297"/>
      <c r="AE493" s="297"/>
      <c r="AF493" s="297"/>
      <c r="AG493" s="297"/>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3" t="str">
        <f t="shared" si="80"/>
        <v/>
      </c>
      <c r="AU493" s="283" t="s">
        <v>2506</v>
      </c>
    </row>
    <row r="494" spans="1:47" s="26" customFormat="1" x14ac:dyDescent="0.35">
      <c r="A494" s="148"/>
      <c r="B494" s="116"/>
      <c r="C494" s="115"/>
      <c r="D494" s="115"/>
      <c r="E494" s="115"/>
      <c r="F494" s="240" t="str">
        <f>IFERROR(VLOOKUP(B494,ACCEPTED_CODES!$X$3:$Y$48,2,),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4"/>
      <c r="Z494" s="115" t="str">
        <f>IFERROR(VLOOKUP(Y494,CAPTURE_SITE_INFO!$AC$3:$AE$501,3,FALSE),"")</f>
        <v/>
      </c>
      <c r="AA494" s="297"/>
      <c r="AB494" s="297"/>
      <c r="AC494" s="297"/>
      <c r="AD494" s="297"/>
      <c r="AE494" s="297"/>
      <c r="AF494" s="297"/>
      <c r="AG494" s="297"/>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3" t="str">
        <f t="shared" si="80"/>
        <v/>
      </c>
      <c r="AU494" s="283" t="s">
        <v>2506</v>
      </c>
    </row>
    <row r="495" spans="1:47" s="26" customFormat="1" x14ac:dyDescent="0.35">
      <c r="A495" s="148"/>
      <c r="B495" s="116"/>
      <c r="C495" s="115"/>
      <c r="D495" s="115"/>
      <c r="E495" s="115"/>
      <c r="F495" s="240" t="str">
        <f>IFERROR(VLOOKUP(B495,ACCEPTED_CODES!$X$3:$Y$48,2,),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4"/>
      <c r="Z495" s="115" t="str">
        <f>IFERROR(VLOOKUP(Y495,CAPTURE_SITE_INFO!$AC$3:$AE$501,3,FALSE),"")</f>
        <v/>
      </c>
      <c r="AA495" s="297"/>
      <c r="AB495" s="297"/>
      <c r="AC495" s="297"/>
      <c r="AD495" s="297"/>
      <c r="AE495" s="297"/>
      <c r="AF495" s="297"/>
      <c r="AG495" s="297"/>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3" t="str">
        <f t="shared" si="80"/>
        <v/>
      </c>
      <c r="AU495" s="283" t="s">
        <v>2506</v>
      </c>
    </row>
    <row r="496" spans="1:47" s="26" customFormat="1" x14ac:dyDescent="0.35">
      <c r="A496" s="148"/>
      <c r="B496" s="116"/>
      <c r="C496" s="115"/>
      <c r="D496" s="115"/>
      <c r="E496" s="115"/>
      <c r="F496" s="240" t="str">
        <f>IFERROR(VLOOKUP(B496,ACCEPTED_CODES!$X$3:$Y$48,2,),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4"/>
      <c r="Z496" s="115" t="str">
        <f>IFERROR(VLOOKUP(Y496,CAPTURE_SITE_INFO!$AC$3:$AE$501,3,FALSE),"")</f>
        <v/>
      </c>
      <c r="AA496" s="297"/>
      <c r="AB496" s="297"/>
      <c r="AC496" s="297"/>
      <c r="AD496" s="297"/>
      <c r="AE496" s="297"/>
      <c r="AF496" s="297"/>
      <c r="AG496" s="297"/>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3" t="str">
        <f t="shared" si="80"/>
        <v/>
      </c>
      <c r="AU496" s="283" t="s">
        <v>2506</v>
      </c>
    </row>
    <row r="497" spans="1:47" s="26" customFormat="1" x14ac:dyDescent="0.35">
      <c r="A497" s="148"/>
      <c r="B497" s="116"/>
      <c r="C497" s="115"/>
      <c r="D497" s="115"/>
      <c r="E497" s="115"/>
      <c r="F497" s="240" t="str">
        <f>IFERROR(VLOOKUP(B497,ACCEPTED_CODES!$X$3:$Y$48,2,),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4"/>
      <c r="Z497" s="115" t="str">
        <f>IFERROR(VLOOKUP(Y497,CAPTURE_SITE_INFO!$AC$3:$AE$501,3,FALSE),"")</f>
        <v/>
      </c>
      <c r="AA497" s="297"/>
      <c r="AB497" s="297"/>
      <c r="AC497" s="297"/>
      <c r="AD497" s="297"/>
      <c r="AE497" s="297"/>
      <c r="AF497" s="297"/>
      <c r="AG497" s="297"/>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3" t="str">
        <f t="shared" si="80"/>
        <v/>
      </c>
      <c r="AU497" s="283" t="s">
        <v>2506</v>
      </c>
    </row>
    <row r="498" spans="1:47" s="26" customFormat="1" x14ac:dyDescent="0.35">
      <c r="A498" s="148"/>
      <c r="B498" s="116"/>
      <c r="C498" s="115"/>
      <c r="D498" s="115"/>
      <c r="E498" s="115"/>
      <c r="F498" s="240" t="str">
        <f>IFERROR(VLOOKUP(B498,ACCEPTED_CODES!$X$3:$Y$48,2,),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4"/>
      <c r="Z498" s="115" t="str">
        <f>IFERROR(VLOOKUP(Y498,CAPTURE_SITE_INFO!$AC$3:$AE$501,3,FALSE),"")</f>
        <v/>
      </c>
      <c r="AA498" s="297"/>
      <c r="AB498" s="297"/>
      <c r="AC498" s="297"/>
      <c r="AD498" s="297"/>
      <c r="AE498" s="297"/>
      <c r="AF498" s="297"/>
      <c r="AG498" s="297"/>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3" t="str">
        <f t="shared" si="80"/>
        <v/>
      </c>
      <c r="AU498" s="283" t="s">
        <v>2506</v>
      </c>
    </row>
    <row r="499" spans="1:47" s="26" customFormat="1" x14ac:dyDescent="0.35">
      <c r="A499" s="148"/>
      <c r="B499" s="116"/>
      <c r="C499" s="115"/>
      <c r="D499" s="115"/>
      <c r="E499" s="115"/>
      <c r="F499" s="240" t="str">
        <f>IFERROR(VLOOKUP(B499,ACCEPTED_CODES!$X$3:$Y$48,2,),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4"/>
      <c r="Z499" s="115" t="str">
        <f>IFERROR(VLOOKUP(Y499,CAPTURE_SITE_INFO!$AC$3:$AE$501,3,FALSE),"")</f>
        <v/>
      </c>
      <c r="AA499" s="297"/>
      <c r="AB499" s="297"/>
      <c r="AC499" s="297"/>
      <c r="AD499" s="297"/>
      <c r="AE499" s="297"/>
      <c r="AF499" s="297"/>
      <c r="AG499" s="297"/>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3" t="str">
        <f t="shared" si="80"/>
        <v/>
      </c>
      <c r="AU499" s="283" t="s">
        <v>2506</v>
      </c>
    </row>
    <row r="500" spans="1:47" s="26" customFormat="1" x14ac:dyDescent="0.35">
      <c r="A500" s="148"/>
      <c r="B500" s="116"/>
      <c r="C500" s="115"/>
      <c r="D500" s="115"/>
      <c r="E500" s="115"/>
      <c r="F500" s="240" t="str">
        <f>IFERROR(VLOOKUP(B500,ACCEPTED_CODES!$X$3:$Y$48,2,),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4"/>
      <c r="Z500" s="115" t="str">
        <f>IFERROR(VLOOKUP(Y500,CAPTURE_SITE_INFO!$AC$3:$AE$501,3,FALSE),"")</f>
        <v/>
      </c>
      <c r="AA500" s="297"/>
      <c r="AB500" s="297"/>
      <c r="AC500" s="297"/>
      <c r="AD500" s="297"/>
      <c r="AE500" s="297"/>
      <c r="AF500" s="297"/>
      <c r="AG500" s="297"/>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3" t="str">
        <f t="shared" si="80"/>
        <v/>
      </c>
      <c r="AU500" s="283" t="s">
        <v>2506</v>
      </c>
    </row>
    <row r="501" spans="1:47" x14ac:dyDescent="0.35">
      <c r="A501" s="148"/>
      <c r="B501" s="116"/>
      <c r="C501" s="115"/>
      <c r="D501" s="115"/>
      <c r="E501" s="115"/>
      <c r="F501" s="240" t="str">
        <f>IFERROR(VLOOKUP(B501,ACCEPTED_CODES!$X$3:$Y$48,2,),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4"/>
      <c r="Z501" s="115" t="str">
        <f>IFERROR(VLOOKUP(Y501,CAPTURE_SITE_INFO!$AC$3:$AE$501,3,FALSE),"")</f>
        <v/>
      </c>
      <c r="AA501" s="297"/>
      <c r="AB501" s="297"/>
      <c r="AC501" s="297"/>
      <c r="AD501" s="297"/>
      <c r="AE501" s="297"/>
      <c r="AF501" s="297"/>
      <c r="AG501" s="297"/>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3" t="str">
        <f t="shared" si="80"/>
        <v/>
      </c>
      <c r="AU501" s="283" t="s">
        <v>2506</v>
      </c>
    </row>
    <row r="502" spans="1:47" x14ac:dyDescent="0.35">
      <c r="A502" s="148"/>
      <c r="B502" s="116"/>
      <c r="C502" s="115"/>
      <c r="D502" s="115"/>
      <c r="E502" s="115"/>
      <c r="F502" s="240" t="str">
        <f>IFERROR(VLOOKUP(B502,ACCEPTED_CODES!$X$3:$Y$48,2,),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4"/>
      <c r="Z502" s="115" t="str">
        <f>IFERROR(VLOOKUP(Y502,CAPTURE_SITE_INFO!$AC$3:$AE$501,3,FALSE),"")</f>
        <v/>
      </c>
      <c r="AA502" s="297"/>
      <c r="AB502" s="297"/>
      <c r="AC502" s="297"/>
      <c r="AD502" s="297"/>
      <c r="AE502" s="297"/>
      <c r="AF502" s="297"/>
      <c r="AG502" s="297"/>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3" t="str">
        <f t="shared" si="80"/>
        <v/>
      </c>
      <c r="AU502" s="283" t="s">
        <v>2506</v>
      </c>
    </row>
    <row r="503" spans="1:47" x14ac:dyDescent="0.35">
      <c r="A503" s="148"/>
      <c r="B503" s="116"/>
      <c r="C503" s="115"/>
      <c r="D503" s="115"/>
      <c r="E503" s="115"/>
      <c r="F503" s="240" t="str">
        <f>IFERROR(VLOOKUP(B503,ACCEPTED_CODES!$X$3:$Y$48,2,),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4"/>
      <c r="Z503" s="115" t="str">
        <f>IFERROR(VLOOKUP(Y503,CAPTURE_SITE_INFO!$AC$3:$AE$501,3,FALSE),"")</f>
        <v/>
      </c>
      <c r="AA503" s="297"/>
      <c r="AB503" s="297"/>
      <c r="AC503" s="297"/>
      <c r="AD503" s="297"/>
      <c r="AE503" s="297"/>
      <c r="AF503" s="297"/>
      <c r="AG503" s="297"/>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3" t="str">
        <f t="shared" si="80"/>
        <v/>
      </c>
      <c r="AU503" s="283" t="s">
        <v>2506</v>
      </c>
    </row>
    <row r="504" spans="1:47" x14ac:dyDescent="0.35">
      <c r="A504" s="148"/>
      <c r="B504" s="116"/>
      <c r="C504" s="115"/>
      <c r="D504" s="115"/>
      <c r="E504" s="115"/>
      <c r="F504" s="240" t="str">
        <f>IFERROR(VLOOKUP(B504,ACCEPTED_CODES!$X$3:$Y$48,2,),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4"/>
      <c r="Z504" s="115" t="str">
        <f>IFERROR(VLOOKUP(Y504,CAPTURE_SITE_INFO!$AC$3:$AE$501,3,FALSE),"")</f>
        <v/>
      </c>
      <c r="AA504" s="297"/>
      <c r="AB504" s="297"/>
      <c r="AC504" s="297"/>
      <c r="AD504" s="297"/>
      <c r="AE504" s="297"/>
      <c r="AF504" s="297"/>
      <c r="AG504" s="297"/>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3" t="str">
        <f t="shared" si="80"/>
        <v/>
      </c>
      <c r="AU504" s="283" t="s">
        <v>2506</v>
      </c>
    </row>
    <row r="505" spans="1:47" x14ac:dyDescent="0.35">
      <c r="A505" s="148"/>
      <c r="B505" s="116"/>
      <c r="C505" s="115"/>
      <c r="D505" s="115"/>
      <c r="E505" s="115"/>
      <c r="F505" s="240" t="str">
        <f>IFERROR(VLOOKUP(B505,ACCEPTED_CODES!$X$3:$Y$48,2,),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4"/>
      <c r="Z505" s="115" t="str">
        <f>IFERROR(VLOOKUP(Y505,CAPTURE_SITE_INFO!$AC$3:$AE$501,3,FALSE),"")</f>
        <v/>
      </c>
      <c r="AA505" s="297"/>
      <c r="AB505" s="297"/>
      <c r="AC505" s="297"/>
      <c r="AD505" s="297"/>
      <c r="AE505" s="297"/>
      <c r="AF505" s="297"/>
      <c r="AG505" s="297"/>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3" t="str">
        <f t="shared" si="80"/>
        <v/>
      </c>
      <c r="AU505" s="283" t="s">
        <v>2506</v>
      </c>
    </row>
    <row r="506" spans="1:47" x14ac:dyDescent="0.35">
      <c r="A506" s="148"/>
      <c r="B506" s="116"/>
      <c r="C506" s="115"/>
      <c r="D506" s="115"/>
      <c r="E506" s="115"/>
      <c r="F506" s="240" t="str">
        <f>IFERROR(VLOOKUP(B506,ACCEPTED_CODES!$X$3:$Y$48,2,),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4"/>
      <c r="Z506" s="115" t="str">
        <f>IFERROR(VLOOKUP(Y506,CAPTURE_SITE_INFO!$AC$3:$AE$501,3,FALSE),"")</f>
        <v/>
      </c>
      <c r="AA506" s="297"/>
      <c r="AB506" s="297"/>
      <c r="AC506" s="297"/>
      <c r="AD506" s="297"/>
      <c r="AE506" s="297"/>
      <c r="AF506" s="297"/>
      <c r="AG506" s="297"/>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3" t="str">
        <f t="shared" si="80"/>
        <v/>
      </c>
      <c r="AU506" s="283" t="s">
        <v>2506</v>
      </c>
    </row>
    <row r="507" spans="1:47" x14ac:dyDescent="0.35">
      <c r="A507" s="148"/>
      <c r="B507" s="116"/>
      <c r="C507" s="115"/>
      <c r="D507" s="115"/>
      <c r="E507" s="115"/>
      <c r="F507" s="240" t="str">
        <f>IFERROR(VLOOKUP(B507,ACCEPTED_CODES!$X$3:$Y$48,2,),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4"/>
      <c r="Z507" s="115" t="str">
        <f>IFERROR(VLOOKUP(Y507,CAPTURE_SITE_INFO!$AC$3:$AE$501,3,FALSE),"")</f>
        <v/>
      </c>
      <c r="AA507" s="297"/>
      <c r="AB507" s="297"/>
      <c r="AC507" s="297"/>
      <c r="AD507" s="297"/>
      <c r="AE507" s="297"/>
      <c r="AF507" s="297"/>
      <c r="AG507" s="297"/>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3" t="str">
        <f t="shared" si="80"/>
        <v/>
      </c>
      <c r="AU507" s="283" t="s">
        <v>2506</v>
      </c>
    </row>
    <row r="508" spans="1:47" x14ac:dyDescent="0.35">
      <c r="A508" s="148"/>
      <c r="B508" s="116"/>
      <c r="C508" s="115"/>
      <c r="D508" s="115"/>
      <c r="E508" s="115"/>
      <c r="F508" s="240" t="str">
        <f>IFERROR(VLOOKUP(B508,ACCEPTED_CODES!$X$3:$Y$48,2,),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4"/>
      <c r="Z508" s="115" t="str">
        <f>IFERROR(VLOOKUP(Y508,CAPTURE_SITE_INFO!$AC$3:$AE$501,3,FALSE),"")</f>
        <v/>
      </c>
      <c r="AA508" s="297"/>
      <c r="AB508" s="297"/>
      <c r="AC508" s="297"/>
      <c r="AD508" s="297"/>
      <c r="AE508" s="297"/>
      <c r="AF508" s="297"/>
      <c r="AG508" s="297"/>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3" t="str">
        <f t="shared" si="80"/>
        <v/>
      </c>
      <c r="AU508" s="283" t="s">
        <v>2506</v>
      </c>
    </row>
    <row r="509" spans="1:47" x14ac:dyDescent="0.35">
      <c r="A509" s="148"/>
      <c r="B509" s="116"/>
      <c r="C509" s="115"/>
      <c r="D509" s="115"/>
      <c r="E509" s="115"/>
      <c r="F509" s="240" t="str">
        <f>IFERROR(VLOOKUP(B509,ACCEPTED_CODES!$X$3:$Y$48,2,),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4"/>
      <c r="Z509" s="115" t="str">
        <f>IFERROR(VLOOKUP(Y509,CAPTURE_SITE_INFO!$AC$3:$AE$501,3,FALSE),"")</f>
        <v/>
      </c>
      <c r="AA509" s="297"/>
      <c r="AB509" s="297"/>
      <c r="AC509" s="297"/>
      <c r="AD509" s="297"/>
      <c r="AE509" s="297"/>
      <c r="AF509" s="297"/>
      <c r="AG509" s="297"/>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3" t="str">
        <f t="shared" si="80"/>
        <v/>
      </c>
      <c r="AU509" s="283" t="s">
        <v>2506</v>
      </c>
    </row>
    <row r="510" spans="1:47" x14ac:dyDescent="0.35">
      <c r="A510" s="148"/>
      <c r="B510" s="116"/>
      <c r="C510" s="115"/>
      <c r="D510" s="115"/>
      <c r="E510" s="115"/>
      <c r="F510" s="240" t="str">
        <f>IFERROR(VLOOKUP(B510,ACCEPTED_CODES!$X$3:$Y$48,2,),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4"/>
      <c r="Z510" s="115" t="str">
        <f>IFERROR(VLOOKUP(Y510,CAPTURE_SITE_INFO!$AC$3:$AE$501,3,FALSE),"")</f>
        <v/>
      </c>
      <c r="AA510" s="297"/>
      <c r="AB510" s="297"/>
      <c r="AC510" s="297"/>
      <c r="AD510" s="297"/>
      <c r="AE510" s="297"/>
      <c r="AF510" s="297"/>
      <c r="AG510" s="297"/>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3" t="str">
        <f t="shared" si="80"/>
        <v/>
      </c>
      <c r="AU510" s="283" t="s">
        <v>2506</v>
      </c>
    </row>
    <row r="511" spans="1:47" x14ac:dyDescent="0.35">
      <c r="A511" s="148"/>
      <c r="B511" s="116"/>
      <c r="C511" s="115"/>
      <c r="D511" s="115"/>
      <c r="E511" s="115"/>
      <c r="F511" s="240" t="str">
        <f>IFERROR(VLOOKUP(B511,ACCEPTED_CODES!$X$3:$Y$48,2,),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4"/>
      <c r="Z511" s="115" t="str">
        <f>IFERROR(VLOOKUP(Y511,CAPTURE_SITE_INFO!$AC$3:$AE$501,3,FALSE),"")</f>
        <v/>
      </c>
      <c r="AA511" s="297"/>
      <c r="AB511" s="297"/>
      <c r="AC511" s="297"/>
      <c r="AD511" s="297"/>
      <c r="AE511" s="297"/>
      <c r="AF511" s="297"/>
      <c r="AG511" s="297"/>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3" t="str">
        <f t="shared" si="80"/>
        <v/>
      </c>
      <c r="AU511" s="283" t="s">
        <v>2506</v>
      </c>
    </row>
    <row r="512" spans="1:47" x14ac:dyDescent="0.35">
      <c r="A512" s="148"/>
      <c r="B512" s="116"/>
      <c r="C512" s="115"/>
      <c r="D512" s="115"/>
      <c r="E512" s="115"/>
      <c r="F512" s="240" t="str">
        <f>IFERROR(VLOOKUP(B512,ACCEPTED_CODES!$X$3:$Y$48,2,),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4"/>
      <c r="Z512" s="115" t="str">
        <f>IFERROR(VLOOKUP(Y512,CAPTURE_SITE_INFO!$AC$3:$AE$501,3,FALSE),"")</f>
        <v/>
      </c>
      <c r="AA512" s="297"/>
      <c r="AB512" s="297"/>
      <c r="AC512" s="297"/>
      <c r="AD512" s="297"/>
      <c r="AE512" s="297"/>
      <c r="AF512" s="297"/>
      <c r="AG512" s="297"/>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3" t="str">
        <f t="shared" si="80"/>
        <v/>
      </c>
      <c r="AU512" s="283" t="s">
        <v>2506</v>
      </c>
    </row>
    <row r="513" spans="1:47" x14ac:dyDescent="0.35">
      <c r="A513" s="148"/>
      <c r="B513" s="116"/>
      <c r="C513" s="115"/>
      <c r="D513" s="115"/>
      <c r="E513" s="115"/>
      <c r="F513" s="240" t="str">
        <f>IFERROR(VLOOKUP(B513,ACCEPTED_CODES!$X$3:$Y$48,2,),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4"/>
      <c r="Z513" s="115" t="str">
        <f>IFERROR(VLOOKUP(Y513,CAPTURE_SITE_INFO!$AC$3:$AE$501,3,FALSE),"")</f>
        <v/>
      </c>
      <c r="AA513" s="297"/>
      <c r="AB513" s="297"/>
      <c r="AC513" s="297"/>
      <c r="AD513" s="297"/>
      <c r="AE513" s="297"/>
      <c r="AF513" s="297"/>
      <c r="AG513" s="297"/>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3" t="str">
        <f t="shared" si="80"/>
        <v/>
      </c>
      <c r="AU513" s="283" t="s">
        <v>2506</v>
      </c>
    </row>
    <row r="514" spans="1:47" x14ac:dyDescent="0.35">
      <c r="A514" s="148"/>
      <c r="B514" s="116"/>
      <c r="C514" s="115"/>
      <c r="D514" s="115"/>
      <c r="E514" s="115"/>
      <c r="F514" s="240" t="str">
        <f>IFERROR(VLOOKUP(B514,ACCEPTED_CODES!$X$3:$Y$48,2,),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4"/>
      <c r="Z514" s="115" t="str">
        <f>IFERROR(VLOOKUP(Y514,CAPTURE_SITE_INFO!$AC$3:$AE$501,3,FALSE),"")</f>
        <v/>
      </c>
      <c r="AA514" s="297"/>
      <c r="AB514" s="297"/>
      <c r="AC514" s="297"/>
      <c r="AD514" s="297"/>
      <c r="AE514" s="297"/>
      <c r="AF514" s="297"/>
      <c r="AG514" s="297"/>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3" t="str">
        <f t="shared" si="80"/>
        <v/>
      </c>
      <c r="AU514" s="283" t="s">
        <v>2506</v>
      </c>
    </row>
    <row r="515" spans="1:47" x14ac:dyDescent="0.35">
      <c r="A515" s="148"/>
      <c r="B515" s="116"/>
      <c r="C515" s="115"/>
      <c r="D515" s="115"/>
      <c r="E515" s="115"/>
      <c r="F515" s="240" t="str">
        <f>IFERROR(VLOOKUP(B515,ACCEPTED_CODES!$X$3:$Y$48,2,),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4"/>
      <c r="Z515" s="115" t="str">
        <f>IFERROR(VLOOKUP(Y515,CAPTURE_SITE_INFO!$AC$3:$AE$501,3,FALSE),"")</f>
        <v/>
      </c>
      <c r="AA515" s="297"/>
      <c r="AB515" s="297"/>
      <c r="AC515" s="297"/>
      <c r="AD515" s="297"/>
      <c r="AE515" s="297"/>
      <c r="AF515" s="297"/>
      <c r="AG515" s="297"/>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3" t="str">
        <f t="shared" si="80"/>
        <v/>
      </c>
      <c r="AU515" s="283" t="s">
        <v>2506</v>
      </c>
    </row>
    <row r="516" spans="1:47" x14ac:dyDescent="0.35">
      <c r="A516" s="148"/>
      <c r="B516" s="116"/>
      <c r="C516" s="115"/>
      <c r="D516" s="115"/>
      <c r="E516" s="115"/>
      <c r="F516" s="240" t="str">
        <f>IFERROR(VLOOKUP(B516,ACCEPTED_CODES!$X$3:$Y$48,2,),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4"/>
      <c r="Z516" s="115" t="str">
        <f>IFERROR(VLOOKUP(Y516,CAPTURE_SITE_INFO!$AC$3:$AE$501,3,FALSE),"")</f>
        <v/>
      </c>
      <c r="AA516" s="297"/>
      <c r="AB516" s="297"/>
      <c r="AC516" s="297"/>
      <c r="AD516" s="297"/>
      <c r="AE516" s="297"/>
      <c r="AF516" s="297"/>
      <c r="AG516" s="297"/>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3" t="str">
        <f t="shared" si="80"/>
        <v/>
      </c>
      <c r="AU516" s="283" t="s">
        <v>2506</v>
      </c>
    </row>
    <row r="517" spans="1:47" x14ac:dyDescent="0.35">
      <c r="A517" s="148"/>
      <c r="B517" s="116"/>
      <c r="C517" s="115"/>
      <c r="D517" s="115"/>
      <c r="E517" s="115"/>
      <c r="F517" s="240" t="str">
        <f>IFERROR(VLOOKUP(B517,ACCEPTED_CODES!$X$3:$Y$48,2,),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4"/>
      <c r="Z517" s="115" t="str">
        <f>IFERROR(VLOOKUP(Y517,CAPTURE_SITE_INFO!$AC$3:$AE$501,3,FALSE),"")</f>
        <v/>
      </c>
      <c r="AA517" s="297"/>
      <c r="AB517" s="297"/>
      <c r="AC517" s="297"/>
      <c r="AD517" s="297"/>
      <c r="AE517" s="297"/>
      <c r="AF517" s="297"/>
      <c r="AG517" s="297"/>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3" t="str">
        <f t="shared" ref="AT517:AT580" si="90">IF(T517="","",(CONCATENATE(S517,"-",T517)))</f>
        <v/>
      </c>
      <c r="AU517" s="283" t="s">
        <v>2506</v>
      </c>
    </row>
    <row r="518" spans="1:47" x14ac:dyDescent="0.35">
      <c r="A518" s="148"/>
      <c r="B518" s="116"/>
      <c r="C518" s="115"/>
      <c r="D518" s="115"/>
      <c r="E518" s="115"/>
      <c r="F518" s="240" t="str">
        <f>IFERROR(VLOOKUP(B518,ACCEPTED_CODES!$X$3:$Y$48,2,),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4"/>
      <c r="Z518" s="115" t="str">
        <f>IFERROR(VLOOKUP(Y518,CAPTURE_SITE_INFO!$AC$3:$AE$501,3,FALSE),"")</f>
        <v/>
      </c>
      <c r="AA518" s="297"/>
      <c r="AB518" s="297"/>
      <c r="AC518" s="297"/>
      <c r="AD518" s="297"/>
      <c r="AE518" s="297"/>
      <c r="AF518" s="297"/>
      <c r="AG518" s="297"/>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3" t="str">
        <f t="shared" si="90"/>
        <v/>
      </c>
      <c r="AU518" s="283" t="s">
        <v>2506</v>
      </c>
    </row>
    <row r="519" spans="1:47" x14ac:dyDescent="0.35">
      <c r="A519" s="148"/>
      <c r="B519" s="116"/>
      <c r="C519" s="115"/>
      <c r="D519" s="115"/>
      <c r="E519" s="115"/>
      <c r="F519" s="240" t="str">
        <f>IFERROR(VLOOKUP(B519,ACCEPTED_CODES!$X$3:$Y$48,2,),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4"/>
      <c r="Z519" s="115" t="str">
        <f>IFERROR(VLOOKUP(Y519,CAPTURE_SITE_INFO!$AC$3:$AE$501,3,FALSE),"")</f>
        <v/>
      </c>
      <c r="AA519" s="297"/>
      <c r="AB519" s="297"/>
      <c r="AC519" s="297"/>
      <c r="AD519" s="297"/>
      <c r="AE519" s="297"/>
      <c r="AF519" s="297"/>
      <c r="AG519" s="297"/>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3" t="str">
        <f t="shared" si="90"/>
        <v/>
      </c>
      <c r="AU519" s="283" t="s">
        <v>2506</v>
      </c>
    </row>
    <row r="520" spans="1:47" x14ac:dyDescent="0.35">
      <c r="A520" s="148"/>
      <c r="B520" s="116"/>
      <c r="C520" s="115"/>
      <c r="D520" s="115"/>
      <c r="E520" s="115"/>
      <c r="F520" s="240" t="str">
        <f>IFERROR(VLOOKUP(B520,ACCEPTED_CODES!$X$3:$Y$48,2,),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4"/>
      <c r="Z520" s="115" t="str">
        <f>IFERROR(VLOOKUP(Y520,CAPTURE_SITE_INFO!$AC$3:$AE$501,3,FALSE),"")</f>
        <v/>
      </c>
      <c r="AA520" s="297"/>
      <c r="AB520" s="297"/>
      <c r="AC520" s="297"/>
      <c r="AD520" s="297"/>
      <c r="AE520" s="297"/>
      <c r="AF520" s="297"/>
      <c r="AG520" s="297"/>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3" t="str">
        <f t="shared" si="90"/>
        <v/>
      </c>
      <c r="AU520" s="283" t="s">
        <v>2506</v>
      </c>
    </row>
    <row r="521" spans="1:47" x14ac:dyDescent="0.35">
      <c r="A521" s="148"/>
      <c r="B521" s="116"/>
      <c r="C521" s="115"/>
      <c r="D521" s="115"/>
      <c r="E521" s="115"/>
      <c r="F521" s="240" t="str">
        <f>IFERROR(VLOOKUP(B521,ACCEPTED_CODES!$X$3:$Y$48,2,),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4"/>
      <c r="Z521" s="115" t="str">
        <f>IFERROR(VLOOKUP(Y521,CAPTURE_SITE_INFO!$AC$3:$AE$501,3,FALSE),"")</f>
        <v/>
      </c>
      <c r="AA521" s="297"/>
      <c r="AB521" s="297"/>
      <c r="AC521" s="297"/>
      <c r="AD521" s="297"/>
      <c r="AE521" s="297"/>
      <c r="AF521" s="297"/>
      <c r="AG521" s="297"/>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3" t="str">
        <f t="shared" si="90"/>
        <v/>
      </c>
      <c r="AU521" s="283" t="s">
        <v>2506</v>
      </c>
    </row>
    <row r="522" spans="1:47" x14ac:dyDescent="0.35">
      <c r="A522" s="148"/>
      <c r="B522" s="116"/>
      <c r="C522" s="115"/>
      <c r="D522" s="115"/>
      <c r="E522" s="115"/>
      <c r="F522" s="240" t="str">
        <f>IFERROR(VLOOKUP(B522,ACCEPTED_CODES!$X$3:$Y$48,2,),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4"/>
      <c r="Z522" s="115" t="str">
        <f>IFERROR(VLOOKUP(Y522,CAPTURE_SITE_INFO!$AC$3:$AE$501,3,FALSE),"")</f>
        <v/>
      </c>
      <c r="AA522" s="297"/>
      <c r="AB522" s="297"/>
      <c r="AC522" s="297"/>
      <c r="AD522" s="297"/>
      <c r="AE522" s="297"/>
      <c r="AF522" s="297"/>
      <c r="AG522" s="297"/>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3" t="str">
        <f t="shared" si="90"/>
        <v/>
      </c>
      <c r="AU522" s="283" t="s">
        <v>2506</v>
      </c>
    </row>
    <row r="523" spans="1:47" x14ac:dyDescent="0.35">
      <c r="A523" s="148"/>
      <c r="B523" s="116"/>
      <c r="C523" s="115"/>
      <c r="D523" s="115"/>
      <c r="E523" s="115"/>
      <c r="F523" s="240" t="str">
        <f>IFERROR(VLOOKUP(B523,ACCEPTED_CODES!$X$3:$Y$48,2,),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4"/>
      <c r="Z523" s="115" t="str">
        <f>IFERROR(VLOOKUP(Y523,CAPTURE_SITE_INFO!$AC$3:$AE$501,3,FALSE),"")</f>
        <v/>
      </c>
      <c r="AA523" s="297"/>
      <c r="AB523" s="297"/>
      <c r="AC523" s="297"/>
      <c r="AD523" s="297"/>
      <c r="AE523" s="297"/>
      <c r="AF523" s="297"/>
      <c r="AG523" s="297"/>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3" t="str">
        <f t="shared" si="90"/>
        <v/>
      </c>
      <c r="AU523" s="283" t="s">
        <v>2506</v>
      </c>
    </row>
    <row r="524" spans="1:47" x14ac:dyDescent="0.35">
      <c r="A524" s="148"/>
      <c r="B524" s="116"/>
      <c r="C524" s="115"/>
      <c r="D524" s="115"/>
      <c r="E524" s="115"/>
      <c r="F524" s="240" t="str">
        <f>IFERROR(VLOOKUP(B524,ACCEPTED_CODES!$X$3:$Y$48,2,),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4"/>
      <c r="Z524" s="115" t="str">
        <f>IFERROR(VLOOKUP(Y524,CAPTURE_SITE_INFO!$AC$3:$AE$501,3,FALSE),"")</f>
        <v/>
      </c>
      <c r="AA524" s="297"/>
      <c r="AB524" s="297"/>
      <c r="AC524" s="297"/>
      <c r="AD524" s="297"/>
      <c r="AE524" s="297"/>
      <c r="AF524" s="297"/>
      <c r="AG524" s="297"/>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3" t="str">
        <f t="shared" si="90"/>
        <v/>
      </c>
      <c r="AU524" s="283" t="s">
        <v>2506</v>
      </c>
    </row>
    <row r="525" spans="1:47" x14ac:dyDescent="0.35">
      <c r="A525" s="148"/>
      <c r="B525" s="116"/>
      <c r="C525" s="115"/>
      <c r="D525" s="115"/>
      <c r="E525" s="115"/>
      <c r="F525" s="240" t="str">
        <f>IFERROR(VLOOKUP(B525,ACCEPTED_CODES!$X$3:$Y$48,2,),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4"/>
      <c r="Z525" s="115" t="str">
        <f>IFERROR(VLOOKUP(Y525,CAPTURE_SITE_INFO!$AC$3:$AE$501,3,FALSE),"")</f>
        <v/>
      </c>
      <c r="AA525" s="297"/>
      <c r="AB525" s="297"/>
      <c r="AC525" s="297"/>
      <c r="AD525" s="297"/>
      <c r="AE525" s="297"/>
      <c r="AF525" s="297"/>
      <c r="AG525" s="297"/>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3" t="str">
        <f t="shared" si="90"/>
        <v/>
      </c>
      <c r="AU525" s="283" t="s">
        <v>2506</v>
      </c>
    </row>
    <row r="526" spans="1:47" x14ac:dyDescent="0.35">
      <c r="A526" s="148"/>
      <c r="B526" s="116"/>
      <c r="C526" s="115"/>
      <c r="D526" s="115"/>
      <c r="E526" s="115"/>
      <c r="F526" s="240" t="str">
        <f>IFERROR(VLOOKUP(B526,ACCEPTED_CODES!$X$3:$Y$48,2,),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4"/>
      <c r="Z526" s="115" t="str">
        <f>IFERROR(VLOOKUP(Y526,CAPTURE_SITE_INFO!$AC$3:$AE$501,3,FALSE),"")</f>
        <v/>
      </c>
      <c r="AA526" s="297"/>
      <c r="AB526" s="297"/>
      <c r="AC526" s="297"/>
      <c r="AD526" s="297"/>
      <c r="AE526" s="297"/>
      <c r="AF526" s="297"/>
      <c r="AG526" s="297"/>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3" t="str">
        <f t="shared" si="90"/>
        <v/>
      </c>
      <c r="AU526" s="283" t="s">
        <v>2506</v>
      </c>
    </row>
    <row r="527" spans="1:47" x14ac:dyDescent="0.35">
      <c r="A527" s="148"/>
      <c r="B527" s="116"/>
      <c r="C527" s="115"/>
      <c r="D527" s="115"/>
      <c r="E527" s="115"/>
      <c r="F527" s="240" t="str">
        <f>IFERROR(VLOOKUP(B527,ACCEPTED_CODES!$X$3:$Y$48,2,),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4"/>
      <c r="Z527" s="115" t="str">
        <f>IFERROR(VLOOKUP(Y527,CAPTURE_SITE_INFO!$AC$3:$AE$501,3,FALSE),"")</f>
        <v/>
      </c>
      <c r="AA527" s="297"/>
      <c r="AB527" s="297"/>
      <c r="AC527" s="297"/>
      <c r="AD527" s="297"/>
      <c r="AE527" s="297"/>
      <c r="AF527" s="297"/>
      <c r="AG527" s="297"/>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3" t="str">
        <f t="shared" si="90"/>
        <v/>
      </c>
      <c r="AU527" s="283" t="s">
        <v>2506</v>
      </c>
    </row>
    <row r="528" spans="1:47" x14ac:dyDescent="0.35">
      <c r="A528" s="148"/>
      <c r="B528" s="116"/>
      <c r="C528" s="115"/>
      <c r="D528" s="115"/>
      <c r="E528" s="115"/>
      <c r="F528" s="240" t="str">
        <f>IFERROR(VLOOKUP(B528,ACCEPTED_CODES!$X$3:$Y$48,2,),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4"/>
      <c r="Z528" s="115" t="str">
        <f>IFERROR(VLOOKUP(Y528,CAPTURE_SITE_INFO!$AC$3:$AE$501,3,FALSE),"")</f>
        <v/>
      </c>
      <c r="AA528" s="297"/>
      <c r="AB528" s="297"/>
      <c r="AC528" s="297"/>
      <c r="AD528" s="297"/>
      <c r="AE528" s="297"/>
      <c r="AF528" s="297"/>
      <c r="AG528" s="297"/>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3" t="str">
        <f t="shared" si="90"/>
        <v/>
      </c>
      <c r="AU528" s="283" t="s">
        <v>2506</v>
      </c>
    </row>
    <row r="529" spans="1:47" x14ac:dyDescent="0.35">
      <c r="A529" s="148"/>
      <c r="B529" s="116"/>
      <c r="C529" s="115"/>
      <c r="D529" s="115"/>
      <c r="E529" s="115"/>
      <c r="F529" s="240" t="str">
        <f>IFERROR(VLOOKUP(B529,ACCEPTED_CODES!$X$3:$Y$48,2,),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4"/>
      <c r="Z529" s="115" t="str">
        <f>IFERROR(VLOOKUP(Y529,CAPTURE_SITE_INFO!$AC$3:$AE$501,3,FALSE),"")</f>
        <v/>
      </c>
      <c r="AA529" s="297"/>
      <c r="AB529" s="297"/>
      <c r="AC529" s="297"/>
      <c r="AD529" s="297"/>
      <c r="AE529" s="297"/>
      <c r="AF529" s="297"/>
      <c r="AG529" s="297"/>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3" t="str">
        <f t="shared" si="90"/>
        <v/>
      </c>
      <c r="AU529" s="283" t="s">
        <v>2506</v>
      </c>
    </row>
    <row r="530" spans="1:47" x14ac:dyDescent="0.35">
      <c r="A530" s="148"/>
      <c r="B530" s="116"/>
      <c r="C530" s="115"/>
      <c r="D530" s="115"/>
      <c r="E530" s="115"/>
      <c r="F530" s="240" t="str">
        <f>IFERROR(VLOOKUP(B530,ACCEPTED_CODES!$X$3:$Y$48,2,),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4"/>
      <c r="Z530" s="115" t="str">
        <f>IFERROR(VLOOKUP(Y530,CAPTURE_SITE_INFO!$AC$3:$AE$501,3,FALSE),"")</f>
        <v/>
      </c>
      <c r="AA530" s="297"/>
      <c r="AB530" s="297"/>
      <c r="AC530" s="297"/>
      <c r="AD530" s="297"/>
      <c r="AE530" s="297"/>
      <c r="AF530" s="297"/>
      <c r="AG530" s="297"/>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3" t="str">
        <f t="shared" si="90"/>
        <v/>
      </c>
      <c r="AU530" s="283" t="s">
        <v>2506</v>
      </c>
    </row>
    <row r="531" spans="1:47" x14ac:dyDescent="0.35">
      <c r="A531" s="148"/>
      <c r="B531" s="116"/>
      <c r="C531" s="115"/>
      <c r="D531" s="115"/>
      <c r="E531" s="115"/>
      <c r="F531" s="240" t="str">
        <f>IFERROR(VLOOKUP(B531,ACCEPTED_CODES!$X$3:$Y$48,2,),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4"/>
      <c r="Z531" s="115" t="str">
        <f>IFERROR(VLOOKUP(Y531,CAPTURE_SITE_INFO!$AC$3:$AE$501,3,FALSE),"")</f>
        <v/>
      </c>
      <c r="AA531" s="297"/>
      <c r="AB531" s="297"/>
      <c r="AC531" s="297"/>
      <c r="AD531" s="297"/>
      <c r="AE531" s="297"/>
      <c r="AF531" s="297"/>
      <c r="AG531" s="297"/>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3" t="str">
        <f t="shared" si="90"/>
        <v/>
      </c>
      <c r="AU531" s="283" t="s">
        <v>2506</v>
      </c>
    </row>
    <row r="532" spans="1:47" x14ac:dyDescent="0.35">
      <c r="A532" s="148"/>
      <c r="B532" s="116"/>
      <c r="C532" s="115"/>
      <c r="D532" s="115"/>
      <c r="E532" s="115"/>
      <c r="F532" s="240" t="str">
        <f>IFERROR(VLOOKUP(B532,ACCEPTED_CODES!$X$3:$Y$48,2,),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4"/>
      <c r="Z532" s="115" t="str">
        <f>IFERROR(VLOOKUP(Y532,CAPTURE_SITE_INFO!$AC$3:$AE$501,3,FALSE),"")</f>
        <v/>
      </c>
      <c r="AA532" s="297"/>
      <c r="AB532" s="297"/>
      <c r="AC532" s="297"/>
      <c r="AD532" s="297"/>
      <c r="AE532" s="297"/>
      <c r="AF532" s="297"/>
      <c r="AG532" s="297"/>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3" t="str">
        <f t="shared" si="90"/>
        <v/>
      </c>
      <c r="AU532" s="283" t="s">
        <v>2506</v>
      </c>
    </row>
    <row r="533" spans="1:47" x14ac:dyDescent="0.35">
      <c r="A533" s="148"/>
      <c r="B533" s="116"/>
      <c r="C533" s="115"/>
      <c r="D533" s="115"/>
      <c r="E533" s="115"/>
      <c r="F533" s="240" t="str">
        <f>IFERROR(VLOOKUP(B533,ACCEPTED_CODES!$X$3:$Y$48,2,),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4"/>
      <c r="Z533" s="115" t="str">
        <f>IFERROR(VLOOKUP(Y533,CAPTURE_SITE_INFO!$AC$3:$AE$501,3,FALSE),"")</f>
        <v/>
      </c>
      <c r="AA533" s="297"/>
      <c r="AB533" s="297"/>
      <c r="AC533" s="297"/>
      <c r="AD533" s="297"/>
      <c r="AE533" s="297"/>
      <c r="AF533" s="297"/>
      <c r="AG533" s="297"/>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3" t="str">
        <f t="shared" si="90"/>
        <v/>
      </c>
      <c r="AU533" s="283" t="s">
        <v>2506</v>
      </c>
    </row>
    <row r="534" spans="1:47" x14ac:dyDescent="0.35">
      <c r="A534" s="148"/>
      <c r="B534" s="116"/>
      <c r="C534" s="115"/>
      <c r="D534" s="115"/>
      <c r="E534" s="115"/>
      <c r="F534" s="240" t="str">
        <f>IFERROR(VLOOKUP(B534,ACCEPTED_CODES!$X$3:$Y$48,2,),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4"/>
      <c r="Z534" s="115" t="str">
        <f>IFERROR(VLOOKUP(Y534,CAPTURE_SITE_INFO!$AC$3:$AE$501,3,FALSE),"")</f>
        <v/>
      </c>
      <c r="AA534" s="297"/>
      <c r="AB534" s="297"/>
      <c r="AC534" s="297"/>
      <c r="AD534" s="297"/>
      <c r="AE534" s="297"/>
      <c r="AF534" s="297"/>
      <c r="AG534" s="297"/>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3" t="str">
        <f t="shared" si="90"/>
        <v/>
      </c>
      <c r="AU534" s="283" t="s">
        <v>2506</v>
      </c>
    </row>
    <row r="535" spans="1:47" x14ac:dyDescent="0.35">
      <c r="A535" s="148"/>
      <c r="B535" s="116"/>
      <c r="C535" s="115"/>
      <c r="D535" s="115"/>
      <c r="E535" s="115"/>
      <c r="F535" s="240" t="str">
        <f>IFERROR(VLOOKUP(B535,ACCEPTED_CODES!$X$3:$Y$48,2,),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4"/>
      <c r="Z535" s="115" t="str">
        <f>IFERROR(VLOOKUP(Y535,CAPTURE_SITE_INFO!$AC$3:$AE$501,3,FALSE),"")</f>
        <v/>
      </c>
      <c r="AA535" s="297"/>
      <c r="AB535" s="297"/>
      <c r="AC535" s="297"/>
      <c r="AD535" s="297"/>
      <c r="AE535" s="297"/>
      <c r="AF535" s="297"/>
      <c r="AG535" s="297"/>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3" t="str">
        <f t="shared" si="90"/>
        <v/>
      </c>
      <c r="AU535" s="283" t="s">
        <v>2506</v>
      </c>
    </row>
    <row r="536" spans="1:47" x14ac:dyDescent="0.35">
      <c r="A536" s="148"/>
      <c r="B536" s="116"/>
      <c r="C536" s="115"/>
      <c r="D536" s="115"/>
      <c r="E536" s="115"/>
      <c r="F536" s="240" t="str">
        <f>IFERROR(VLOOKUP(B536,ACCEPTED_CODES!$X$3:$Y$48,2,),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4"/>
      <c r="Z536" s="115" t="str">
        <f>IFERROR(VLOOKUP(Y536,CAPTURE_SITE_INFO!$AC$3:$AE$501,3,FALSE),"")</f>
        <v/>
      </c>
      <c r="AA536" s="297"/>
      <c r="AB536" s="297"/>
      <c r="AC536" s="297"/>
      <c r="AD536" s="297"/>
      <c r="AE536" s="297"/>
      <c r="AF536" s="297"/>
      <c r="AG536" s="297"/>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3" t="str">
        <f t="shared" si="90"/>
        <v/>
      </c>
      <c r="AU536" s="283" t="s">
        <v>2506</v>
      </c>
    </row>
    <row r="537" spans="1:47" x14ac:dyDescent="0.35">
      <c r="A537" s="148"/>
      <c r="B537" s="116"/>
      <c r="C537" s="115"/>
      <c r="D537" s="115"/>
      <c r="E537" s="115"/>
      <c r="F537" s="240" t="str">
        <f>IFERROR(VLOOKUP(B537,ACCEPTED_CODES!$X$3:$Y$48,2,),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4"/>
      <c r="Z537" s="115" t="str">
        <f>IFERROR(VLOOKUP(Y537,CAPTURE_SITE_INFO!$AC$3:$AE$501,3,FALSE),"")</f>
        <v/>
      </c>
      <c r="AA537" s="297"/>
      <c r="AB537" s="297"/>
      <c r="AC537" s="297"/>
      <c r="AD537" s="297"/>
      <c r="AE537" s="297"/>
      <c r="AF537" s="297"/>
      <c r="AG537" s="297"/>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3" t="str">
        <f t="shared" si="90"/>
        <v/>
      </c>
      <c r="AU537" s="283" t="s">
        <v>2506</v>
      </c>
    </row>
    <row r="538" spans="1:47" x14ac:dyDescent="0.35">
      <c r="A538" s="148"/>
      <c r="B538" s="116"/>
      <c r="C538" s="115"/>
      <c r="D538" s="115"/>
      <c r="E538" s="115"/>
      <c r="F538" s="240" t="str">
        <f>IFERROR(VLOOKUP(B538,ACCEPTED_CODES!$X$3:$Y$48,2,),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4"/>
      <c r="Z538" s="115" t="str">
        <f>IFERROR(VLOOKUP(Y538,CAPTURE_SITE_INFO!$AC$3:$AE$501,3,FALSE),"")</f>
        <v/>
      </c>
      <c r="AA538" s="297"/>
      <c r="AB538" s="297"/>
      <c r="AC538" s="297"/>
      <c r="AD538" s="297"/>
      <c r="AE538" s="297"/>
      <c r="AF538" s="297"/>
      <c r="AG538" s="297"/>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3" t="str">
        <f t="shared" si="90"/>
        <v/>
      </c>
      <c r="AU538" s="283" t="s">
        <v>2506</v>
      </c>
    </row>
    <row r="539" spans="1:47" x14ac:dyDescent="0.35">
      <c r="A539" s="148"/>
      <c r="B539" s="116"/>
      <c r="C539" s="115"/>
      <c r="D539" s="115"/>
      <c r="E539" s="115"/>
      <c r="F539" s="240" t="str">
        <f>IFERROR(VLOOKUP(B539,ACCEPTED_CODES!$X$3:$Y$48,2,),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4"/>
      <c r="Z539" s="115" t="str">
        <f>IFERROR(VLOOKUP(Y539,CAPTURE_SITE_INFO!$AC$3:$AE$501,3,FALSE),"")</f>
        <v/>
      </c>
      <c r="AA539" s="297"/>
      <c r="AB539" s="297"/>
      <c r="AC539" s="297"/>
      <c r="AD539" s="297"/>
      <c r="AE539" s="297"/>
      <c r="AF539" s="297"/>
      <c r="AG539" s="297"/>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3" t="str">
        <f t="shared" si="90"/>
        <v/>
      </c>
      <c r="AU539" s="283" t="s">
        <v>2506</v>
      </c>
    </row>
    <row r="540" spans="1:47" x14ac:dyDescent="0.35">
      <c r="A540" s="148"/>
      <c r="B540" s="116"/>
      <c r="C540" s="115"/>
      <c r="D540" s="115"/>
      <c r="E540" s="115"/>
      <c r="F540" s="240" t="str">
        <f>IFERROR(VLOOKUP(B540,ACCEPTED_CODES!$X$3:$Y$48,2,),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4"/>
      <c r="Z540" s="115" t="str">
        <f>IFERROR(VLOOKUP(Y540,CAPTURE_SITE_INFO!$AC$3:$AE$501,3,FALSE),"")</f>
        <v/>
      </c>
      <c r="AA540" s="297"/>
      <c r="AB540" s="297"/>
      <c r="AC540" s="297"/>
      <c r="AD540" s="297"/>
      <c r="AE540" s="297"/>
      <c r="AF540" s="297"/>
      <c r="AG540" s="297"/>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3" t="str">
        <f t="shared" si="90"/>
        <v/>
      </c>
      <c r="AU540" s="283" t="s">
        <v>2506</v>
      </c>
    </row>
    <row r="541" spans="1:47" x14ac:dyDescent="0.35">
      <c r="A541" s="148"/>
      <c r="B541" s="116"/>
      <c r="C541" s="115"/>
      <c r="D541" s="115"/>
      <c r="E541" s="115"/>
      <c r="F541" s="240" t="str">
        <f>IFERROR(VLOOKUP(B541,ACCEPTED_CODES!$X$3:$Y$48,2,),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4"/>
      <c r="Z541" s="115" t="str">
        <f>IFERROR(VLOOKUP(Y541,CAPTURE_SITE_INFO!$AC$3:$AE$501,3,FALSE),"")</f>
        <v/>
      </c>
      <c r="AA541" s="297"/>
      <c r="AB541" s="297"/>
      <c r="AC541" s="297"/>
      <c r="AD541" s="297"/>
      <c r="AE541" s="297"/>
      <c r="AF541" s="297"/>
      <c r="AG541" s="297"/>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3" t="str">
        <f t="shared" si="90"/>
        <v/>
      </c>
      <c r="AU541" s="283" t="s">
        <v>2506</v>
      </c>
    </row>
    <row r="542" spans="1:47" x14ac:dyDescent="0.35">
      <c r="A542" s="148"/>
      <c r="B542" s="116"/>
      <c r="C542" s="115"/>
      <c r="D542" s="115"/>
      <c r="E542" s="115"/>
      <c r="F542" s="240" t="str">
        <f>IFERROR(VLOOKUP(B542,ACCEPTED_CODES!$X$3:$Y$48,2,),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4"/>
      <c r="Z542" s="115" t="str">
        <f>IFERROR(VLOOKUP(Y542,CAPTURE_SITE_INFO!$AC$3:$AE$501,3,FALSE),"")</f>
        <v/>
      </c>
      <c r="AA542" s="297"/>
      <c r="AB542" s="297"/>
      <c r="AC542" s="297"/>
      <c r="AD542" s="297"/>
      <c r="AE542" s="297"/>
      <c r="AF542" s="297"/>
      <c r="AG542" s="297"/>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3" t="str">
        <f t="shared" si="90"/>
        <v/>
      </c>
      <c r="AU542" s="283" t="s">
        <v>2506</v>
      </c>
    </row>
    <row r="543" spans="1:47" x14ac:dyDescent="0.35">
      <c r="A543" s="148"/>
      <c r="B543" s="116"/>
      <c r="C543" s="115"/>
      <c r="D543" s="115"/>
      <c r="E543" s="115"/>
      <c r="F543" s="240" t="str">
        <f>IFERROR(VLOOKUP(B543,ACCEPTED_CODES!$X$3:$Y$48,2,),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4"/>
      <c r="Z543" s="115" t="str">
        <f>IFERROR(VLOOKUP(Y543,CAPTURE_SITE_INFO!$AC$3:$AE$501,3,FALSE),"")</f>
        <v/>
      </c>
      <c r="AA543" s="297"/>
      <c r="AB543" s="297"/>
      <c r="AC543" s="297"/>
      <c r="AD543" s="297"/>
      <c r="AE543" s="297"/>
      <c r="AF543" s="297"/>
      <c r="AG543" s="297"/>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3" t="str">
        <f t="shared" si="90"/>
        <v/>
      </c>
      <c r="AU543" s="283" t="s">
        <v>2506</v>
      </c>
    </row>
    <row r="544" spans="1:47" x14ac:dyDescent="0.35">
      <c r="A544" s="148"/>
      <c r="B544" s="116"/>
      <c r="C544" s="115"/>
      <c r="D544" s="115"/>
      <c r="E544" s="115"/>
      <c r="F544" s="240" t="str">
        <f>IFERROR(VLOOKUP(B544,ACCEPTED_CODES!$X$3:$Y$48,2,),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4"/>
      <c r="Z544" s="115" t="str">
        <f>IFERROR(VLOOKUP(Y544,CAPTURE_SITE_INFO!$AC$3:$AE$501,3,FALSE),"")</f>
        <v/>
      </c>
      <c r="AA544" s="297"/>
      <c r="AB544" s="297"/>
      <c r="AC544" s="297"/>
      <c r="AD544" s="297"/>
      <c r="AE544" s="297"/>
      <c r="AF544" s="297"/>
      <c r="AG544" s="297"/>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3" t="str">
        <f t="shared" si="90"/>
        <v/>
      </c>
      <c r="AU544" s="283" t="s">
        <v>2506</v>
      </c>
    </row>
    <row r="545" spans="1:47" x14ac:dyDescent="0.35">
      <c r="A545" s="148"/>
      <c r="B545" s="116"/>
      <c r="C545" s="115"/>
      <c r="D545" s="115"/>
      <c r="E545" s="115"/>
      <c r="F545" s="240" t="str">
        <f>IFERROR(VLOOKUP(B545,ACCEPTED_CODES!$X$3:$Y$48,2,),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4"/>
      <c r="Z545" s="115" t="str">
        <f>IFERROR(VLOOKUP(Y545,CAPTURE_SITE_INFO!$AC$3:$AE$501,3,FALSE),"")</f>
        <v/>
      </c>
      <c r="AA545" s="297"/>
      <c r="AB545" s="297"/>
      <c r="AC545" s="297"/>
      <c r="AD545" s="297"/>
      <c r="AE545" s="297"/>
      <c r="AF545" s="297"/>
      <c r="AG545" s="297"/>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3" t="str">
        <f t="shared" si="90"/>
        <v/>
      </c>
      <c r="AU545" s="283" t="s">
        <v>2506</v>
      </c>
    </row>
    <row r="546" spans="1:47" x14ac:dyDescent="0.35">
      <c r="A546" s="148"/>
      <c r="B546" s="116"/>
      <c r="C546" s="115"/>
      <c r="D546" s="115"/>
      <c r="E546" s="115"/>
      <c r="F546" s="240" t="str">
        <f>IFERROR(VLOOKUP(B546,ACCEPTED_CODES!$X$3:$Y$48,2,),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4"/>
      <c r="Z546" s="115" t="str">
        <f>IFERROR(VLOOKUP(Y546,CAPTURE_SITE_INFO!$AC$3:$AE$501,3,FALSE),"")</f>
        <v/>
      </c>
      <c r="AA546" s="297"/>
      <c r="AB546" s="297"/>
      <c r="AC546" s="297"/>
      <c r="AD546" s="297"/>
      <c r="AE546" s="297"/>
      <c r="AF546" s="297"/>
      <c r="AG546" s="297"/>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3" t="str">
        <f t="shared" si="90"/>
        <v/>
      </c>
      <c r="AU546" s="283" t="s">
        <v>2506</v>
      </c>
    </row>
    <row r="547" spans="1:47" x14ac:dyDescent="0.35">
      <c r="A547" s="148"/>
      <c r="B547" s="116"/>
      <c r="C547" s="115"/>
      <c r="D547" s="115"/>
      <c r="E547" s="115"/>
      <c r="F547" s="240" t="str">
        <f>IFERROR(VLOOKUP(B547,ACCEPTED_CODES!$X$3:$Y$48,2,),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4"/>
      <c r="Z547" s="115" t="str">
        <f>IFERROR(VLOOKUP(Y547,CAPTURE_SITE_INFO!$AC$3:$AE$501,3,FALSE),"")</f>
        <v/>
      </c>
      <c r="AA547" s="297"/>
      <c r="AB547" s="297"/>
      <c r="AC547" s="297"/>
      <c r="AD547" s="297"/>
      <c r="AE547" s="297"/>
      <c r="AF547" s="297"/>
      <c r="AG547" s="297"/>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3" t="str">
        <f t="shared" si="90"/>
        <v/>
      </c>
      <c r="AU547" s="283" t="s">
        <v>2506</v>
      </c>
    </row>
    <row r="548" spans="1:47" x14ac:dyDescent="0.35">
      <c r="A548" s="148"/>
      <c r="B548" s="116"/>
      <c r="C548" s="115"/>
      <c r="D548" s="115"/>
      <c r="E548" s="115"/>
      <c r="F548" s="240" t="str">
        <f>IFERROR(VLOOKUP(B548,ACCEPTED_CODES!$X$3:$Y$48,2,),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4"/>
      <c r="Z548" s="115" t="str">
        <f>IFERROR(VLOOKUP(Y548,CAPTURE_SITE_INFO!$AC$3:$AE$501,3,FALSE),"")</f>
        <v/>
      </c>
      <c r="AA548" s="297"/>
      <c r="AB548" s="297"/>
      <c r="AC548" s="297"/>
      <c r="AD548" s="297"/>
      <c r="AE548" s="297"/>
      <c r="AF548" s="297"/>
      <c r="AG548" s="297"/>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3" t="str">
        <f t="shared" si="90"/>
        <v/>
      </c>
      <c r="AU548" s="283" t="s">
        <v>2506</v>
      </c>
    </row>
    <row r="549" spans="1:47" x14ac:dyDescent="0.35">
      <c r="A549" s="148"/>
      <c r="B549" s="116"/>
      <c r="C549" s="115"/>
      <c r="D549" s="115"/>
      <c r="E549" s="115"/>
      <c r="F549" s="240" t="str">
        <f>IFERROR(VLOOKUP(B549,ACCEPTED_CODES!$X$3:$Y$48,2,),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4"/>
      <c r="Z549" s="115" t="str">
        <f>IFERROR(VLOOKUP(Y549,CAPTURE_SITE_INFO!$AC$3:$AE$501,3,FALSE),"")</f>
        <v/>
      </c>
      <c r="AA549" s="297"/>
      <c r="AB549" s="297"/>
      <c r="AC549" s="297"/>
      <c r="AD549" s="297"/>
      <c r="AE549" s="297"/>
      <c r="AF549" s="297"/>
      <c r="AG549" s="297"/>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3" t="str">
        <f t="shared" si="90"/>
        <v/>
      </c>
      <c r="AU549" s="283" t="s">
        <v>2506</v>
      </c>
    </row>
    <row r="550" spans="1:47" x14ac:dyDescent="0.35">
      <c r="A550" s="148"/>
      <c r="B550" s="116"/>
      <c r="C550" s="115"/>
      <c r="D550" s="115"/>
      <c r="E550" s="115"/>
      <c r="F550" s="240" t="str">
        <f>IFERROR(VLOOKUP(B550,ACCEPTED_CODES!$X$3:$Y$48,2,),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4"/>
      <c r="Z550" s="115" t="str">
        <f>IFERROR(VLOOKUP(Y550,CAPTURE_SITE_INFO!$AC$3:$AE$501,3,FALSE),"")</f>
        <v/>
      </c>
      <c r="AA550" s="297"/>
      <c r="AB550" s="297"/>
      <c r="AC550" s="297"/>
      <c r="AD550" s="297"/>
      <c r="AE550" s="297"/>
      <c r="AF550" s="297"/>
      <c r="AG550" s="297"/>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3" t="str">
        <f t="shared" si="90"/>
        <v/>
      </c>
      <c r="AU550" s="283" t="s">
        <v>2506</v>
      </c>
    </row>
    <row r="551" spans="1:47" x14ac:dyDescent="0.35">
      <c r="A551" s="148"/>
      <c r="B551" s="116"/>
      <c r="C551" s="115"/>
      <c r="D551" s="115"/>
      <c r="E551" s="115"/>
      <c r="F551" s="240" t="str">
        <f>IFERROR(VLOOKUP(B551,ACCEPTED_CODES!$X$3:$Y$48,2,),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4"/>
      <c r="Z551" s="115" t="str">
        <f>IFERROR(VLOOKUP(Y551,CAPTURE_SITE_INFO!$AC$3:$AE$501,3,FALSE),"")</f>
        <v/>
      </c>
      <c r="AA551" s="297"/>
      <c r="AB551" s="297"/>
      <c r="AC551" s="297"/>
      <c r="AD551" s="297"/>
      <c r="AE551" s="297"/>
      <c r="AF551" s="297"/>
      <c r="AG551" s="297"/>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3" t="str">
        <f t="shared" si="90"/>
        <v/>
      </c>
      <c r="AU551" s="283" t="s">
        <v>2506</v>
      </c>
    </row>
    <row r="552" spans="1:47" x14ac:dyDescent="0.35">
      <c r="A552" s="148"/>
      <c r="B552" s="116"/>
      <c r="C552" s="115"/>
      <c r="D552" s="115"/>
      <c r="E552" s="115"/>
      <c r="F552" s="240" t="str">
        <f>IFERROR(VLOOKUP(B552,ACCEPTED_CODES!$X$3:$Y$48,2,),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4"/>
      <c r="Z552" s="115" t="str">
        <f>IFERROR(VLOOKUP(Y552,CAPTURE_SITE_INFO!$AC$3:$AE$501,3,FALSE),"")</f>
        <v/>
      </c>
      <c r="AA552" s="297"/>
      <c r="AB552" s="297"/>
      <c r="AC552" s="297"/>
      <c r="AD552" s="297"/>
      <c r="AE552" s="297"/>
      <c r="AF552" s="297"/>
      <c r="AG552" s="297"/>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3" t="str">
        <f t="shared" si="90"/>
        <v/>
      </c>
      <c r="AU552" s="283" t="s">
        <v>2506</v>
      </c>
    </row>
    <row r="553" spans="1:47" x14ac:dyDescent="0.35">
      <c r="A553" s="148"/>
      <c r="B553" s="116"/>
      <c r="C553" s="115"/>
      <c r="D553" s="115"/>
      <c r="E553" s="115"/>
      <c r="F553" s="240" t="str">
        <f>IFERROR(VLOOKUP(B553,ACCEPTED_CODES!$X$3:$Y$48,2,),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4"/>
      <c r="Z553" s="115" t="str">
        <f>IFERROR(VLOOKUP(Y553,CAPTURE_SITE_INFO!$AC$3:$AE$501,3,FALSE),"")</f>
        <v/>
      </c>
      <c r="AA553" s="297"/>
      <c r="AB553" s="297"/>
      <c r="AC553" s="297"/>
      <c r="AD553" s="297"/>
      <c r="AE553" s="297"/>
      <c r="AF553" s="297"/>
      <c r="AG553" s="297"/>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3" t="str">
        <f t="shared" si="90"/>
        <v/>
      </c>
      <c r="AU553" s="283" t="s">
        <v>2506</v>
      </c>
    </row>
    <row r="554" spans="1:47" x14ac:dyDescent="0.35">
      <c r="A554" s="148"/>
      <c r="B554" s="116"/>
      <c r="C554" s="115"/>
      <c r="D554" s="115"/>
      <c r="E554" s="115"/>
      <c r="F554" s="240" t="str">
        <f>IFERROR(VLOOKUP(B554,ACCEPTED_CODES!$X$3:$Y$48,2,),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4"/>
      <c r="Z554" s="115" t="str">
        <f>IFERROR(VLOOKUP(Y554,CAPTURE_SITE_INFO!$AC$3:$AE$501,3,FALSE),"")</f>
        <v/>
      </c>
      <c r="AA554" s="297"/>
      <c r="AB554" s="297"/>
      <c r="AC554" s="297"/>
      <c r="AD554" s="297"/>
      <c r="AE554" s="297"/>
      <c r="AF554" s="297"/>
      <c r="AG554" s="297"/>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3" t="str">
        <f t="shared" si="90"/>
        <v/>
      </c>
      <c r="AU554" s="283" t="s">
        <v>2506</v>
      </c>
    </row>
    <row r="555" spans="1:47" x14ac:dyDescent="0.35">
      <c r="A555" s="148"/>
      <c r="B555" s="116"/>
      <c r="C555" s="115"/>
      <c r="D555" s="115"/>
      <c r="E555" s="115"/>
      <c r="F555" s="240" t="str">
        <f>IFERROR(VLOOKUP(B555,ACCEPTED_CODES!$X$3:$Y$48,2,),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4"/>
      <c r="Z555" s="115" t="str">
        <f>IFERROR(VLOOKUP(Y555,CAPTURE_SITE_INFO!$AC$3:$AE$501,3,FALSE),"")</f>
        <v/>
      </c>
      <c r="AA555" s="297"/>
      <c r="AB555" s="297"/>
      <c r="AC555" s="297"/>
      <c r="AD555" s="297"/>
      <c r="AE555" s="297"/>
      <c r="AF555" s="297"/>
      <c r="AG555" s="297"/>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3" t="str">
        <f t="shared" si="90"/>
        <v/>
      </c>
      <c r="AU555" s="283" t="s">
        <v>2506</v>
      </c>
    </row>
    <row r="556" spans="1:47" x14ac:dyDescent="0.35">
      <c r="A556" s="148"/>
      <c r="B556" s="116"/>
      <c r="C556" s="115"/>
      <c r="D556" s="115"/>
      <c r="E556" s="115"/>
      <c r="F556" s="240" t="str">
        <f>IFERROR(VLOOKUP(B556,ACCEPTED_CODES!$X$3:$Y$48,2,),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4"/>
      <c r="Z556" s="115" t="str">
        <f>IFERROR(VLOOKUP(Y556,CAPTURE_SITE_INFO!$AC$3:$AE$501,3,FALSE),"")</f>
        <v/>
      </c>
      <c r="AA556" s="297"/>
      <c r="AB556" s="297"/>
      <c r="AC556" s="297"/>
      <c r="AD556" s="297"/>
      <c r="AE556" s="297"/>
      <c r="AF556" s="297"/>
      <c r="AG556" s="297"/>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3" t="str">
        <f t="shared" si="90"/>
        <v/>
      </c>
      <c r="AU556" s="283" t="s">
        <v>2506</v>
      </c>
    </row>
    <row r="557" spans="1:47" x14ac:dyDescent="0.35">
      <c r="A557" s="148"/>
      <c r="B557" s="116"/>
      <c r="C557" s="115"/>
      <c r="D557" s="115"/>
      <c r="E557" s="115"/>
      <c r="F557" s="240" t="str">
        <f>IFERROR(VLOOKUP(B557,ACCEPTED_CODES!$X$3:$Y$48,2,),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4"/>
      <c r="Z557" s="115" t="str">
        <f>IFERROR(VLOOKUP(Y557,CAPTURE_SITE_INFO!$AC$3:$AE$501,3,FALSE),"")</f>
        <v/>
      </c>
      <c r="AA557" s="297"/>
      <c r="AB557" s="297"/>
      <c r="AC557" s="297"/>
      <c r="AD557" s="297"/>
      <c r="AE557" s="297"/>
      <c r="AF557" s="297"/>
      <c r="AG557" s="297"/>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3" t="str">
        <f t="shared" si="90"/>
        <v/>
      </c>
      <c r="AU557" s="283" t="s">
        <v>2506</v>
      </c>
    </row>
    <row r="558" spans="1:47" x14ac:dyDescent="0.35">
      <c r="A558" s="148"/>
      <c r="B558" s="116"/>
      <c r="C558" s="115"/>
      <c r="D558" s="115"/>
      <c r="E558" s="115"/>
      <c r="F558" s="240" t="str">
        <f>IFERROR(VLOOKUP(B558,ACCEPTED_CODES!$X$3:$Y$48,2,),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4"/>
      <c r="Z558" s="115" t="str">
        <f>IFERROR(VLOOKUP(Y558,CAPTURE_SITE_INFO!$AC$3:$AE$501,3,FALSE),"")</f>
        <v/>
      </c>
      <c r="AA558" s="297"/>
      <c r="AB558" s="297"/>
      <c r="AC558" s="297"/>
      <c r="AD558" s="297"/>
      <c r="AE558" s="297"/>
      <c r="AF558" s="297"/>
      <c r="AG558" s="297"/>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3" t="str">
        <f t="shared" si="90"/>
        <v/>
      </c>
      <c r="AU558" s="283" t="s">
        <v>2506</v>
      </c>
    </row>
    <row r="559" spans="1:47" x14ac:dyDescent="0.35">
      <c r="A559" s="148"/>
      <c r="B559" s="116"/>
      <c r="C559" s="115"/>
      <c r="D559" s="115"/>
      <c r="E559" s="115"/>
      <c r="F559" s="240" t="str">
        <f>IFERROR(VLOOKUP(B559,ACCEPTED_CODES!$X$3:$Y$48,2,),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4"/>
      <c r="Z559" s="115" t="str">
        <f>IFERROR(VLOOKUP(Y559,CAPTURE_SITE_INFO!$AC$3:$AE$501,3,FALSE),"")</f>
        <v/>
      </c>
      <c r="AA559" s="297"/>
      <c r="AB559" s="297"/>
      <c r="AC559" s="297"/>
      <c r="AD559" s="297"/>
      <c r="AE559" s="297"/>
      <c r="AF559" s="297"/>
      <c r="AG559" s="297"/>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3" t="str">
        <f t="shared" si="90"/>
        <v/>
      </c>
      <c r="AU559" s="283" t="s">
        <v>2506</v>
      </c>
    </row>
    <row r="560" spans="1:47" x14ac:dyDescent="0.35">
      <c r="A560" s="148"/>
      <c r="B560" s="116"/>
      <c r="C560" s="115"/>
      <c r="D560" s="115"/>
      <c r="E560" s="115"/>
      <c r="F560" s="240" t="str">
        <f>IFERROR(VLOOKUP(B560,ACCEPTED_CODES!$X$3:$Y$48,2,),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4"/>
      <c r="Z560" s="115" t="str">
        <f>IFERROR(VLOOKUP(Y560,CAPTURE_SITE_INFO!$AC$3:$AE$501,3,FALSE),"")</f>
        <v/>
      </c>
      <c r="AA560" s="297"/>
      <c r="AB560" s="297"/>
      <c r="AC560" s="297"/>
      <c r="AD560" s="297"/>
      <c r="AE560" s="297"/>
      <c r="AF560" s="297"/>
      <c r="AG560" s="297"/>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3" t="str">
        <f t="shared" si="90"/>
        <v/>
      </c>
      <c r="AU560" s="283" t="s">
        <v>2506</v>
      </c>
    </row>
    <row r="561" spans="1:47" x14ac:dyDescent="0.35">
      <c r="A561" s="148"/>
      <c r="B561" s="116"/>
      <c r="C561" s="115"/>
      <c r="D561" s="115"/>
      <c r="E561" s="115"/>
      <c r="F561" s="240" t="str">
        <f>IFERROR(VLOOKUP(B561,ACCEPTED_CODES!$X$3:$Y$48,2,),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4"/>
      <c r="Z561" s="115" t="str">
        <f>IFERROR(VLOOKUP(Y561,CAPTURE_SITE_INFO!$AC$3:$AE$501,3,FALSE),"")</f>
        <v/>
      </c>
      <c r="AA561" s="297"/>
      <c r="AB561" s="297"/>
      <c r="AC561" s="297"/>
      <c r="AD561" s="297"/>
      <c r="AE561" s="297"/>
      <c r="AF561" s="297"/>
      <c r="AG561" s="297"/>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3" t="str">
        <f t="shared" si="90"/>
        <v/>
      </c>
      <c r="AU561" s="283" t="s">
        <v>2506</v>
      </c>
    </row>
    <row r="562" spans="1:47" x14ac:dyDescent="0.35">
      <c r="A562" s="148"/>
      <c r="B562" s="116"/>
      <c r="C562" s="115"/>
      <c r="D562" s="115"/>
      <c r="E562" s="115"/>
      <c r="F562" s="240" t="str">
        <f>IFERROR(VLOOKUP(B562,ACCEPTED_CODES!$X$3:$Y$48,2,),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4"/>
      <c r="Z562" s="115" t="str">
        <f>IFERROR(VLOOKUP(Y562,CAPTURE_SITE_INFO!$AC$3:$AE$501,3,FALSE),"")</f>
        <v/>
      </c>
      <c r="AA562" s="297"/>
      <c r="AB562" s="297"/>
      <c r="AC562" s="297"/>
      <c r="AD562" s="297"/>
      <c r="AE562" s="297"/>
      <c r="AF562" s="297"/>
      <c r="AG562" s="297"/>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3" t="str">
        <f t="shared" si="90"/>
        <v/>
      </c>
      <c r="AU562" s="283" t="s">
        <v>2506</v>
      </c>
    </row>
    <row r="563" spans="1:47" x14ac:dyDescent="0.35">
      <c r="A563" s="148"/>
      <c r="B563" s="116"/>
      <c r="C563" s="115"/>
      <c r="D563" s="115"/>
      <c r="E563" s="115"/>
      <c r="F563" s="240" t="str">
        <f>IFERROR(VLOOKUP(B563,ACCEPTED_CODES!$X$3:$Y$48,2,),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4"/>
      <c r="Z563" s="115" t="str">
        <f>IFERROR(VLOOKUP(Y563,CAPTURE_SITE_INFO!$AC$3:$AE$501,3,FALSE),"")</f>
        <v/>
      </c>
      <c r="AA563" s="297"/>
      <c r="AB563" s="297"/>
      <c r="AC563" s="297"/>
      <c r="AD563" s="297"/>
      <c r="AE563" s="297"/>
      <c r="AF563" s="297"/>
      <c r="AG563" s="297"/>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3" t="str">
        <f t="shared" si="90"/>
        <v/>
      </c>
      <c r="AU563" s="283" t="s">
        <v>2506</v>
      </c>
    </row>
    <row r="564" spans="1:47" x14ac:dyDescent="0.35">
      <c r="A564" s="148"/>
      <c r="B564" s="116"/>
      <c r="C564" s="115"/>
      <c r="D564" s="115"/>
      <c r="E564" s="115"/>
      <c r="F564" s="240" t="str">
        <f>IFERROR(VLOOKUP(B564,ACCEPTED_CODES!$X$3:$Y$48,2,),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4"/>
      <c r="Z564" s="115" t="str">
        <f>IFERROR(VLOOKUP(Y564,CAPTURE_SITE_INFO!$AC$3:$AE$501,3,FALSE),"")</f>
        <v/>
      </c>
      <c r="AA564" s="297"/>
      <c r="AB564" s="297"/>
      <c r="AC564" s="297"/>
      <c r="AD564" s="297"/>
      <c r="AE564" s="297"/>
      <c r="AF564" s="297"/>
      <c r="AG564" s="297"/>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3" t="str">
        <f t="shared" si="90"/>
        <v/>
      </c>
      <c r="AU564" s="283" t="s">
        <v>2506</v>
      </c>
    </row>
    <row r="565" spans="1:47" x14ac:dyDescent="0.35">
      <c r="A565" s="148"/>
      <c r="B565" s="116"/>
      <c r="C565" s="115"/>
      <c r="D565" s="115"/>
      <c r="E565" s="115"/>
      <c r="F565" s="240" t="str">
        <f>IFERROR(VLOOKUP(B565,ACCEPTED_CODES!$X$3:$Y$48,2,),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4"/>
      <c r="Z565" s="115" t="str">
        <f>IFERROR(VLOOKUP(Y565,CAPTURE_SITE_INFO!$AC$3:$AE$501,3,FALSE),"")</f>
        <v/>
      </c>
      <c r="AA565" s="297"/>
      <c r="AB565" s="297"/>
      <c r="AC565" s="297"/>
      <c r="AD565" s="297"/>
      <c r="AE565" s="297"/>
      <c r="AF565" s="297"/>
      <c r="AG565" s="297"/>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3" t="str">
        <f t="shared" si="90"/>
        <v/>
      </c>
      <c r="AU565" s="283" t="s">
        <v>2506</v>
      </c>
    </row>
    <row r="566" spans="1:47" x14ac:dyDescent="0.35">
      <c r="A566" s="148"/>
      <c r="B566" s="116"/>
      <c r="C566" s="115"/>
      <c r="D566" s="115"/>
      <c r="E566" s="115"/>
      <c r="F566" s="240" t="str">
        <f>IFERROR(VLOOKUP(B566,ACCEPTED_CODES!$X$3:$Y$48,2,),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4"/>
      <c r="Z566" s="115" t="str">
        <f>IFERROR(VLOOKUP(Y566,CAPTURE_SITE_INFO!$AC$3:$AE$501,3,FALSE),"")</f>
        <v/>
      </c>
      <c r="AA566" s="297"/>
      <c r="AB566" s="297"/>
      <c r="AC566" s="297"/>
      <c r="AD566" s="297"/>
      <c r="AE566" s="297"/>
      <c r="AF566" s="297"/>
      <c r="AG566" s="297"/>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3" t="str">
        <f t="shared" si="90"/>
        <v/>
      </c>
      <c r="AU566" s="283" t="s">
        <v>2506</v>
      </c>
    </row>
    <row r="567" spans="1:47" x14ac:dyDescent="0.35">
      <c r="A567" s="148"/>
      <c r="B567" s="116"/>
      <c r="C567" s="115"/>
      <c r="D567" s="115"/>
      <c r="E567" s="115"/>
      <c r="F567" s="240" t="str">
        <f>IFERROR(VLOOKUP(B567,ACCEPTED_CODES!$X$3:$Y$48,2,),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4"/>
      <c r="Z567" s="115" t="str">
        <f>IFERROR(VLOOKUP(Y567,CAPTURE_SITE_INFO!$AC$3:$AE$501,3,FALSE),"")</f>
        <v/>
      </c>
      <c r="AA567" s="297"/>
      <c r="AB567" s="297"/>
      <c r="AC567" s="297"/>
      <c r="AD567" s="297"/>
      <c r="AE567" s="297"/>
      <c r="AF567" s="297"/>
      <c r="AG567" s="297"/>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3" t="str">
        <f t="shared" si="90"/>
        <v/>
      </c>
      <c r="AU567" s="283" t="s">
        <v>2506</v>
      </c>
    </row>
    <row r="568" spans="1:47" x14ac:dyDescent="0.35">
      <c r="A568" s="148"/>
      <c r="B568" s="116"/>
      <c r="C568" s="115"/>
      <c r="D568" s="115"/>
      <c r="E568" s="115"/>
      <c r="F568" s="240" t="str">
        <f>IFERROR(VLOOKUP(B568,ACCEPTED_CODES!$X$3:$Y$48,2,),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4"/>
      <c r="Z568" s="115" t="str">
        <f>IFERROR(VLOOKUP(Y568,CAPTURE_SITE_INFO!$AC$3:$AE$501,3,FALSE),"")</f>
        <v/>
      </c>
      <c r="AA568" s="297"/>
      <c r="AB568" s="297"/>
      <c r="AC568" s="297"/>
      <c r="AD568" s="297"/>
      <c r="AE568" s="297"/>
      <c r="AF568" s="297"/>
      <c r="AG568" s="297"/>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3" t="str">
        <f t="shared" si="90"/>
        <v/>
      </c>
      <c r="AU568" s="283" t="s">
        <v>2506</v>
      </c>
    </row>
    <row r="569" spans="1:47" x14ac:dyDescent="0.35">
      <c r="A569" s="148"/>
      <c r="B569" s="116"/>
      <c r="C569" s="115"/>
      <c r="D569" s="115"/>
      <c r="E569" s="115"/>
      <c r="F569" s="240" t="str">
        <f>IFERROR(VLOOKUP(B569,ACCEPTED_CODES!$X$3:$Y$48,2,),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4"/>
      <c r="Z569" s="115" t="str">
        <f>IFERROR(VLOOKUP(Y569,CAPTURE_SITE_INFO!$AC$3:$AE$501,3,FALSE),"")</f>
        <v/>
      </c>
      <c r="AA569" s="297"/>
      <c r="AB569" s="297"/>
      <c r="AC569" s="297"/>
      <c r="AD569" s="297"/>
      <c r="AE569" s="297"/>
      <c r="AF569" s="297"/>
      <c r="AG569" s="297"/>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3" t="str">
        <f t="shared" si="90"/>
        <v/>
      </c>
      <c r="AU569" s="283" t="s">
        <v>2506</v>
      </c>
    </row>
    <row r="570" spans="1:47" x14ac:dyDescent="0.35">
      <c r="A570" s="148"/>
      <c r="B570" s="116"/>
      <c r="C570" s="115"/>
      <c r="D570" s="115"/>
      <c r="E570" s="115"/>
      <c r="F570" s="240" t="str">
        <f>IFERROR(VLOOKUP(B570,ACCEPTED_CODES!$X$3:$Y$48,2,),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4"/>
      <c r="Z570" s="115" t="str">
        <f>IFERROR(VLOOKUP(Y570,CAPTURE_SITE_INFO!$AC$3:$AE$501,3,FALSE),"")</f>
        <v/>
      </c>
      <c r="AA570" s="297"/>
      <c r="AB570" s="297"/>
      <c r="AC570" s="297"/>
      <c r="AD570" s="297"/>
      <c r="AE570" s="297"/>
      <c r="AF570" s="297"/>
      <c r="AG570" s="297"/>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3" t="str">
        <f t="shared" si="90"/>
        <v/>
      </c>
      <c r="AU570" s="283" t="s">
        <v>2506</v>
      </c>
    </row>
    <row r="571" spans="1:47" x14ac:dyDescent="0.35">
      <c r="A571" s="148"/>
      <c r="B571" s="116"/>
      <c r="C571" s="115"/>
      <c r="D571" s="115"/>
      <c r="E571" s="115"/>
      <c r="F571" s="240" t="str">
        <f>IFERROR(VLOOKUP(B571,ACCEPTED_CODES!$X$3:$Y$48,2,),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4"/>
      <c r="Z571" s="115" t="str">
        <f>IFERROR(VLOOKUP(Y571,CAPTURE_SITE_INFO!$AC$3:$AE$501,3,FALSE),"")</f>
        <v/>
      </c>
      <c r="AA571" s="297"/>
      <c r="AB571" s="297"/>
      <c r="AC571" s="297"/>
      <c r="AD571" s="297"/>
      <c r="AE571" s="297"/>
      <c r="AF571" s="297"/>
      <c r="AG571" s="297"/>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3" t="str">
        <f t="shared" si="90"/>
        <v/>
      </c>
      <c r="AU571" s="283" t="s">
        <v>2506</v>
      </c>
    </row>
    <row r="572" spans="1:47" x14ac:dyDescent="0.35">
      <c r="A572" s="148"/>
      <c r="B572" s="116"/>
      <c r="C572" s="115"/>
      <c r="D572" s="115"/>
      <c r="E572" s="115"/>
      <c r="F572" s="240" t="str">
        <f>IFERROR(VLOOKUP(B572,ACCEPTED_CODES!$X$3:$Y$48,2,),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4"/>
      <c r="Z572" s="115" t="str">
        <f>IFERROR(VLOOKUP(Y572,CAPTURE_SITE_INFO!$AC$3:$AE$501,3,FALSE),"")</f>
        <v/>
      </c>
      <c r="AA572" s="297"/>
      <c r="AB572" s="297"/>
      <c r="AC572" s="297"/>
      <c r="AD572" s="297"/>
      <c r="AE572" s="297"/>
      <c r="AF572" s="297"/>
      <c r="AG572" s="297"/>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3" t="str">
        <f t="shared" si="90"/>
        <v/>
      </c>
      <c r="AU572" s="283" t="s">
        <v>2506</v>
      </c>
    </row>
    <row r="573" spans="1:47" x14ac:dyDescent="0.35">
      <c r="A573" s="148"/>
      <c r="B573" s="116"/>
      <c r="C573" s="115"/>
      <c r="D573" s="115"/>
      <c r="E573" s="115"/>
      <c r="F573" s="240" t="str">
        <f>IFERROR(VLOOKUP(B573,ACCEPTED_CODES!$X$3:$Y$48,2,),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4"/>
      <c r="Z573" s="115" t="str">
        <f>IFERROR(VLOOKUP(Y573,CAPTURE_SITE_INFO!$AC$3:$AE$501,3,FALSE),"")</f>
        <v/>
      </c>
      <c r="AA573" s="297"/>
      <c r="AB573" s="297"/>
      <c r="AC573" s="297"/>
      <c r="AD573" s="297"/>
      <c r="AE573" s="297"/>
      <c r="AF573" s="297"/>
      <c r="AG573" s="297"/>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3" t="str">
        <f t="shared" si="90"/>
        <v/>
      </c>
      <c r="AU573" s="283" t="s">
        <v>2506</v>
      </c>
    </row>
    <row r="574" spans="1:47" x14ac:dyDescent="0.35">
      <c r="A574" s="148"/>
      <c r="B574" s="116"/>
      <c r="C574" s="115"/>
      <c r="D574" s="115"/>
      <c r="E574" s="115"/>
      <c r="F574" s="240" t="str">
        <f>IFERROR(VLOOKUP(B574,ACCEPTED_CODES!$X$3:$Y$48,2,),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4"/>
      <c r="Z574" s="115" t="str">
        <f>IFERROR(VLOOKUP(Y574,CAPTURE_SITE_INFO!$AC$3:$AE$501,3,FALSE),"")</f>
        <v/>
      </c>
      <c r="AA574" s="297"/>
      <c r="AB574" s="297"/>
      <c r="AC574" s="297"/>
      <c r="AD574" s="297"/>
      <c r="AE574" s="297"/>
      <c r="AF574" s="297"/>
      <c r="AG574" s="297"/>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3" t="str">
        <f t="shared" si="90"/>
        <v/>
      </c>
      <c r="AU574" s="283" t="s">
        <v>2506</v>
      </c>
    </row>
    <row r="575" spans="1:47" x14ac:dyDescent="0.35">
      <c r="A575" s="148"/>
      <c r="B575" s="116"/>
      <c r="C575" s="115"/>
      <c r="D575" s="115"/>
      <c r="E575" s="115"/>
      <c r="F575" s="240" t="str">
        <f>IFERROR(VLOOKUP(B575,ACCEPTED_CODES!$X$3:$Y$48,2,),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4"/>
      <c r="Z575" s="115" t="str">
        <f>IFERROR(VLOOKUP(Y575,CAPTURE_SITE_INFO!$AC$3:$AE$501,3,FALSE),"")</f>
        <v/>
      </c>
      <c r="AA575" s="297"/>
      <c r="AB575" s="297"/>
      <c r="AC575" s="297"/>
      <c r="AD575" s="297"/>
      <c r="AE575" s="297"/>
      <c r="AF575" s="297"/>
      <c r="AG575" s="297"/>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3" t="str">
        <f t="shared" si="90"/>
        <v/>
      </c>
      <c r="AU575" s="283" t="s">
        <v>2506</v>
      </c>
    </row>
    <row r="576" spans="1:47" x14ac:dyDescent="0.35">
      <c r="A576" s="148"/>
      <c r="B576" s="116"/>
      <c r="C576" s="115"/>
      <c r="D576" s="115"/>
      <c r="E576" s="115"/>
      <c r="F576" s="240" t="str">
        <f>IFERROR(VLOOKUP(B576,ACCEPTED_CODES!$X$3:$Y$48,2,),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4"/>
      <c r="Z576" s="115" t="str">
        <f>IFERROR(VLOOKUP(Y576,CAPTURE_SITE_INFO!$AC$3:$AE$501,3,FALSE),"")</f>
        <v/>
      </c>
      <c r="AA576" s="297"/>
      <c r="AB576" s="297"/>
      <c r="AC576" s="297"/>
      <c r="AD576" s="297"/>
      <c r="AE576" s="297"/>
      <c r="AF576" s="297"/>
      <c r="AG576" s="297"/>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3" t="str">
        <f t="shared" si="90"/>
        <v/>
      </c>
      <c r="AU576" s="283" t="s">
        <v>2506</v>
      </c>
    </row>
    <row r="577" spans="1:47" x14ac:dyDescent="0.35">
      <c r="A577" s="148"/>
      <c r="B577" s="116"/>
      <c r="C577" s="115"/>
      <c r="D577" s="115"/>
      <c r="E577" s="115"/>
      <c r="F577" s="240" t="str">
        <f>IFERROR(VLOOKUP(B577,ACCEPTED_CODES!$X$3:$Y$48,2,),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4"/>
      <c r="Z577" s="115" t="str">
        <f>IFERROR(VLOOKUP(Y577,CAPTURE_SITE_INFO!$AC$3:$AE$501,3,FALSE),"")</f>
        <v/>
      </c>
      <c r="AA577" s="297"/>
      <c r="AB577" s="297"/>
      <c r="AC577" s="297"/>
      <c r="AD577" s="297"/>
      <c r="AE577" s="297"/>
      <c r="AF577" s="297"/>
      <c r="AG577" s="297"/>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3" t="str">
        <f t="shared" si="90"/>
        <v/>
      </c>
      <c r="AU577" s="283" t="s">
        <v>2506</v>
      </c>
    </row>
    <row r="578" spans="1:47" x14ac:dyDescent="0.35">
      <c r="A578" s="148"/>
      <c r="B578" s="116"/>
      <c r="C578" s="115"/>
      <c r="D578" s="115"/>
      <c r="E578" s="115"/>
      <c r="F578" s="240" t="str">
        <f>IFERROR(VLOOKUP(B578,ACCEPTED_CODES!$X$3:$Y$48,2,),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4"/>
      <c r="Z578" s="115" t="str">
        <f>IFERROR(VLOOKUP(Y578,CAPTURE_SITE_INFO!$AC$3:$AE$501,3,FALSE),"")</f>
        <v/>
      </c>
      <c r="AA578" s="297"/>
      <c r="AB578" s="297"/>
      <c r="AC578" s="297"/>
      <c r="AD578" s="297"/>
      <c r="AE578" s="297"/>
      <c r="AF578" s="297"/>
      <c r="AG578" s="297"/>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3" t="str">
        <f t="shared" si="90"/>
        <v/>
      </c>
      <c r="AU578" s="283" t="s">
        <v>2506</v>
      </c>
    </row>
    <row r="579" spans="1:47" x14ac:dyDescent="0.35">
      <c r="A579" s="148"/>
      <c r="B579" s="116"/>
      <c r="C579" s="115"/>
      <c r="D579" s="115"/>
      <c r="E579" s="115"/>
      <c r="F579" s="240" t="str">
        <f>IFERROR(VLOOKUP(B579,ACCEPTED_CODES!$X$3:$Y$48,2,),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4"/>
      <c r="Z579" s="115" t="str">
        <f>IFERROR(VLOOKUP(Y579,CAPTURE_SITE_INFO!$AC$3:$AE$501,3,FALSE),"")</f>
        <v/>
      </c>
      <c r="AA579" s="297"/>
      <c r="AB579" s="297"/>
      <c r="AC579" s="297"/>
      <c r="AD579" s="297"/>
      <c r="AE579" s="297"/>
      <c r="AF579" s="297"/>
      <c r="AG579" s="297"/>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3" t="str">
        <f t="shared" si="90"/>
        <v/>
      </c>
      <c r="AU579" s="283" t="s">
        <v>2506</v>
      </c>
    </row>
    <row r="580" spans="1:47" x14ac:dyDescent="0.35">
      <c r="A580" s="148"/>
      <c r="B580" s="116"/>
      <c r="C580" s="115"/>
      <c r="D580" s="115"/>
      <c r="E580" s="115"/>
      <c r="F580" s="240" t="str">
        <f>IFERROR(VLOOKUP(B580,ACCEPTED_CODES!$X$3:$Y$48,2,),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4"/>
      <c r="Z580" s="115" t="str">
        <f>IFERROR(VLOOKUP(Y580,CAPTURE_SITE_INFO!$AC$3:$AE$501,3,FALSE),"")</f>
        <v/>
      </c>
      <c r="AA580" s="297"/>
      <c r="AB580" s="297"/>
      <c r="AC580" s="297"/>
      <c r="AD580" s="297"/>
      <c r="AE580" s="297"/>
      <c r="AF580" s="297"/>
      <c r="AG580" s="297"/>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3" t="str">
        <f t="shared" si="90"/>
        <v/>
      </c>
      <c r="AU580" s="283" t="s">
        <v>2506</v>
      </c>
    </row>
    <row r="581" spans="1:47" x14ac:dyDescent="0.35">
      <c r="A581" s="148"/>
      <c r="B581" s="116"/>
      <c r="C581" s="115"/>
      <c r="D581" s="115"/>
      <c r="E581" s="115"/>
      <c r="F581" s="240" t="str">
        <f>IFERROR(VLOOKUP(B581,ACCEPTED_CODES!$X$3:$Y$48,2,),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4"/>
      <c r="Z581" s="115" t="str">
        <f>IFERROR(VLOOKUP(Y581,CAPTURE_SITE_INFO!$AC$3:$AE$501,3,FALSE),"")</f>
        <v/>
      </c>
      <c r="AA581" s="297"/>
      <c r="AB581" s="297"/>
      <c r="AC581" s="297"/>
      <c r="AD581" s="297"/>
      <c r="AE581" s="297"/>
      <c r="AF581" s="297"/>
      <c r="AG581" s="297"/>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3" t="str">
        <f t="shared" ref="AT581:AT644" si="100">IF(T581="","",(CONCATENATE(S581,"-",T581)))</f>
        <v/>
      </c>
      <c r="AU581" s="283" t="s">
        <v>2506</v>
      </c>
    </row>
    <row r="582" spans="1:47" x14ac:dyDescent="0.35">
      <c r="A582" s="148"/>
      <c r="B582" s="116"/>
      <c r="C582" s="115"/>
      <c r="D582" s="115"/>
      <c r="E582" s="115"/>
      <c r="F582" s="240" t="str">
        <f>IFERROR(VLOOKUP(B582,ACCEPTED_CODES!$X$3:$Y$48,2,),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4"/>
      <c r="Z582" s="115" t="str">
        <f>IFERROR(VLOOKUP(Y582,CAPTURE_SITE_INFO!$AC$3:$AE$501,3,FALSE),"")</f>
        <v/>
      </c>
      <c r="AA582" s="297"/>
      <c r="AB582" s="297"/>
      <c r="AC582" s="297"/>
      <c r="AD582" s="297"/>
      <c r="AE582" s="297"/>
      <c r="AF582" s="297"/>
      <c r="AG582" s="297"/>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3" t="str">
        <f t="shared" si="100"/>
        <v/>
      </c>
      <c r="AU582" s="283" t="s">
        <v>2506</v>
      </c>
    </row>
    <row r="583" spans="1:47" x14ac:dyDescent="0.35">
      <c r="A583" s="148"/>
      <c r="B583" s="116"/>
      <c r="C583" s="115"/>
      <c r="D583" s="115"/>
      <c r="E583" s="115"/>
      <c r="F583" s="240" t="str">
        <f>IFERROR(VLOOKUP(B583,ACCEPTED_CODES!$X$3:$Y$48,2,),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4"/>
      <c r="Z583" s="115" t="str">
        <f>IFERROR(VLOOKUP(Y583,CAPTURE_SITE_INFO!$AC$3:$AE$501,3,FALSE),"")</f>
        <v/>
      </c>
      <c r="AA583" s="297"/>
      <c r="AB583" s="297"/>
      <c r="AC583" s="297"/>
      <c r="AD583" s="297"/>
      <c r="AE583" s="297"/>
      <c r="AF583" s="297"/>
      <c r="AG583" s="297"/>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3" t="str">
        <f t="shared" si="100"/>
        <v/>
      </c>
      <c r="AU583" s="283" t="s">
        <v>2506</v>
      </c>
    </row>
    <row r="584" spans="1:47" x14ac:dyDescent="0.35">
      <c r="A584" s="148"/>
      <c r="B584" s="116"/>
      <c r="C584" s="115"/>
      <c r="D584" s="115"/>
      <c r="E584" s="115"/>
      <c r="F584" s="240" t="str">
        <f>IFERROR(VLOOKUP(B584,ACCEPTED_CODES!$X$3:$Y$48,2,),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4"/>
      <c r="Z584" s="115" t="str">
        <f>IFERROR(VLOOKUP(Y584,CAPTURE_SITE_INFO!$AC$3:$AE$501,3,FALSE),"")</f>
        <v/>
      </c>
      <c r="AA584" s="297"/>
      <c r="AB584" s="297"/>
      <c r="AC584" s="297"/>
      <c r="AD584" s="297"/>
      <c r="AE584" s="297"/>
      <c r="AF584" s="297"/>
      <c r="AG584" s="297"/>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3" t="str">
        <f t="shared" si="100"/>
        <v/>
      </c>
      <c r="AU584" s="283" t="s">
        <v>2506</v>
      </c>
    </row>
    <row r="585" spans="1:47" x14ac:dyDescent="0.35">
      <c r="A585" s="148"/>
      <c r="B585" s="116"/>
      <c r="C585" s="115"/>
      <c r="D585" s="115"/>
      <c r="E585" s="115"/>
      <c r="F585" s="240" t="str">
        <f>IFERROR(VLOOKUP(B585,ACCEPTED_CODES!$X$3:$Y$48,2,),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4"/>
      <c r="Z585" s="115" t="str">
        <f>IFERROR(VLOOKUP(Y585,CAPTURE_SITE_INFO!$AC$3:$AE$501,3,FALSE),"")</f>
        <v/>
      </c>
      <c r="AA585" s="297"/>
      <c r="AB585" s="297"/>
      <c r="AC585" s="297"/>
      <c r="AD585" s="297"/>
      <c r="AE585" s="297"/>
      <c r="AF585" s="297"/>
      <c r="AG585" s="297"/>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3" t="str">
        <f t="shared" si="100"/>
        <v/>
      </c>
      <c r="AU585" s="283" t="s">
        <v>2506</v>
      </c>
    </row>
    <row r="586" spans="1:47" x14ac:dyDescent="0.35">
      <c r="A586" s="148"/>
      <c r="B586" s="116"/>
      <c r="C586" s="115"/>
      <c r="D586" s="115"/>
      <c r="E586" s="115"/>
      <c r="F586" s="240" t="str">
        <f>IFERROR(VLOOKUP(B586,ACCEPTED_CODES!$X$3:$Y$48,2,),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4"/>
      <c r="Z586" s="115" t="str">
        <f>IFERROR(VLOOKUP(Y586,CAPTURE_SITE_INFO!$AC$3:$AE$501,3,FALSE),"")</f>
        <v/>
      </c>
      <c r="AA586" s="297"/>
      <c r="AB586" s="297"/>
      <c r="AC586" s="297"/>
      <c r="AD586" s="297"/>
      <c r="AE586" s="297"/>
      <c r="AF586" s="297"/>
      <c r="AG586" s="297"/>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3" t="str">
        <f t="shared" si="100"/>
        <v/>
      </c>
      <c r="AU586" s="283" t="s">
        <v>2506</v>
      </c>
    </row>
    <row r="587" spans="1:47" x14ac:dyDescent="0.35">
      <c r="A587" s="148"/>
      <c r="B587" s="116"/>
      <c r="C587" s="115"/>
      <c r="D587" s="115"/>
      <c r="E587" s="115"/>
      <c r="F587" s="240" t="str">
        <f>IFERROR(VLOOKUP(B587,ACCEPTED_CODES!$X$3:$Y$48,2,),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4"/>
      <c r="Z587" s="115" t="str">
        <f>IFERROR(VLOOKUP(Y587,CAPTURE_SITE_INFO!$AC$3:$AE$501,3,FALSE),"")</f>
        <v/>
      </c>
      <c r="AA587" s="297"/>
      <c r="AB587" s="297"/>
      <c r="AC587" s="297"/>
      <c r="AD587" s="297"/>
      <c r="AE587" s="297"/>
      <c r="AF587" s="297"/>
      <c r="AG587" s="297"/>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3" t="str">
        <f t="shared" si="100"/>
        <v/>
      </c>
      <c r="AU587" s="283" t="s">
        <v>2506</v>
      </c>
    </row>
    <row r="588" spans="1:47" x14ac:dyDescent="0.35">
      <c r="A588" s="148"/>
      <c r="B588" s="116"/>
      <c r="C588" s="115"/>
      <c r="D588" s="115"/>
      <c r="E588" s="115"/>
      <c r="F588" s="240" t="str">
        <f>IFERROR(VLOOKUP(B588,ACCEPTED_CODES!$X$3:$Y$48,2,),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4"/>
      <c r="Z588" s="115" t="str">
        <f>IFERROR(VLOOKUP(Y588,CAPTURE_SITE_INFO!$AC$3:$AE$501,3,FALSE),"")</f>
        <v/>
      </c>
      <c r="AA588" s="297"/>
      <c r="AB588" s="297"/>
      <c r="AC588" s="297"/>
      <c r="AD588" s="297"/>
      <c r="AE588" s="297"/>
      <c r="AF588" s="297"/>
      <c r="AG588" s="297"/>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3" t="str">
        <f t="shared" si="100"/>
        <v/>
      </c>
      <c r="AU588" s="283" t="s">
        <v>2506</v>
      </c>
    </row>
    <row r="589" spans="1:47" x14ac:dyDescent="0.35">
      <c r="A589" s="148"/>
      <c r="B589" s="116"/>
      <c r="C589" s="115"/>
      <c r="D589" s="115"/>
      <c r="E589" s="115"/>
      <c r="F589" s="240" t="str">
        <f>IFERROR(VLOOKUP(B589,ACCEPTED_CODES!$X$3:$Y$48,2,),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4"/>
      <c r="Z589" s="115" t="str">
        <f>IFERROR(VLOOKUP(Y589,CAPTURE_SITE_INFO!$AC$3:$AE$501,3,FALSE),"")</f>
        <v/>
      </c>
      <c r="AA589" s="297"/>
      <c r="AB589" s="297"/>
      <c r="AC589" s="297"/>
      <c r="AD589" s="297"/>
      <c r="AE589" s="297"/>
      <c r="AF589" s="297"/>
      <c r="AG589" s="297"/>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3" t="str">
        <f t="shared" si="100"/>
        <v/>
      </c>
      <c r="AU589" s="283" t="s">
        <v>2506</v>
      </c>
    </row>
    <row r="590" spans="1:47" x14ac:dyDescent="0.35">
      <c r="A590" s="148"/>
      <c r="B590" s="116"/>
      <c r="C590" s="115"/>
      <c r="D590" s="115"/>
      <c r="E590" s="115"/>
      <c r="F590" s="240" t="str">
        <f>IFERROR(VLOOKUP(B590,ACCEPTED_CODES!$X$3:$Y$48,2,),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4"/>
      <c r="Z590" s="115" t="str">
        <f>IFERROR(VLOOKUP(Y590,CAPTURE_SITE_INFO!$AC$3:$AE$501,3,FALSE),"")</f>
        <v/>
      </c>
      <c r="AA590" s="297"/>
      <c r="AB590" s="297"/>
      <c r="AC590" s="297"/>
      <c r="AD590" s="297"/>
      <c r="AE590" s="297"/>
      <c r="AF590" s="297"/>
      <c r="AG590" s="297"/>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3" t="str">
        <f t="shared" si="100"/>
        <v/>
      </c>
      <c r="AU590" s="283" t="s">
        <v>2506</v>
      </c>
    </row>
    <row r="591" spans="1:47" x14ac:dyDescent="0.35">
      <c r="A591" s="148"/>
      <c r="B591" s="116"/>
      <c r="C591" s="115"/>
      <c r="D591" s="115"/>
      <c r="E591" s="115"/>
      <c r="F591" s="240" t="str">
        <f>IFERROR(VLOOKUP(B591,ACCEPTED_CODES!$X$3:$Y$48,2,),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4"/>
      <c r="Z591" s="115" t="str">
        <f>IFERROR(VLOOKUP(Y591,CAPTURE_SITE_INFO!$AC$3:$AE$501,3,FALSE),"")</f>
        <v/>
      </c>
      <c r="AA591" s="297"/>
      <c r="AB591" s="297"/>
      <c r="AC591" s="297"/>
      <c r="AD591" s="297"/>
      <c r="AE591" s="297"/>
      <c r="AF591" s="297"/>
      <c r="AG591" s="297"/>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3" t="str">
        <f t="shared" si="100"/>
        <v/>
      </c>
      <c r="AU591" s="283" t="s">
        <v>2506</v>
      </c>
    </row>
    <row r="592" spans="1:47" x14ac:dyDescent="0.35">
      <c r="A592" s="148"/>
      <c r="B592" s="116"/>
      <c r="C592" s="115"/>
      <c r="D592" s="115"/>
      <c r="E592" s="115"/>
      <c r="F592" s="240" t="str">
        <f>IFERROR(VLOOKUP(B592,ACCEPTED_CODES!$X$3:$Y$48,2,),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4"/>
      <c r="Z592" s="115" t="str">
        <f>IFERROR(VLOOKUP(Y592,CAPTURE_SITE_INFO!$AC$3:$AE$501,3,FALSE),"")</f>
        <v/>
      </c>
      <c r="AA592" s="297"/>
      <c r="AB592" s="297"/>
      <c r="AC592" s="297"/>
      <c r="AD592" s="297"/>
      <c r="AE592" s="297"/>
      <c r="AF592" s="297"/>
      <c r="AG592" s="297"/>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3" t="str">
        <f t="shared" si="100"/>
        <v/>
      </c>
      <c r="AU592" s="283" t="s">
        <v>2506</v>
      </c>
    </row>
    <row r="593" spans="1:47" x14ac:dyDescent="0.35">
      <c r="A593" s="148"/>
      <c r="B593" s="116"/>
      <c r="C593" s="115"/>
      <c r="D593" s="115"/>
      <c r="E593" s="115"/>
      <c r="F593" s="240" t="str">
        <f>IFERROR(VLOOKUP(B593,ACCEPTED_CODES!$X$3:$Y$48,2,),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4"/>
      <c r="Z593" s="115" t="str">
        <f>IFERROR(VLOOKUP(Y593,CAPTURE_SITE_INFO!$AC$3:$AE$501,3,FALSE),"")</f>
        <v/>
      </c>
      <c r="AA593" s="297"/>
      <c r="AB593" s="297"/>
      <c r="AC593" s="297"/>
      <c r="AD593" s="297"/>
      <c r="AE593" s="297"/>
      <c r="AF593" s="297"/>
      <c r="AG593" s="297"/>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3" t="str">
        <f t="shared" si="100"/>
        <v/>
      </c>
      <c r="AU593" s="283" t="s">
        <v>2506</v>
      </c>
    </row>
    <row r="594" spans="1:47" x14ac:dyDescent="0.35">
      <c r="A594" s="148"/>
      <c r="B594" s="116"/>
      <c r="C594" s="115"/>
      <c r="D594" s="115"/>
      <c r="E594" s="115"/>
      <c r="F594" s="240" t="str">
        <f>IFERROR(VLOOKUP(B594,ACCEPTED_CODES!$X$3:$Y$48,2,),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4"/>
      <c r="Z594" s="115" t="str">
        <f>IFERROR(VLOOKUP(Y594,CAPTURE_SITE_INFO!$AC$3:$AE$501,3,FALSE),"")</f>
        <v/>
      </c>
      <c r="AA594" s="297"/>
      <c r="AB594" s="297"/>
      <c r="AC594" s="297"/>
      <c r="AD594" s="297"/>
      <c r="AE594" s="297"/>
      <c r="AF594" s="297"/>
      <c r="AG594" s="297"/>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3" t="str">
        <f t="shared" si="100"/>
        <v/>
      </c>
      <c r="AU594" s="283" t="s">
        <v>2506</v>
      </c>
    </row>
    <row r="595" spans="1:47" x14ac:dyDescent="0.35">
      <c r="A595" s="148"/>
      <c r="B595" s="116"/>
      <c r="C595" s="115"/>
      <c r="D595" s="115"/>
      <c r="E595" s="115"/>
      <c r="F595" s="240" t="str">
        <f>IFERROR(VLOOKUP(B595,ACCEPTED_CODES!$X$3:$Y$48,2,),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4"/>
      <c r="Z595" s="115" t="str">
        <f>IFERROR(VLOOKUP(Y595,CAPTURE_SITE_INFO!$AC$3:$AE$501,3,FALSE),"")</f>
        <v/>
      </c>
      <c r="AA595" s="297"/>
      <c r="AB595" s="297"/>
      <c r="AC595" s="297"/>
      <c r="AD595" s="297"/>
      <c r="AE595" s="297"/>
      <c r="AF595" s="297"/>
      <c r="AG595" s="297"/>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3" t="str">
        <f t="shared" si="100"/>
        <v/>
      </c>
      <c r="AU595" s="283" t="s">
        <v>2506</v>
      </c>
    </row>
    <row r="596" spans="1:47" x14ac:dyDescent="0.35">
      <c r="A596" s="148"/>
      <c r="B596" s="116"/>
      <c r="C596" s="115"/>
      <c r="D596" s="115"/>
      <c r="E596" s="115"/>
      <c r="F596" s="240" t="str">
        <f>IFERROR(VLOOKUP(B596,ACCEPTED_CODES!$X$3:$Y$48,2,),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4"/>
      <c r="Z596" s="115" t="str">
        <f>IFERROR(VLOOKUP(Y596,CAPTURE_SITE_INFO!$AC$3:$AE$501,3,FALSE),"")</f>
        <v/>
      </c>
      <c r="AA596" s="297"/>
      <c r="AB596" s="297"/>
      <c r="AC596" s="297"/>
      <c r="AD596" s="297"/>
      <c r="AE596" s="297"/>
      <c r="AF596" s="297"/>
      <c r="AG596" s="297"/>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3" t="str">
        <f t="shared" si="100"/>
        <v/>
      </c>
      <c r="AU596" s="283" t="s">
        <v>2506</v>
      </c>
    </row>
    <row r="597" spans="1:47" x14ac:dyDescent="0.35">
      <c r="A597" s="148"/>
      <c r="B597" s="116"/>
      <c r="C597" s="115"/>
      <c r="D597" s="115"/>
      <c r="E597" s="115"/>
      <c r="F597" s="240" t="str">
        <f>IFERROR(VLOOKUP(B597,ACCEPTED_CODES!$X$3:$Y$48,2,),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4"/>
      <c r="Z597" s="115" t="str">
        <f>IFERROR(VLOOKUP(Y597,CAPTURE_SITE_INFO!$AC$3:$AE$501,3,FALSE),"")</f>
        <v/>
      </c>
      <c r="AA597" s="297"/>
      <c r="AB597" s="297"/>
      <c r="AC597" s="297"/>
      <c r="AD597" s="297"/>
      <c r="AE597" s="297"/>
      <c r="AF597" s="297"/>
      <c r="AG597" s="297"/>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3" t="str">
        <f t="shared" si="100"/>
        <v/>
      </c>
      <c r="AU597" s="283" t="s">
        <v>2506</v>
      </c>
    </row>
    <row r="598" spans="1:47" x14ac:dyDescent="0.35">
      <c r="A598" s="148"/>
      <c r="B598" s="116"/>
      <c r="C598" s="115"/>
      <c r="D598" s="115"/>
      <c r="E598" s="115"/>
      <c r="F598" s="240" t="str">
        <f>IFERROR(VLOOKUP(B598,ACCEPTED_CODES!$X$3:$Y$48,2,),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4"/>
      <c r="Z598" s="115" t="str">
        <f>IFERROR(VLOOKUP(Y598,CAPTURE_SITE_INFO!$AC$3:$AE$501,3,FALSE),"")</f>
        <v/>
      </c>
      <c r="AA598" s="297"/>
      <c r="AB598" s="297"/>
      <c r="AC598" s="297"/>
      <c r="AD598" s="297"/>
      <c r="AE598" s="297"/>
      <c r="AF598" s="297"/>
      <c r="AG598" s="297"/>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3" t="str">
        <f t="shared" si="100"/>
        <v/>
      </c>
      <c r="AU598" s="283" t="s">
        <v>2506</v>
      </c>
    </row>
    <row r="599" spans="1:47" x14ac:dyDescent="0.35">
      <c r="A599" s="148"/>
      <c r="B599" s="116"/>
      <c r="C599" s="115"/>
      <c r="D599" s="115"/>
      <c r="E599" s="115"/>
      <c r="F599" s="240" t="str">
        <f>IFERROR(VLOOKUP(B599,ACCEPTED_CODES!$X$3:$Y$48,2,),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4"/>
      <c r="Z599" s="115" t="str">
        <f>IFERROR(VLOOKUP(Y599,CAPTURE_SITE_INFO!$AC$3:$AE$501,3,FALSE),"")</f>
        <v/>
      </c>
      <c r="AA599" s="297"/>
      <c r="AB599" s="297"/>
      <c r="AC599" s="297"/>
      <c r="AD599" s="297"/>
      <c r="AE599" s="297"/>
      <c r="AF599" s="297"/>
      <c r="AG599" s="297"/>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3" t="str">
        <f t="shared" si="100"/>
        <v/>
      </c>
      <c r="AU599" s="283" t="s">
        <v>2506</v>
      </c>
    </row>
    <row r="600" spans="1:47" x14ac:dyDescent="0.35">
      <c r="A600" s="148"/>
      <c r="B600" s="116"/>
      <c r="C600" s="115"/>
      <c r="D600" s="115"/>
      <c r="E600" s="115"/>
      <c r="F600" s="240" t="str">
        <f>IFERROR(VLOOKUP(B600,ACCEPTED_CODES!$X$3:$Y$48,2,),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4"/>
      <c r="Z600" s="115" t="str">
        <f>IFERROR(VLOOKUP(Y600,CAPTURE_SITE_INFO!$AC$3:$AE$501,3,FALSE),"")</f>
        <v/>
      </c>
      <c r="AA600" s="297"/>
      <c r="AB600" s="297"/>
      <c r="AC600" s="297"/>
      <c r="AD600" s="297"/>
      <c r="AE600" s="297"/>
      <c r="AF600" s="297"/>
      <c r="AG600" s="297"/>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3" t="str">
        <f t="shared" si="100"/>
        <v/>
      </c>
      <c r="AU600" s="283" t="s">
        <v>2506</v>
      </c>
    </row>
    <row r="601" spans="1:47" x14ac:dyDescent="0.35">
      <c r="A601" s="148"/>
      <c r="B601" s="116"/>
      <c r="C601" s="115"/>
      <c r="D601" s="115"/>
      <c r="E601" s="115"/>
      <c r="F601" s="240" t="str">
        <f>IFERROR(VLOOKUP(B601,ACCEPTED_CODES!$X$3:$Y$48,2,),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4"/>
      <c r="Z601" s="115" t="str">
        <f>IFERROR(VLOOKUP(Y601,CAPTURE_SITE_INFO!$AC$3:$AE$501,3,FALSE),"")</f>
        <v/>
      </c>
      <c r="AA601" s="297"/>
      <c r="AB601" s="297"/>
      <c r="AC601" s="297"/>
      <c r="AD601" s="297"/>
      <c r="AE601" s="297"/>
      <c r="AF601" s="297"/>
      <c r="AG601" s="297"/>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3" t="str">
        <f t="shared" si="100"/>
        <v/>
      </c>
      <c r="AU601" s="283" t="s">
        <v>2506</v>
      </c>
    </row>
    <row r="602" spans="1:47" x14ac:dyDescent="0.35">
      <c r="A602" s="148"/>
      <c r="B602" s="116"/>
      <c r="C602" s="115"/>
      <c r="D602" s="115"/>
      <c r="E602" s="115"/>
      <c r="F602" s="240" t="str">
        <f>IFERROR(VLOOKUP(B602,ACCEPTED_CODES!$X$3:$Y$48,2,),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4"/>
      <c r="Z602" s="115" t="str">
        <f>IFERROR(VLOOKUP(Y602,CAPTURE_SITE_INFO!$AC$3:$AE$501,3,FALSE),"")</f>
        <v/>
      </c>
      <c r="AA602" s="297"/>
      <c r="AB602" s="297"/>
      <c r="AC602" s="297"/>
      <c r="AD602" s="297"/>
      <c r="AE602" s="297"/>
      <c r="AF602" s="297"/>
      <c r="AG602" s="297"/>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3" t="str">
        <f t="shared" si="100"/>
        <v/>
      </c>
      <c r="AU602" s="283" t="s">
        <v>2506</v>
      </c>
    </row>
    <row r="603" spans="1:47" x14ac:dyDescent="0.35">
      <c r="A603" s="148"/>
      <c r="B603" s="116"/>
      <c r="C603" s="115"/>
      <c r="D603" s="115"/>
      <c r="E603" s="115"/>
      <c r="F603" s="240" t="str">
        <f>IFERROR(VLOOKUP(B603,ACCEPTED_CODES!$X$3:$Y$48,2,),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4"/>
      <c r="Z603" s="115" t="str">
        <f>IFERROR(VLOOKUP(Y603,CAPTURE_SITE_INFO!$AC$3:$AE$501,3,FALSE),"")</f>
        <v/>
      </c>
      <c r="AA603" s="297"/>
      <c r="AB603" s="297"/>
      <c r="AC603" s="297"/>
      <c r="AD603" s="297"/>
      <c r="AE603" s="297"/>
      <c r="AF603" s="297"/>
      <c r="AG603" s="297"/>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3" t="str">
        <f t="shared" si="100"/>
        <v/>
      </c>
      <c r="AU603" s="283" t="s">
        <v>2506</v>
      </c>
    </row>
    <row r="604" spans="1:47" x14ac:dyDescent="0.35">
      <c r="A604" s="148"/>
      <c r="B604" s="116"/>
      <c r="C604" s="115"/>
      <c r="D604" s="115"/>
      <c r="E604" s="115"/>
      <c r="F604" s="240" t="str">
        <f>IFERROR(VLOOKUP(B604,ACCEPTED_CODES!$X$3:$Y$48,2,),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4"/>
      <c r="Z604" s="115" t="str">
        <f>IFERROR(VLOOKUP(Y604,CAPTURE_SITE_INFO!$AC$3:$AE$501,3,FALSE),"")</f>
        <v/>
      </c>
      <c r="AA604" s="297"/>
      <c r="AB604" s="297"/>
      <c r="AC604" s="297"/>
      <c r="AD604" s="297"/>
      <c r="AE604" s="297"/>
      <c r="AF604" s="297"/>
      <c r="AG604" s="297"/>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3" t="str">
        <f t="shared" si="100"/>
        <v/>
      </c>
      <c r="AU604" s="283" t="s">
        <v>2506</v>
      </c>
    </row>
    <row r="605" spans="1:47" x14ac:dyDescent="0.35">
      <c r="A605" s="148"/>
      <c r="B605" s="116"/>
      <c r="C605" s="115"/>
      <c r="D605" s="115"/>
      <c r="E605" s="115"/>
      <c r="F605" s="240" t="str">
        <f>IFERROR(VLOOKUP(B605,ACCEPTED_CODES!$X$3:$Y$48,2,),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4"/>
      <c r="Z605" s="115" t="str">
        <f>IFERROR(VLOOKUP(Y605,CAPTURE_SITE_INFO!$AC$3:$AE$501,3,FALSE),"")</f>
        <v/>
      </c>
      <c r="AA605" s="297"/>
      <c r="AB605" s="297"/>
      <c r="AC605" s="297"/>
      <c r="AD605" s="297"/>
      <c r="AE605" s="297"/>
      <c r="AF605" s="297"/>
      <c r="AG605" s="297"/>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3" t="str">
        <f t="shared" si="100"/>
        <v/>
      </c>
      <c r="AU605" s="283" t="s">
        <v>2506</v>
      </c>
    </row>
    <row r="606" spans="1:47" x14ac:dyDescent="0.35">
      <c r="A606" s="148"/>
      <c r="B606" s="116"/>
      <c r="C606" s="115"/>
      <c r="D606" s="115"/>
      <c r="E606" s="115"/>
      <c r="F606" s="240" t="str">
        <f>IFERROR(VLOOKUP(B606,ACCEPTED_CODES!$X$3:$Y$48,2,),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4"/>
      <c r="Z606" s="115" t="str">
        <f>IFERROR(VLOOKUP(Y606,CAPTURE_SITE_INFO!$AC$3:$AE$501,3,FALSE),"")</f>
        <v/>
      </c>
      <c r="AA606" s="297"/>
      <c r="AB606" s="297"/>
      <c r="AC606" s="297"/>
      <c r="AD606" s="297"/>
      <c r="AE606" s="297"/>
      <c r="AF606" s="297"/>
      <c r="AG606" s="297"/>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3" t="str">
        <f t="shared" si="100"/>
        <v/>
      </c>
      <c r="AU606" s="283" t="s">
        <v>2506</v>
      </c>
    </row>
    <row r="607" spans="1:47" x14ac:dyDescent="0.35">
      <c r="A607" s="148"/>
      <c r="B607" s="116"/>
      <c r="C607" s="115"/>
      <c r="D607" s="115"/>
      <c r="E607" s="115"/>
      <c r="F607" s="240" t="str">
        <f>IFERROR(VLOOKUP(B607,ACCEPTED_CODES!$X$3:$Y$48,2,),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4"/>
      <c r="Z607" s="115" t="str">
        <f>IFERROR(VLOOKUP(Y607,CAPTURE_SITE_INFO!$AC$3:$AE$501,3,FALSE),"")</f>
        <v/>
      </c>
      <c r="AA607" s="297"/>
      <c r="AB607" s="297"/>
      <c r="AC607" s="297"/>
      <c r="AD607" s="297"/>
      <c r="AE607" s="297"/>
      <c r="AF607" s="297"/>
      <c r="AG607" s="297"/>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3" t="str">
        <f t="shared" si="100"/>
        <v/>
      </c>
      <c r="AU607" s="283" t="s">
        <v>2506</v>
      </c>
    </row>
    <row r="608" spans="1:47" x14ac:dyDescent="0.35">
      <c r="A608" s="148"/>
      <c r="B608" s="116"/>
      <c r="C608" s="115"/>
      <c r="D608" s="115"/>
      <c r="E608" s="115"/>
      <c r="F608" s="240" t="str">
        <f>IFERROR(VLOOKUP(B608,ACCEPTED_CODES!$X$3:$Y$48,2,),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4"/>
      <c r="Z608" s="115" t="str">
        <f>IFERROR(VLOOKUP(Y608,CAPTURE_SITE_INFO!$AC$3:$AE$501,3,FALSE),"")</f>
        <v/>
      </c>
      <c r="AA608" s="297"/>
      <c r="AB608" s="297"/>
      <c r="AC608" s="297"/>
      <c r="AD608" s="297"/>
      <c r="AE608" s="297"/>
      <c r="AF608" s="297"/>
      <c r="AG608" s="297"/>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3" t="str">
        <f t="shared" si="100"/>
        <v/>
      </c>
      <c r="AU608" s="283" t="s">
        <v>2506</v>
      </c>
    </row>
    <row r="609" spans="1:47" x14ac:dyDescent="0.35">
      <c r="A609" s="148"/>
      <c r="B609" s="116"/>
      <c r="C609" s="115"/>
      <c r="D609" s="115"/>
      <c r="E609" s="115"/>
      <c r="F609" s="240" t="str">
        <f>IFERROR(VLOOKUP(B609,ACCEPTED_CODES!$X$3:$Y$48,2,),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4"/>
      <c r="Z609" s="115" t="str">
        <f>IFERROR(VLOOKUP(Y609,CAPTURE_SITE_INFO!$AC$3:$AE$501,3,FALSE),"")</f>
        <v/>
      </c>
      <c r="AA609" s="297"/>
      <c r="AB609" s="297"/>
      <c r="AC609" s="297"/>
      <c r="AD609" s="297"/>
      <c r="AE609" s="297"/>
      <c r="AF609" s="297"/>
      <c r="AG609" s="297"/>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3" t="str">
        <f t="shared" si="100"/>
        <v/>
      </c>
      <c r="AU609" s="283" t="s">
        <v>2506</v>
      </c>
    </row>
    <row r="610" spans="1:47" x14ac:dyDescent="0.35">
      <c r="A610" s="148"/>
      <c r="B610" s="116"/>
      <c r="C610" s="115"/>
      <c r="D610" s="115"/>
      <c r="E610" s="115"/>
      <c r="F610" s="240" t="str">
        <f>IFERROR(VLOOKUP(B610,ACCEPTED_CODES!$X$3:$Y$48,2,),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4"/>
      <c r="Z610" s="115" t="str">
        <f>IFERROR(VLOOKUP(Y610,CAPTURE_SITE_INFO!$AC$3:$AE$501,3,FALSE),"")</f>
        <v/>
      </c>
      <c r="AA610" s="297"/>
      <c r="AB610" s="297"/>
      <c r="AC610" s="297"/>
      <c r="AD610" s="297"/>
      <c r="AE610" s="297"/>
      <c r="AF610" s="297"/>
      <c r="AG610" s="297"/>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3" t="str">
        <f t="shared" si="100"/>
        <v/>
      </c>
      <c r="AU610" s="283" t="s">
        <v>2506</v>
      </c>
    </row>
    <row r="611" spans="1:47" x14ac:dyDescent="0.35">
      <c r="A611" s="148"/>
      <c r="B611" s="116"/>
      <c r="C611" s="115"/>
      <c r="D611" s="115"/>
      <c r="E611" s="115"/>
      <c r="F611" s="240" t="str">
        <f>IFERROR(VLOOKUP(B611,ACCEPTED_CODES!$X$3:$Y$48,2,),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4"/>
      <c r="Z611" s="115" t="str">
        <f>IFERROR(VLOOKUP(Y611,CAPTURE_SITE_INFO!$AC$3:$AE$501,3,FALSE),"")</f>
        <v/>
      </c>
      <c r="AA611" s="297"/>
      <c r="AB611" s="297"/>
      <c r="AC611" s="297"/>
      <c r="AD611" s="297"/>
      <c r="AE611" s="297"/>
      <c r="AF611" s="297"/>
      <c r="AG611" s="297"/>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3" t="str">
        <f t="shared" si="100"/>
        <v/>
      </c>
      <c r="AU611" s="283" t="s">
        <v>2506</v>
      </c>
    </row>
    <row r="612" spans="1:47" x14ac:dyDescent="0.35">
      <c r="A612" s="148"/>
      <c r="B612" s="116"/>
      <c r="C612" s="115"/>
      <c r="D612" s="115"/>
      <c r="E612" s="115"/>
      <c r="F612" s="240" t="str">
        <f>IFERROR(VLOOKUP(B612,ACCEPTED_CODES!$X$3:$Y$48,2,),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4"/>
      <c r="Z612" s="115" t="str">
        <f>IFERROR(VLOOKUP(Y612,CAPTURE_SITE_INFO!$AC$3:$AE$501,3,FALSE),"")</f>
        <v/>
      </c>
      <c r="AA612" s="297"/>
      <c r="AB612" s="297"/>
      <c r="AC612" s="297"/>
      <c r="AD612" s="297"/>
      <c r="AE612" s="297"/>
      <c r="AF612" s="297"/>
      <c r="AG612" s="297"/>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3" t="str">
        <f t="shared" si="100"/>
        <v/>
      </c>
      <c r="AU612" s="283" t="s">
        <v>2506</v>
      </c>
    </row>
    <row r="613" spans="1:47" x14ac:dyDescent="0.35">
      <c r="A613" s="148"/>
      <c r="B613" s="116"/>
      <c r="C613" s="115"/>
      <c r="D613" s="115"/>
      <c r="E613" s="115"/>
      <c r="F613" s="240" t="str">
        <f>IFERROR(VLOOKUP(B613,ACCEPTED_CODES!$X$3:$Y$48,2,),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4"/>
      <c r="Z613" s="115" t="str">
        <f>IFERROR(VLOOKUP(Y613,CAPTURE_SITE_INFO!$AC$3:$AE$501,3,FALSE),"")</f>
        <v/>
      </c>
      <c r="AA613" s="297"/>
      <c r="AB613" s="297"/>
      <c r="AC613" s="297"/>
      <c r="AD613" s="297"/>
      <c r="AE613" s="297"/>
      <c r="AF613" s="297"/>
      <c r="AG613" s="297"/>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3" t="str">
        <f t="shared" si="100"/>
        <v/>
      </c>
      <c r="AU613" s="283" t="s">
        <v>2506</v>
      </c>
    </row>
    <row r="614" spans="1:47" x14ac:dyDescent="0.35">
      <c r="A614" s="148"/>
      <c r="B614" s="116"/>
      <c r="C614" s="115"/>
      <c r="D614" s="115"/>
      <c r="E614" s="115"/>
      <c r="F614" s="240" t="str">
        <f>IFERROR(VLOOKUP(B614,ACCEPTED_CODES!$X$3:$Y$48,2,),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4"/>
      <c r="Z614" s="115" t="str">
        <f>IFERROR(VLOOKUP(Y614,CAPTURE_SITE_INFO!$AC$3:$AE$501,3,FALSE),"")</f>
        <v/>
      </c>
      <c r="AA614" s="297"/>
      <c r="AB614" s="297"/>
      <c r="AC614" s="297"/>
      <c r="AD614" s="297"/>
      <c r="AE614" s="297"/>
      <c r="AF614" s="297"/>
      <c r="AG614" s="297"/>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3" t="str">
        <f t="shared" si="100"/>
        <v/>
      </c>
      <c r="AU614" s="283" t="s">
        <v>2506</v>
      </c>
    </row>
    <row r="615" spans="1:47" x14ac:dyDescent="0.35">
      <c r="A615" s="148"/>
      <c r="B615" s="116"/>
      <c r="C615" s="115"/>
      <c r="D615" s="115"/>
      <c r="E615" s="115"/>
      <c r="F615" s="240" t="str">
        <f>IFERROR(VLOOKUP(B615,ACCEPTED_CODES!$X$3:$Y$48,2,),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4"/>
      <c r="Z615" s="115" t="str">
        <f>IFERROR(VLOOKUP(Y615,CAPTURE_SITE_INFO!$AC$3:$AE$501,3,FALSE),"")</f>
        <v/>
      </c>
      <c r="AA615" s="297"/>
      <c r="AB615" s="297"/>
      <c r="AC615" s="297"/>
      <c r="AD615" s="297"/>
      <c r="AE615" s="297"/>
      <c r="AF615" s="297"/>
      <c r="AG615" s="297"/>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3" t="str">
        <f t="shared" si="100"/>
        <v/>
      </c>
      <c r="AU615" s="283" t="s">
        <v>2506</v>
      </c>
    </row>
    <row r="616" spans="1:47" x14ac:dyDescent="0.35">
      <c r="A616" s="148"/>
      <c r="B616" s="116"/>
      <c r="C616" s="115"/>
      <c r="D616" s="115"/>
      <c r="E616" s="115"/>
      <c r="F616" s="240" t="str">
        <f>IFERROR(VLOOKUP(B616,ACCEPTED_CODES!$X$3:$Y$48,2,),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4"/>
      <c r="Z616" s="115" t="str">
        <f>IFERROR(VLOOKUP(Y616,CAPTURE_SITE_INFO!$AC$3:$AE$501,3,FALSE),"")</f>
        <v/>
      </c>
      <c r="AA616" s="297"/>
      <c r="AB616" s="297"/>
      <c r="AC616" s="297"/>
      <c r="AD616" s="297"/>
      <c r="AE616" s="297"/>
      <c r="AF616" s="297"/>
      <c r="AG616" s="297"/>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3" t="str">
        <f t="shared" si="100"/>
        <v/>
      </c>
      <c r="AU616" s="283" t="s">
        <v>2506</v>
      </c>
    </row>
    <row r="617" spans="1:47" x14ac:dyDescent="0.35">
      <c r="A617" s="148"/>
      <c r="B617" s="116"/>
      <c r="C617" s="115"/>
      <c r="D617" s="115"/>
      <c r="E617" s="115"/>
      <c r="F617" s="240" t="str">
        <f>IFERROR(VLOOKUP(B617,ACCEPTED_CODES!$X$3:$Y$48,2,),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4"/>
      <c r="Z617" s="115" t="str">
        <f>IFERROR(VLOOKUP(Y617,CAPTURE_SITE_INFO!$AC$3:$AE$501,3,FALSE),"")</f>
        <v/>
      </c>
      <c r="AA617" s="297"/>
      <c r="AB617" s="297"/>
      <c r="AC617" s="297"/>
      <c r="AD617" s="297"/>
      <c r="AE617" s="297"/>
      <c r="AF617" s="297"/>
      <c r="AG617" s="297"/>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3" t="str">
        <f t="shared" si="100"/>
        <v/>
      </c>
      <c r="AU617" s="283" t="s">
        <v>2506</v>
      </c>
    </row>
    <row r="618" spans="1:47" x14ac:dyDescent="0.35">
      <c r="A618" s="148"/>
      <c r="B618" s="116"/>
      <c r="C618" s="115"/>
      <c r="D618" s="115"/>
      <c r="E618" s="115"/>
      <c r="F618" s="240" t="str">
        <f>IFERROR(VLOOKUP(B618,ACCEPTED_CODES!$X$3:$Y$48,2,),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4"/>
      <c r="Z618" s="115" t="str">
        <f>IFERROR(VLOOKUP(Y618,CAPTURE_SITE_INFO!$AC$3:$AE$501,3,FALSE),"")</f>
        <v/>
      </c>
      <c r="AA618" s="297"/>
      <c r="AB618" s="297"/>
      <c r="AC618" s="297"/>
      <c r="AD618" s="297"/>
      <c r="AE618" s="297"/>
      <c r="AF618" s="297"/>
      <c r="AG618" s="297"/>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3" t="str">
        <f t="shared" si="100"/>
        <v/>
      </c>
      <c r="AU618" s="283" t="s">
        <v>2506</v>
      </c>
    </row>
    <row r="619" spans="1:47" x14ac:dyDescent="0.35">
      <c r="A619" s="148"/>
      <c r="B619" s="116"/>
      <c r="C619" s="115"/>
      <c r="D619" s="115"/>
      <c r="E619" s="115"/>
      <c r="F619" s="240" t="str">
        <f>IFERROR(VLOOKUP(B619,ACCEPTED_CODES!$X$3:$Y$48,2,),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4"/>
      <c r="Z619" s="115" t="str">
        <f>IFERROR(VLOOKUP(Y619,CAPTURE_SITE_INFO!$AC$3:$AE$501,3,FALSE),"")</f>
        <v/>
      </c>
      <c r="AA619" s="297"/>
      <c r="AB619" s="297"/>
      <c r="AC619" s="297"/>
      <c r="AD619" s="297"/>
      <c r="AE619" s="297"/>
      <c r="AF619" s="297"/>
      <c r="AG619" s="297"/>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3" t="str">
        <f t="shared" si="100"/>
        <v/>
      </c>
      <c r="AU619" s="283" t="s">
        <v>2506</v>
      </c>
    </row>
    <row r="620" spans="1:47" x14ac:dyDescent="0.35">
      <c r="A620" s="148"/>
      <c r="B620" s="116"/>
      <c r="C620" s="115"/>
      <c r="D620" s="115"/>
      <c r="E620" s="115"/>
      <c r="F620" s="240" t="str">
        <f>IFERROR(VLOOKUP(B620,ACCEPTED_CODES!$X$3:$Y$48,2,),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4"/>
      <c r="Z620" s="115" t="str">
        <f>IFERROR(VLOOKUP(Y620,CAPTURE_SITE_INFO!$AC$3:$AE$501,3,FALSE),"")</f>
        <v/>
      </c>
      <c r="AA620" s="297"/>
      <c r="AB620" s="297"/>
      <c r="AC620" s="297"/>
      <c r="AD620" s="297"/>
      <c r="AE620" s="297"/>
      <c r="AF620" s="297"/>
      <c r="AG620" s="297"/>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3" t="str">
        <f t="shared" si="100"/>
        <v/>
      </c>
      <c r="AU620" s="283" t="s">
        <v>2506</v>
      </c>
    </row>
    <row r="621" spans="1:47" x14ac:dyDescent="0.35">
      <c r="A621" s="148"/>
      <c r="B621" s="116"/>
      <c r="C621" s="115"/>
      <c r="D621" s="115"/>
      <c r="E621" s="115"/>
      <c r="F621" s="240" t="str">
        <f>IFERROR(VLOOKUP(B621,ACCEPTED_CODES!$X$3:$Y$48,2,),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4"/>
      <c r="Z621" s="115" t="str">
        <f>IFERROR(VLOOKUP(Y621,CAPTURE_SITE_INFO!$AC$3:$AE$501,3,FALSE),"")</f>
        <v/>
      </c>
      <c r="AA621" s="297"/>
      <c r="AB621" s="297"/>
      <c r="AC621" s="297"/>
      <c r="AD621" s="297"/>
      <c r="AE621" s="297"/>
      <c r="AF621" s="297"/>
      <c r="AG621" s="297"/>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3" t="str">
        <f t="shared" si="100"/>
        <v/>
      </c>
      <c r="AU621" s="283" t="s">
        <v>2506</v>
      </c>
    </row>
    <row r="622" spans="1:47" x14ac:dyDescent="0.35">
      <c r="A622" s="148"/>
      <c r="B622" s="116"/>
      <c r="C622" s="115"/>
      <c r="D622" s="115"/>
      <c r="E622" s="115"/>
      <c r="F622" s="240" t="str">
        <f>IFERROR(VLOOKUP(B622,ACCEPTED_CODES!$X$3:$Y$48,2,),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4"/>
      <c r="Z622" s="115" t="str">
        <f>IFERROR(VLOOKUP(Y622,CAPTURE_SITE_INFO!$AC$3:$AE$501,3,FALSE),"")</f>
        <v/>
      </c>
      <c r="AA622" s="297"/>
      <c r="AB622" s="297"/>
      <c r="AC622" s="297"/>
      <c r="AD622" s="297"/>
      <c r="AE622" s="297"/>
      <c r="AF622" s="297"/>
      <c r="AG622" s="297"/>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3" t="str">
        <f t="shared" si="100"/>
        <v/>
      </c>
      <c r="AU622" s="283" t="s">
        <v>2506</v>
      </c>
    </row>
    <row r="623" spans="1:47" x14ac:dyDescent="0.35">
      <c r="A623" s="148"/>
      <c r="B623" s="116"/>
      <c r="C623" s="115"/>
      <c r="D623" s="115"/>
      <c r="E623" s="115"/>
      <c r="F623" s="240" t="str">
        <f>IFERROR(VLOOKUP(B623,ACCEPTED_CODES!$X$3:$Y$48,2,),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4"/>
      <c r="Z623" s="115" t="str">
        <f>IFERROR(VLOOKUP(Y623,CAPTURE_SITE_INFO!$AC$3:$AE$501,3,FALSE),"")</f>
        <v/>
      </c>
      <c r="AA623" s="297"/>
      <c r="AB623" s="297"/>
      <c r="AC623" s="297"/>
      <c r="AD623" s="297"/>
      <c r="AE623" s="297"/>
      <c r="AF623" s="297"/>
      <c r="AG623" s="297"/>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3" t="str">
        <f t="shared" si="100"/>
        <v/>
      </c>
      <c r="AU623" s="283" t="s">
        <v>2506</v>
      </c>
    </row>
    <row r="624" spans="1:47" x14ac:dyDescent="0.35">
      <c r="A624" s="148"/>
      <c r="B624" s="116"/>
      <c r="C624" s="115"/>
      <c r="D624" s="115"/>
      <c r="E624" s="115"/>
      <c r="F624" s="240" t="str">
        <f>IFERROR(VLOOKUP(B624,ACCEPTED_CODES!$X$3:$Y$48,2,),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4"/>
      <c r="Z624" s="115" t="str">
        <f>IFERROR(VLOOKUP(Y624,CAPTURE_SITE_INFO!$AC$3:$AE$501,3,FALSE),"")</f>
        <v/>
      </c>
      <c r="AA624" s="297"/>
      <c r="AB624" s="297"/>
      <c r="AC624" s="297"/>
      <c r="AD624" s="297"/>
      <c r="AE624" s="297"/>
      <c r="AF624" s="297"/>
      <c r="AG624" s="297"/>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3" t="str">
        <f t="shared" si="100"/>
        <v/>
      </c>
      <c r="AU624" s="283" t="s">
        <v>2506</v>
      </c>
    </row>
    <row r="625" spans="1:47" x14ac:dyDescent="0.35">
      <c r="A625" s="148"/>
      <c r="B625" s="116"/>
      <c r="C625" s="115"/>
      <c r="D625" s="115"/>
      <c r="E625" s="115"/>
      <c r="F625" s="240" t="str">
        <f>IFERROR(VLOOKUP(B625,ACCEPTED_CODES!$X$3:$Y$48,2,),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4"/>
      <c r="Z625" s="115" t="str">
        <f>IFERROR(VLOOKUP(Y625,CAPTURE_SITE_INFO!$AC$3:$AE$501,3,FALSE),"")</f>
        <v/>
      </c>
      <c r="AA625" s="297"/>
      <c r="AB625" s="297"/>
      <c r="AC625" s="297"/>
      <c r="AD625" s="297"/>
      <c r="AE625" s="297"/>
      <c r="AF625" s="297"/>
      <c r="AG625" s="297"/>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3" t="str">
        <f t="shared" si="100"/>
        <v/>
      </c>
      <c r="AU625" s="283" t="s">
        <v>2506</v>
      </c>
    </row>
    <row r="626" spans="1:47" x14ac:dyDescent="0.35">
      <c r="A626" s="148"/>
      <c r="B626" s="116"/>
      <c r="C626" s="115"/>
      <c r="D626" s="115"/>
      <c r="E626" s="115"/>
      <c r="F626" s="240" t="str">
        <f>IFERROR(VLOOKUP(B626,ACCEPTED_CODES!$X$3:$Y$48,2,),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4"/>
      <c r="Z626" s="115" t="str">
        <f>IFERROR(VLOOKUP(Y626,CAPTURE_SITE_INFO!$AC$3:$AE$501,3,FALSE),"")</f>
        <v/>
      </c>
      <c r="AA626" s="297"/>
      <c r="AB626" s="297"/>
      <c r="AC626" s="297"/>
      <c r="AD626" s="297"/>
      <c r="AE626" s="297"/>
      <c r="AF626" s="297"/>
      <c r="AG626" s="297"/>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3" t="str">
        <f t="shared" si="100"/>
        <v/>
      </c>
      <c r="AU626" s="283" t="s">
        <v>2506</v>
      </c>
    </row>
    <row r="627" spans="1:47" x14ac:dyDescent="0.35">
      <c r="A627" s="148"/>
      <c r="B627" s="116"/>
      <c r="C627" s="115"/>
      <c r="D627" s="115"/>
      <c r="E627" s="115"/>
      <c r="F627" s="240" t="str">
        <f>IFERROR(VLOOKUP(B627,ACCEPTED_CODES!$X$3:$Y$48,2,),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4"/>
      <c r="Z627" s="115" t="str">
        <f>IFERROR(VLOOKUP(Y627,CAPTURE_SITE_INFO!$AC$3:$AE$501,3,FALSE),"")</f>
        <v/>
      </c>
      <c r="AA627" s="297"/>
      <c r="AB627" s="297"/>
      <c r="AC627" s="297"/>
      <c r="AD627" s="297"/>
      <c r="AE627" s="297"/>
      <c r="AF627" s="297"/>
      <c r="AG627" s="297"/>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3" t="str">
        <f t="shared" si="100"/>
        <v/>
      </c>
      <c r="AU627" s="283" t="s">
        <v>2506</v>
      </c>
    </row>
    <row r="628" spans="1:47" x14ac:dyDescent="0.35">
      <c r="A628" s="148"/>
      <c r="B628" s="116"/>
      <c r="C628" s="115"/>
      <c r="D628" s="115"/>
      <c r="E628" s="115"/>
      <c r="F628" s="240" t="str">
        <f>IFERROR(VLOOKUP(B628,ACCEPTED_CODES!$X$3:$Y$48,2,),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4"/>
      <c r="Z628" s="115" t="str">
        <f>IFERROR(VLOOKUP(Y628,CAPTURE_SITE_INFO!$AC$3:$AE$501,3,FALSE),"")</f>
        <v/>
      </c>
      <c r="AA628" s="297"/>
      <c r="AB628" s="297"/>
      <c r="AC628" s="297"/>
      <c r="AD628" s="297"/>
      <c r="AE628" s="297"/>
      <c r="AF628" s="297"/>
      <c r="AG628" s="297"/>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3" t="str">
        <f t="shared" si="100"/>
        <v/>
      </c>
      <c r="AU628" s="283" t="s">
        <v>2506</v>
      </c>
    </row>
    <row r="629" spans="1:47" x14ac:dyDescent="0.35">
      <c r="A629" s="148"/>
      <c r="B629" s="116"/>
      <c r="C629" s="115"/>
      <c r="D629" s="115"/>
      <c r="E629" s="115"/>
      <c r="F629" s="240" t="str">
        <f>IFERROR(VLOOKUP(B629,ACCEPTED_CODES!$X$3:$Y$48,2,),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4"/>
      <c r="Z629" s="115" t="str">
        <f>IFERROR(VLOOKUP(Y629,CAPTURE_SITE_INFO!$AC$3:$AE$501,3,FALSE),"")</f>
        <v/>
      </c>
      <c r="AA629" s="297"/>
      <c r="AB629" s="297"/>
      <c r="AC629" s="297"/>
      <c r="AD629" s="297"/>
      <c r="AE629" s="297"/>
      <c r="AF629" s="297"/>
      <c r="AG629" s="297"/>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3" t="str">
        <f t="shared" si="100"/>
        <v/>
      </c>
      <c r="AU629" s="283" t="s">
        <v>2506</v>
      </c>
    </row>
    <row r="630" spans="1:47" x14ac:dyDescent="0.35">
      <c r="A630" s="148"/>
      <c r="B630" s="116"/>
      <c r="C630" s="115"/>
      <c r="D630" s="115"/>
      <c r="E630" s="115"/>
      <c r="F630" s="240" t="str">
        <f>IFERROR(VLOOKUP(B630,ACCEPTED_CODES!$X$3:$Y$48,2,),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4"/>
      <c r="Z630" s="115" t="str">
        <f>IFERROR(VLOOKUP(Y630,CAPTURE_SITE_INFO!$AC$3:$AE$501,3,FALSE),"")</f>
        <v/>
      </c>
      <c r="AA630" s="297"/>
      <c r="AB630" s="297"/>
      <c r="AC630" s="297"/>
      <c r="AD630" s="297"/>
      <c r="AE630" s="297"/>
      <c r="AF630" s="297"/>
      <c r="AG630" s="297"/>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3" t="str">
        <f t="shared" si="100"/>
        <v/>
      </c>
      <c r="AU630" s="283" t="s">
        <v>2506</v>
      </c>
    </row>
    <row r="631" spans="1:47" x14ac:dyDescent="0.35">
      <c r="A631" s="148"/>
      <c r="B631" s="116"/>
      <c r="C631" s="115"/>
      <c r="D631" s="115"/>
      <c r="E631" s="115"/>
      <c r="F631" s="240" t="str">
        <f>IFERROR(VLOOKUP(B631,ACCEPTED_CODES!$X$3:$Y$48,2,),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4"/>
      <c r="Z631" s="115" t="str">
        <f>IFERROR(VLOOKUP(Y631,CAPTURE_SITE_INFO!$AC$3:$AE$501,3,FALSE),"")</f>
        <v/>
      </c>
      <c r="AA631" s="297"/>
      <c r="AB631" s="297"/>
      <c r="AC631" s="297"/>
      <c r="AD631" s="297"/>
      <c r="AE631" s="297"/>
      <c r="AF631" s="297"/>
      <c r="AG631" s="297"/>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3" t="str">
        <f t="shared" si="100"/>
        <v/>
      </c>
      <c r="AU631" s="283" t="s">
        <v>2506</v>
      </c>
    </row>
    <row r="632" spans="1:47" x14ac:dyDescent="0.35">
      <c r="A632" s="148"/>
      <c r="B632" s="116"/>
      <c r="C632" s="115"/>
      <c r="D632" s="115"/>
      <c r="E632" s="115"/>
      <c r="F632" s="240" t="str">
        <f>IFERROR(VLOOKUP(B632,ACCEPTED_CODES!$X$3:$Y$48,2,),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4"/>
      <c r="Z632" s="115" t="str">
        <f>IFERROR(VLOOKUP(Y632,CAPTURE_SITE_INFO!$AC$3:$AE$501,3,FALSE),"")</f>
        <v/>
      </c>
      <c r="AA632" s="297"/>
      <c r="AB632" s="297"/>
      <c r="AC632" s="297"/>
      <c r="AD632" s="297"/>
      <c r="AE632" s="297"/>
      <c r="AF632" s="297"/>
      <c r="AG632" s="297"/>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3" t="str">
        <f t="shared" si="100"/>
        <v/>
      </c>
      <c r="AU632" s="283" t="s">
        <v>2506</v>
      </c>
    </row>
    <row r="633" spans="1:47" x14ac:dyDescent="0.35">
      <c r="A633" s="148"/>
      <c r="B633" s="116"/>
      <c r="C633" s="115"/>
      <c r="D633" s="115"/>
      <c r="E633" s="115"/>
      <c r="F633" s="240" t="str">
        <f>IFERROR(VLOOKUP(B633,ACCEPTED_CODES!$X$3:$Y$48,2,),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4"/>
      <c r="Z633" s="115" t="str">
        <f>IFERROR(VLOOKUP(Y633,CAPTURE_SITE_INFO!$AC$3:$AE$501,3,FALSE),"")</f>
        <v/>
      </c>
      <c r="AA633" s="297"/>
      <c r="AB633" s="297"/>
      <c r="AC633" s="297"/>
      <c r="AD633" s="297"/>
      <c r="AE633" s="297"/>
      <c r="AF633" s="297"/>
      <c r="AG633" s="297"/>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3" t="str">
        <f t="shared" si="100"/>
        <v/>
      </c>
      <c r="AU633" s="283" t="s">
        <v>2506</v>
      </c>
    </row>
    <row r="634" spans="1:47" x14ac:dyDescent="0.35">
      <c r="A634" s="148"/>
      <c r="B634" s="116"/>
      <c r="C634" s="115"/>
      <c r="D634" s="115"/>
      <c r="E634" s="115"/>
      <c r="F634" s="240" t="str">
        <f>IFERROR(VLOOKUP(B634,ACCEPTED_CODES!$X$3:$Y$48,2,),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4"/>
      <c r="Z634" s="115" t="str">
        <f>IFERROR(VLOOKUP(Y634,CAPTURE_SITE_INFO!$AC$3:$AE$501,3,FALSE),"")</f>
        <v/>
      </c>
      <c r="AA634" s="297"/>
      <c r="AB634" s="297"/>
      <c r="AC634" s="297"/>
      <c r="AD634" s="297"/>
      <c r="AE634" s="297"/>
      <c r="AF634" s="297"/>
      <c r="AG634" s="297"/>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3" t="str">
        <f t="shared" si="100"/>
        <v/>
      </c>
      <c r="AU634" s="283" t="s">
        <v>2506</v>
      </c>
    </row>
    <row r="635" spans="1:47" x14ac:dyDescent="0.35">
      <c r="A635" s="148"/>
      <c r="B635" s="116"/>
      <c r="C635" s="115"/>
      <c r="D635" s="115"/>
      <c r="E635" s="115"/>
      <c r="F635" s="240" t="str">
        <f>IFERROR(VLOOKUP(B635,ACCEPTED_CODES!$X$3:$Y$48,2,),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4"/>
      <c r="Z635" s="115" t="str">
        <f>IFERROR(VLOOKUP(Y635,CAPTURE_SITE_INFO!$AC$3:$AE$501,3,FALSE),"")</f>
        <v/>
      </c>
      <c r="AA635" s="297"/>
      <c r="AB635" s="297"/>
      <c r="AC635" s="297"/>
      <c r="AD635" s="297"/>
      <c r="AE635" s="297"/>
      <c r="AF635" s="297"/>
      <c r="AG635" s="297"/>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3" t="str">
        <f t="shared" si="100"/>
        <v/>
      </c>
      <c r="AU635" s="283" t="s">
        <v>2506</v>
      </c>
    </row>
    <row r="636" spans="1:47" x14ac:dyDescent="0.35">
      <c r="A636" s="148"/>
      <c r="B636" s="116"/>
      <c r="C636" s="115"/>
      <c r="D636" s="115"/>
      <c r="E636" s="115"/>
      <c r="F636" s="240" t="str">
        <f>IFERROR(VLOOKUP(B636,ACCEPTED_CODES!$X$3:$Y$48,2,),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4"/>
      <c r="Z636" s="115" t="str">
        <f>IFERROR(VLOOKUP(Y636,CAPTURE_SITE_INFO!$AC$3:$AE$501,3,FALSE),"")</f>
        <v/>
      </c>
      <c r="AA636" s="297"/>
      <c r="AB636" s="297"/>
      <c r="AC636" s="297"/>
      <c r="AD636" s="297"/>
      <c r="AE636" s="297"/>
      <c r="AF636" s="297"/>
      <c r="AG636" s="297"/>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3" t="str">
        <f t="shared" si="100"/>
        <v/>
      </c>
      <c r="AU636" s="283" t="s">
        <v>2506</v>
      </c>
    </row>
    <row r="637" spans="1:47" x14ac:dyDescent="0.35">
      <c r="A637" s="148"/>
      <c r="B637" s="116"/>
      <c r="C637" s="115"/>
      <c r="D637" s="115"/>
      <c r="E637" s="115"/>
      <c r="F637" s="240" t="str">
        <f>IFERROR(VLOOKUP(B637,ACCEPTED_CODES!$X$3:$Y$48,2,),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4"/>
      <c r="Z637" s="115" t="str">
        <f>IFERROR(VLOOKUP(Y637,CAPTURE_SITE_INFO!$AC$3:$AE$501,3,FALSE),"")</f>
        <v/>
      </c>
      <c r="AA637" s="297"/>
      <c r="AB637" s="297"/>
      <c r="AC637" s="297"/>
      <c r="AD637" s="297"/>
      <c r="AE637" s="297"/>
      <c r="AF637" s="297"/>
      <c r="AG637" s="297"/>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3" t="str">
        <f t="shared" si="100"/>
        <v/>
      </c>
      <c r="AU637" s="283" t="s">
        <v>2506</v>
      </c>
    </row>
    <row r="638" spans="1:47" x14ac:dyDescent="0.35">
      <c r="A638" s="148"/>
      <c r="B638" s="116"/>
      <c r="C638" s="115"/>
      <c r="D638" s="115"/>
      <c r="E638" s="115"/>
      <c r="F638" s="240" t="str">
        <f>IFERROR(VLOOKUP(B638,ACCEPTED_CODES!$X$3:$Y$48,2,),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4"/>
      <c r="Z638" s="115" t="str">
        <f>IFERROR(VLOOKUP(Y638,CAPTURE_SITE_INFO!$AC$3:$AE$501,3,FALSE),"")</f>
        <v/>
      </c>
      <c r="AA638" s="297"/>
      <c r="AB638" s="297"/>
      <c r="AC638" s="297"/>
      <c r="AD638" s="297"/>
      <c r="AE638" s="297"/>
      <c r="AF638" s="297"/>
      <c r="AG638" s="297"/>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3" t="str">
        <f t="shared" si="100"/>
        <v/>
      </c>
      <c r="AU638" s="283" t="s">
        <v>2506</v>
      </c>
    </row>
    <row r="639" spans="1:47" x14ac:dyDescent="0.35">
      <c r="A639" s="148"/>
      <c r="B639" s="116"/>
      <c r="C639" s="115"/>
      <c r="D639" s="115"/>
      <c r="E639" s="115"/>
      <c r="F639" s="240" t="str">
        <f>IFERROR(VLOOKUP(B639,ACCEPTED_CODES!$X$3:$Y$48,2,),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4"/>
      <c r="Z639" s="115" t="str">
        <f>IFERROR(VLOOKUP(Y639,CAPTURE_SITE_INFO!$AC$3:$AE$501,3,FALSE),"")</f>
        <v/>
      </c>
      <c r="AA639" s="297"/>
      <c r="AB639" s="297"/>
      <c r="AC639" s="297"/>
      <c r="AD639" s="297"/>
      <c r="AE639" s="297"/>
      <c r="AF639" s="297"/>
      <c r="AG639" s="297"/>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3" t="str">
        <f t="shared" si="100"/>
        <v/>
      </c>
      <c r="AU639" s="283" t="s">
        <v>2506</v>
      </c>
    </row>
    <row r="640" spans="1:47" x14ac:dyDescent="0.35">
      <c r="A640" s="148"/>
      <c r="B640" s="116"/>
      <c r="C640" s="115"/>
      <c r="D640" s="115"/>
      <c r="E640" s="115"/>
      <c r="F640" s="240" t="str">
        <f>IFERROR(VLOOKUP(B640,ACCEPTED_CODES!$X$3:$Y$48,2,),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4"/>
      <c r="Z640" s="115" t="str">
        <f>IFERROR(VLOOKUP(Y640,CAPTURE_SITE_INFO!$AC$3:$AE$501,3,FALSE),"")</f>
        <v/>
      </c>
      <c r="AA640" s="297"/>
      <c r="AB640" s="297"/>
      <c r="AC640" s="297"/>
      <c r="AD640" s="297"/>
      <c r="AE640" s="297"/>
      <c r="AF640" s="297"/>
      <c r="AG640" s="297"/>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3" t="str">
        <f t="shared" si="100"/>
        <v/>
      </c>
      <c r="AU640" s="283" t="s">
        <v>2506</v>
      </c>
    </row>
    <row r="641" spans="1:47" x14ac:dyDescent="0.35">
      <c r="A641" s="148"/>
      <c r="B641" s="116"/>
      <c r="C641" s="115"/>
      <c r="D641" s="115"/>
      <c r="E641" s="115"/>
      <c r="F641" s="240" t="str">
        <f>IFERROR(VLOOKUP(B641,ACCEPTED_CODES!$X$3:$Y$48,2,),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4"/>
      <c r="Z641" s="115" t="str">
        <f>IFERROR(VLOOKUP(Y641,CAPTURE_SITE_INFO!$AC$3:$AE$501,3,FALSE),"")</f>
        <v/>
      </c>
      <c r="AA641" s="297"/>
      <c r="AB641" s="297"/>
      <c r="AC641" s="297"/>
      <c r="AD641" s="297"/>
      <c r="AE641" s="297"/>
      <c r="AF641" s="297"/>
      <c r="AG641" s="297"/>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3" t="str">
        <f t="shared" si="100"/>
        <v/>
      </c>
      <c r="AU641" s="283" t="s">
        <v>2506</v>
      </c>
    </row>
    <row r="642" spans="1:47" x14ac:dyDescent="0.35">
      <c r="A642" s="148"/>
      <c r="B642" s="116"/>
      <c r="C642" s="115"/>
      <c r="D642" s="115"/>
      <c r="E642" s="115"/>
      <c r="F642" s="240" t="str">
        <f>IFERROR(VLOOKUP(B642,ACCEPTED_CODES!$X$3:$Y$48,2,),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4"/>
      <c r="Z642" s="115" t="str">
        <f>IFERROR(VLOOKUP(Y642,CAPTURE_SITE_INFO!$AC$3:$AE$501,3,FALSE),"")</f>
        <v/>
      </c>
      <c r="AA642" s="297"/>
      <c r="AB642" s="297"/>
      <c r="AC642" s="297"/>
      <c r="AD642" s="297"/>
      <c r="AE642" s="297"/>
      <c r="AF642" s="297"/>
      <c r="AG642" s="297"/>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3" t="str">
        <f t="shared" si="100"/>
        <v/>
      </c>
      <c r="AU642" s="283" t="s">
        <v>2506</v>
      </c>
    </row>
    <row r="643" spans="1:47" x14ac:dyDescent="0.35">
      <c r="A643" s="148"/>
      <c r="B643" s="116"/>
      <c r="C643" s="115"/>
      <c r="D643" s="115"/>
      <c r="E643" s="115"/>
      <c r="F643" s="240" t="str">
        <f>IFERROR(VLOOKUP(B643,ACCEPTED_CODES!$X$3:$Y$48,2,),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4"/>
      <c r="Z643" s="115" t="str">
        <f>IFERROR(VLOOKUP(Y643,CAPTURE_SITE_INFO!$AC$3:$AE$501,3,FALSE),"")</f>
        <v/>
      </c>
      <c r="AA643" s="297"/>
      <c r="AB643" s="297"/>
      <c r="AC643" s="297"/>
      <c r="AD643" s="297"/>
      <c r="AE643" s="297"/>
      <c r="AF643" s="297"/>
      <c r="AG643" s="297"/>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3" t="str">
        <f t="shared" si="100"/>
        <v/>
      </c>
      <c r="AU643" s="283" t="s">
        <v>2506</v>
      </c>
    </row>
    <row r="644" spans="1:47" x14ac:dyDescent="0.35">
      <c r="A644" s="148"/>
      <c r="B644" s="116"/>
      <c r="C644" s="115"/>
      <c r="D644" s="115"/>
      <c r="E644" s="115"/>
      <c r="F644" s="240" t="str">
        <f>IFERROR(VLOOKUP(B644,ACCEPTED_CODES!$X$3:$Y$48,2,),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4"/>
      <c r="Z644" s="115" t="str">
        <f>IFERROR(VLOOKUP(Y644,CAPTURE_SITE_INFO!$AC$3:$AE$501,3,FALSE),"")</f>
        <v/>
      </c>
      <c r="AA644" s="297"/>
      <c r="AB644" s="297"/>
      <c r="AC644" s="297"/>
      <c r="AD644" s="297"/>
      <c r="AE644" s="297"/>
      <c r="AF644" s="297"/>
      <c r="AG644" s="297"/>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3" t="str">
        <f t="shared" si="100"/>
        <v/>
      </c>
      <c r="AU644" s="283" t="s">
        <v>2506</v>
      </c>
    </row>
    <row r="645" spans="1:47" x14ac:dyDescent="0.35">
      <c r="A645" s="148"/>
      <c r="B645" s="116"/>
      <c r="C645" s="115"/>
      <c r="D645" s="115"/>
      <c r="E645" s="115"/>
      <c r="F645" s="240" t="str">
        <f>IFERROR(VLOOKUP(B645,ACCEPTED_CODES!$X$3:$Y$48,2,),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4"/>
      <c r="Z645" s="115" t="str">
        <f>IFERROR(VLOOKUP(Y645,CAPTURE_SITE_INFO!$AC$3:$AE$501,3,FALSE),"")</f>
        <v/>
      </c>
      <c r="AA645" s="297"/>
      <c r="AB645" s="297"/>
      <c r="AC645" s="297"/>
      <c r="AD645" s="297"/>
      <c r="AE645" s="297"/>
      <c r="AF645" s="297"/>
      <c r="AG645" s="297"/>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3" t="str">
        <f t="shared" ref="AT645:AT708" si="110">IF(T645="","",(CONCATENATE(S645,"-",T645)))</f>
        <v/>
      </c>
      <c r="AU645" s="283" t="s">
        <v>2506</v>
      </c>
    </row>
    <row r="646" spans="1:47" x14ac:dyDescent="0.35">
      <c r="A646" s="148"/>
      <c r="B646" s="116"/>
      <c r="C646" s="115"/>
      <c r="D646" s="115"/>
      <c r="E646" s="115"/>
      <c r="F646" s="240" t="str">
        <f>IFERROR(VLOOKUP(B646,ACCEPTED_CODES!$X$3:$Y$48,2,),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4"/>
      <c r="Z646" s="115" t="str">
        <f>IFERROR(VLOOKUP(Y646,CAPTURE_SITE_INFO!$AC$3:$AE$501,3,FALSE),"")</f>
        <v/>
      </c>
      <c r="AA646" s="297"/>
      <c r="AB646" s="297"/>
      <c r="AC646" s="297"/>
      <c r="AD646" s="297"/>
      <c r="AE646" s="297"/>
      <c r="AF646" s="297"/>
      <c r="AG646" s="297"/>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3" t="str">
        <f t="shared" si="110"/>
        <v/>
      </c>
      <c r="AU646" s="283" t="s">
        <v>2506</v>
      </c>
    </row>
    <row r="647" spans="1:47" x14ac:dyDescent="0.35">
      <c r="A647" s="148"/>
      <c r="B647" s="116"/>
      <c r="C647" s="115"/>
      <c r="D647" s="115"/>
      <c r="E647" s="115"/>
      <c r="F647" s="240" t="str">
        <f>IFERROR(VLOOKUP(B647,ACCEPTED_CODES!$X$3:$Y$48,2,),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4"/>
      <c r="Z647" s="115" t="str">
        <f>IFERROR(VLOOKUP(Y647,CAPTURE_SITE_INFO!$AC$3:$AE$501,3,FALSE),"")</f>
        <v/>
      </c>
      <c r="AA647" s="297"/>
      <c r="AB647" s="297"/>
      <c r="AC647" s="297"/>
      <c r="AD647" s="297"/>
      <c r="AE647" s="297"/>
      <c r="AF647" s="297"/>
      <c r="AG647" s="297"/>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3" t="str">
        <f t="shared" si="110"/>
        <v/>
      </c>
      <c r="AU647" s="283" t="s">
        <v>2506</v>
      </c>
    </row>
    <row r="648" spans="1:47" x14ac:dyDescent="0.35">
      <c r="A648" s="148"/>
      <c r="B648" s="116"/>
      <c r="C648" s="115"/>
      <c r="D648" s="115"/>
      <c r="E648" s="115"/>
      <c r="F648" s="240" t="str">
        <f>IFERROR(VLOOKUP(B648,ACCEPTED_CODES!$X$3:$Y$48,2,),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4"/>
      <c r="Z648" s="115" t="str">
        <f>IFERROR(VLOOKUP(Y648,CAPTURE_SITE_INFO!$AC$3:$AE$501,3,FALSE),"")</f>
        <v/>
      </c>
      <c r="AA648" s="297"/>
      <c r="AB648" s="297"/>
      <c r="AC648" s="297"/>
      <c r="AD648" s="297"/>
      <c r="AE648" s="297"/>
      <c r="AF648" s="297"/>
      <c r="AG648" s="297"/>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3" t="str">
        <f t="shared" si="110"/>
        <v/>
      </c>
      <c r="AU648" s="283" t="s">
        <v>2506</v>
      </c>
    </row>
    <row r="649" spans="1:47" x14ac:dyDescent="0.35">
      <c r="A649" s="148"/>
      <c r="B649" s="116"/>
      <c r="C649" s="115"/>
      <c r="D649" s="115"/>
      <c r="E649" s="115"/>
      <c r="F649" s="240" t="str">
        <f>IFERROR(VLOOKUP(B649,ACCEPTED_CODES!$X$3:$Y$48,2,),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4"/>
      <c r="Z649" s="115" t="str">
        <f>IFERROR(VLOOKUP(Y649,CAPTURE_SITE_INFO!$AC$3:$AE$501,3,FALSE),"")</f>
        <v/>
      </c>
      <c r="AA649" s="297"/>
      <c r="AB649" s="297"/>
      <c r="AC649" s="297"/>
      <c r="AD649" s="297"/>
      <c r="AE649" s="297"/>
      <c r="AF649" s="297"/>
      <c r="AG649" s="297"/>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3" t="str">
        <f t="shared" si="110"/>
        <v/>
      </c>
      <c r="AU649" s="283" t="s">
        <v>2506</v>
      </c>
    </row>
    <row r="650" spans="1:47" x14ac:dyDescent="0.35">
      <c r="A650" s="148"/>
      <c r="B650" s="116"/>
      <c r="C650" s="115"/>
      <c r="D650" s="115"/>
      <c r="E650" s="115"/>
      <c r="F650" s="240" t="str">
        <f>IFERROR(VLOOKUP(B650,ACCEPTED_CODES!$X$3:$Y$48,2,),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4"/>
      <c r="Z650" s="115" t="str">
        <f>IFERROR(VLOOKUP(Y650,CAPTURE_SITE_INFO!$AC$3:$AE$501,3,FALSE),"")</f>
        <v/>
      </c>
      <c r="AA650" s="297"/>
      <c r="AB650" s="297"/>
      <c r="AC650" s="297"/>
      <c r="AD650" s="297"/>
      <c r="AE650" s="297"/>
      <c r="AF650" s="297"/>
      <c r="AG650" s="297"/>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3" t="str">
        <f t="shared" si="110"/>
        <v/>
      </c>
      <c r="AU650" s="283" t="s">
        <v>2506</v>
      </c>
    </row>
    <row r="651" spans="1:47" x14ac:dyDescent="0.35">
      <c r="A651" s="148"/>
      <c r="B651" s="116"/>
      <c r="C651" s="115"/>
      <c r="D651" s="115"/>
      <c r="E651" s="115"/>
      <c r="F651" s="240" t="str">
        <f>IFERROR(VLOOKUP(B651,ACCEPTED_CODES!$X$3:$Y$48,2,),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4"/>
      <c r="Z651" s="115" t="str">
        <f>IFERROR(VLOOKUP(Y651,CAPTURE_SITE_INFO!$AC$3:$AE$501,3,FALSE),"")</f>
        <v/>
      </c>
      <c r="AA651" s="297"/>
      <c r="AB651" s="297"/>
      <c r="AC651" s="297"/>
      <c r="AD651" s="297"/>
      <c r="AE651" s="297"/>
      <c r="AF651" s="297"/>
      <c r="AG651" s="297"/>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3" t="str">
        <f t="shared" si="110"/>
        <v/>
      </c>
      <c r="AU651" s="283" t="s">
        <v>2506</v>
      </c>
    </row>
    <row r="652" spans="1:47" x14ac:dyDescent="0.35">
      <c r="A652" s="148"/>
      <c r="B652" s="116"/>
      <c r="C652" s="115"/>
      <c r="D652" s="115"/>
      <c r="E652" s="115"/>
      <c r="F652" s="240" t="str">
        <f>IFERROR(VLOOKUP(B652,ACCEPTED_CODES!$X$3:$Y$48,2,),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4"/>
      <c r="Z652" s="115" t="str">
        <f>IFERROR(VLOOKUP(Y652,CAPTURE_SITE_INFO!$AC$3:$AE$501,3,FALSE),"")</f>
        <v/>
      </c>
      <c r="AA652" s="297"/>
      <c r="AB652" s="297"/>
      <c r="AC652" s="297"/>
      <c r="AD652" s="297"/>
      <c r="AE652" s="297"/>
      <c r="AF652" s="297"/>
      <c r="AG652" s="297"/>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3" t="str">
        <f t="shared" si="110"/>
        <v/>
      </c>
      <c r="AU652" s="283" t="s">
        <v>2506</v>
      </c>
    </row>
    <row r="653" spans="1:47" x14ac:dyDescent="0.35">
      <c r="A653" s="148"/>
      <c r="B653" s="116"/>
      <c r="C653" s="115"/>
      <c r="D653" s="115"/>
      <c r="E653" s="115"/>
      <c r="F653" s="240" t="str">
        <f>IFERROR(VLOOKUP(B653,ACCEPTED_CODES!$X$3:$Y$48,2,),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4"/>
      <c r="Z653" s="115" t="str">
        <f>IFERROR(VLOOKUP(Y653,CAPTURE_SITE_INFO!$AC$3:$AE$501,3,FALSE),"")</f>
        <v/>
      </c>
      <c r="AA653" s="297"/>
      <c r="AB653" s="297"/>
      <c r="AC653" s="297"/>
      <c r="AD653" s="297"/>
      <c r="AE653" s="297"/>
      <c r="AF653" s="297"/>
      <c r="AG653" s="297"/>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3" t="str">
        <f t="shared" si="110"/>
        <v/>
      </c>
      <c r="AU653" s="283" t="s">
        <v>2506</v>
      </c>
    </row>
    <row r="654" spans="1:47" x14ac:dyDescent="0.35">
      <c r="A654" s="148"/>
      <c r="B654" s="116"/>
      <c r="C654" s="115"/>
      <c r="D654" s="115"/>
      <c r="E654" s="115"/>
      <c r="F654" s="240" t="str">
        <f>IFERROR(VLOOKUP(B654,ACCEPTED_CODES!$X$3:$Y$48,2,),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4"/>
      <c r="Z654" s="115" t="str">
        <f>IFERROR(VLOOKUP(Y654,CAPTURE_SITE_INFO!$AC$3:$AE$501,3,FALSE),"")</f>
        <v/>
      </c>
      <c r="AA654" s="297"/>
      <c r="AB654" s="297"/>
      <c r="AC654" s="297"/>
      <c r="AD654" s="297"/>
      <c r="AE654" s="297"/>
      <c r="AF654" s="297"/>
      <c r="AG654" s="297"/>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3" t="str">
        <f t="shared" si="110"/>
        <v/>
      </c>
      <c r="AU654" s="283" t="s">
        <v>2506</v>
      </c>
    </row>
    <row r="655" spans="1:47" x14ac:dyDescent="0.35">
      <c r="A655" s="148"/>
      <c r="B655" s="116"/>
      <c r="C655" s="115"/>
      <c r="D655" s="115"/>
      <c r="E655" s="115"/>
      <c r="F655" s="240" t="str">
        <f>IFERROR(VLOOKUP(B655,ACCEPTED_CODES!$X$3:$Y$48,2,),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4"/>
      <c r="Z655" s="115" t="str">
        <f>IFERROR(VLOOKUP(Y655,CAPTURE_SITE_INFO!$AC$3:$AE$501,3,FALSE),"")</f>
        <v/>
      </c>
      <c r="AA655" s="297"/>
      <c r="AB655" s="297"/>
      <c r="AC655" s="297"/>
      <c r="AD655" s="297"/>
      <c r="AE655" s="297"/>
      <c r="AF655" s="297"/>
      <c r="AG655" s="297"/>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3" t="str">
        <f t="shared" si="110"/>
        <v/>
      </c>
      <c r="AU655" s="283" t="s">
        <v>2506</v>
      </c>
    </row>
    <row r="656" spans="1:47" x14ac:dyDescent="0.35">
      <c r="A656" s="148"/>
      <c r="B656" s="116"/>
      <c r="C656" s="115"/>
      <c r="D656" s="115"/>
      <c r="E656" s="115"/>
      <c r="F656" s="240" t="str">
        <f>IFERROR(VLOOKUP(B656,ACCEPTED_CODES!$X$3:$Y$48,2,),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4"/>
      <c r="Z656" s="115" t="str">
        <f>IFERROR(VLOOKUP(Y656,CAPTURE_SITE_INFO!$AC$3:$AE$501,3,FALSE),"")</f>
        <v/>
      </c>
      <c r="AA656" s="297"/>
      <c r="AB656" s="297"/>
      <c r="AC656" s="297"/>
      <c r="AD656" s="297"/>
      <c r="AE656" s="297"/>
      <c r="AF656" s="297"/>
      <c r="AG656" s="297"/>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3" t="str">
        <f t="shared" si="110"/>
        <v/>
      </c>
      <c r="AU656" s="283" t="s">
        <v>2506</v>
      </c>
    </row>
    <row r="657" spans="1:47" x14ac:dyDescent="0.35">
      <c r="A657" s="148"/>
      <c r="B657" s="116"/>
      <c r="C657" s="115"/>
      <c r="D657" s="115"/>
      <c r="E657" s="115"/>
      <c r="F657" s="240" t="str">
        <f>IFERROR(VLOOKUP(B657,ACCEPTED_CODES!$X$3:$Y$48,2,),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4"/>
      <c r="Z657" s="115" t="str">
        <f>IFERROR(VLOOKUP(Y657,CAPTURE_SITE_INFO!$AC$3:$AE$501,3,FALSE),"")</f>
        <v/>
      </c>
      <c r="AA657" s="297"/>
      <c r="AB657" s="297"/>
      <c r="AC657" s="297"/>
      <c r="AD657" s="297"/>
      <c r="AE657" s="297"/>
      <c r="AF657" s="297"/>
      <c r="AG657" s="297"/>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3" t="str">
        <f t="shared" si="110"/>
        <v/>
      </c>
      <c r="AU657" s="283" t="s">
        <v>2506</v>
      </c>
    </row>
    <row r="658" spans="1:47" x14ac:dyDescent="0.35">
      <c r="A658" s="148"/>
      <c r="B658" s="116"/>
      <c r="C658" s="115"/>
      <c r="D658" s="115"/>
      <c r="E658" s="115"/>
      <c r="F658" s="240" t="str">
        <f>IFERROR(VLOOKUP(B658,ACCEPTED_CODES!$X$3:$Y$48,2,),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4"/>
      <c r="Z658" s="115" t="str">
        <f>IFERROR(VLOOKUP(Y658,CAPTURE_SITE_INFO!$AC$3:$AE$501,3,FALSE),"")</f>
        <v/>
      </c>
      <c r="AA658" s="297"/>
      <c r="AB658" s="297"/>
      <c r="AC658" s="297"/>
      <c r="AD658" s="297"/>
      <c r="AE658" s="297"/>
      <c r="AF658" s="297"/>
      <c r="AG658" s="297"/>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3" t="str">
        <f t="shared" si="110"/>
        <v/>
      </c>
      <c r="AU658" s="283" t="s">
        <v>2506</v>
      </c>
    </row>
    <row r="659" spans="1:47" x14ac:dyDescent="0.35">
      <c r="A659" s="148"/>
      <c r="B659" s="116"/>
      <c r="C659" s="115"/>
      <c r="D659" s="115"/>
      <c r="E659" s="115"/>
      <c r="F659" s="240" t="str">
        <f>IFERROR(VLOOKUP(B659,ACCEPTED_CODES!$X$3:$Y$48,2,),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4"/>
      <c r="Z659" s="115" t="str">
        <f>IFERROR(VLOOKUP(Y659,CAPTURE_SITE_INFO!$AC$3:$AE$501,3,FALSE),"")</f>
        <v/>
      </c>
      <c r="AA659" s="297"/>
      <c r="AB659" s="297"/>
      <c r="AC659" s="297"/>
      <c r="AD659" s="297"/>
      <c r="AE659" s="297"/>
      <c r="AF659" s="297"/>
      <c r="AG659" s="297"/>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3" t="str">
        <f t="shared" si="110"/>
        <v/>
      </c>
      <c r="AU659" s="283" t="s">
        <v>2506</v>
      </c>
    </row>
    <row r="660" spans="1:47" x14ac:dyDescent="0.35">
      <c r="A660" s="148"/>
      <c r="B660" s="116"/>
      <c r="C660" s="115"/>
      <c r="D660" s="115"/>
      <c r="E660" s="115"/>
      <c r="F660" s="240" t="str">
        <f>IFERROR(VLOOKUP(B660,ACCEPTED_CODES!$X$3:$Y$48,2,),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4"/>
      <c r="Z660" s="115" t="str">
        <f>IFERROR(VLOOKUP(Y660,CAPTURE_SITE_INFO!$AC$3:$AE$501,3,FALSE),"")</f>
        <v/>
      </c>
      <c r="AA660" s="297"/>
      <c r="AB660" s="297"/>
      <c r="AC660" s="297"/>
      <c r="AD660" s="297"/>
      <c r="AE660" s="297"/>
      <c r="AF660" s="297"/>
      <c r="AG660" s="297"/>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3" t="str">
        <f t="shared" si="110"/>
        <v/>
      </c>
      <c r="AU660" s="283" t="s">
        <v>2506</v>
      </c>
    </row>
    <row r="661" spans="1:47" x14ac:dyDescent="0.35">
      <c r="A661" s="148"/>
      <c r="B661" s="116"/>
      <c r="C661" s="115"/>
      <c r="D661" s="115"/>
      <c r="E661" s="115"/>
      <c r="F661" s="240" t="str">
        <f>IFERROR(VLOOKUP(B661,ACCEPTED_CODES!$X$3:$Y$48,2,),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4"/>
      <c r="Z661" s="115" t="str">
        <f>IFERROR(VLOOKUP(Y661,CAPTURE_SITE_INFO!$AC$3:$AE$501,3,FALSE),"")</f>
        <v/>
      </c>
      <c r="AA661" s="297"/>
      <c r="AB661" s="297"/>
      <c r="AC661" s="297"/>
      <c r="AD661" s="297"/>
      <c r="AE661" s="297"/>
      <c r="AF661" s="297"/>
      <c r="AG661" s="297"/>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3" t="str">
        <f t="shared" si="110"/>
        <v/>
      </c>
      <c r="AU661" s="283" t="s">
        <v>2506</v>
      </c>
    </row>
    <row r="662" spans="1:47" x14ac:dyDescent="0.35">
      <c r="A662" s="148"/>
      <c r="B662" s="116"/>
      <c r="C662" s="115"/>
      <c r="D662" s="115"/>
      <c r="E662" s="115"/>
      <c r="F662" s="240" t="str">
        <f>IFERROR(VLOOKUP(B662,ACCEPTED_CODES!$X$3:$Y$48,2,),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4"/>
      <c r="Z662" s="115" t="str">
        <f>IFERROR(VLOOKUP(Y662,CAPTURE_SITE_INFO!$AC$3:$AE$501,3,FALSE),"")</f>
        <v/>
      </c>
      <c r="AA662" s="297"/>
      <c r="AB662" s="297"/>
      <c r="AC662" s="297"/>
      <c r="AD662" s="297"/>
      <c r="AE662" s="297"/>
      <c r="AF662" s="297"/>
      <c r="AG662" s="297"/>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3" t="str">
        <f t="shared" si="110"/>
        <v/>
      </c>
      <c r="AU662" s="283" t="s">
        <v>2506</v>
      </c>
    </row>
    <row r="663" spans="1:47" x14ac:dyDescent="0.35">
      <c r="A663" s="148"/>
      <c r="B663" s="116"/>
      <c r="C663" s="115"/>
      <c r="D663" s="115"/>
      <c r="E663" s="115"/>
      <c r="F663" s="240" t="str">
        <f>IFERROR(VLOOKUP(B663,ACCEPTED_CODES!$X$3:$Y$48,2,),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4"/>
      <c r="Z663" s="115" t="str">
        <f>IFERROR(VLOOKUP(Y663,CAPTURE_SITE_INFO!$AC$3:$AE$501,3,FALSE),"")</f>
        <v/>
      </c>
      <c r="AA663" s="297"/>
      <c r="AB663" s="297"/>
      <c r="AC663" s="297"/>
      <c r="AD663" s="297"/>
      <c r="AE663" s="297"/>
      <c r="AF663" s="297"/>
      <c r="AG663" s="297"/>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3" t="str">
        <f t="shared" si="110"/>
        <v/>
      </c>
      <c r="AU663" s="283" t="s">
        <v>2506</v>
      </c>
    </row>
    <row r="664" spans="1:47" x14ac:dyDescent="0.35">
      <c r="A664" s="148"/>
      <c r="B664" s="116"/>
      <c r="C664" s="115"/>
      <c r="D664" s="115"/>
      <c r="E664" s="115"/>
      <c r="F664" s="240" t="str">
        <f>IFERROR(VLOOKUP(B664,ACCEPTED_CODES!$X$3:$Y$48,2,),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4"/>
      <c r="Z664" s="115" t="str">
        <f>IFERROR(VLOOKUP(Y664,CAPTURE_SITE_INFO!$AC$3:$AE$501,3,FALSE),"")</f>
        <v/>
      </c>
      <c r="AA664" s="297"/>
      <c r="AB664" s="297"/>
      <c r="AC664" s="297"/>
      <c r="AD664" s="297"/>
      <c r="AE664" s="297"/>
      <c r="AF664" s="297"/>
      <c r="AG664" s="297"/>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3" t="str">
        <f t="shared" si="110"/>
        <v/>
      </c>
      <c r="AU664" s="283" t="s">
        <v>2506</v>
      </c>
    </row>
    <row r="665" spans="1:47" x14ac:dyDescent="0.35">
      <c r="A665" s="148"/>
      <c r="B665" s="116"/>
      <c r="C665" s="115"/>
      <c r="D665" s="115"/>
      <c r="E665" s="115"/>
      <c r="F665" s="240" t="str">
        <f>IFERROR(VLOOKUP(B665,ACCEPTED_CODES!$X$3:$Y$48,2,),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4"/>
      <c r="Z665" s="115" t="str">
        <f>IFERROR(VLOOKUP(Y665,CAPTURE_SITE_INFO!$AC$3:$AE$501,3,FALSE),"")</f>
        <v/>
      </c>
      <c r="AA665" s="297"/>
      <c r="AB665" s="297"/>
      <c r="AC665" s="297"/>
      <c r="AD665" s="297"/>
      <c r="AE665" s="297"/>
      <c r="AF665" s="297"/>
      <c r="AG665" s="297"/>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3" t="str">
        <f t="shared" si="110"/>
        <v/>
      </c>
      <c r="AU665" s="283" t="s">
        <v>2506</v>
      </c>
    </row>
    <row r="666" spans="1:47" x14ac:dyDescent="0.35">
      <c r="A666" s="148"/>
      <c r="B666" s="116"/>
      <c r="C666" s="115"/>
      <c r="D666" s="115"/>
      <c r="E666" s="115"/>
      <c r="F666" s="240" t="str">
        <f>IFERROR(VLOOKUP(B666,ACCEPTED_CODES!$X$3:$Y$48,2,),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4"/>
      <c r="Z666" s="115" t="str">
        <f>IFERROR(VLOOKUP(Y666,CAPTURE_SITE_INFO!$AC$3:$AE$501,3,FALSE),"")</f>
        <v/>
      </c>
      <c r="AA666" s="297"/>
      <c r="AB666" s="297"/>
      <c r="AC666" s="297"/>
      <c r="AD666" s="297"/>
      <c r="AE666" s="297"/>
      <c r="AF666" s="297"/>
      <c r="AG666" s="297"/>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3" t="str">
        <f t="shared" si="110"/>
        <v/>
      </c>
      <c r="AU666" s="283" t="s">
        <v>2506</v>
      </c>
    </row>
    <row r="667" spans="1:47" x14ac:dyDescent="0.35">
      <c r="A667" s="148"/>
      <c r="B667" s="116"/>
      <c r="C667" s="115"/>
      <c r="D667" s="115"/>
      <c r="E667" s="115"/>
      <c r="F667" s="240" t="str">
        <f>IFERROR(VLOOKUP(B667,ACCEPTED_CODES!$X$3:$Y$48,2,),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4"/>
      <c r="Z667" s="115" t="str">
        <f>IFERROR(VLOOKUP(Y667,CAPTURE_SITE_INFO!$AC$3:$AE$501,3,FALSE),"")</f>
        <v/>
      </c>
      <c r="AA667" s="297"/>
      <c r="AB667" s="297"/>
      <c r="AC667" s="297"/>
      <c r="AD667" s="297"/>
      <c r="AE667" s="297"/>
      <c r="AF667" s="297"/>
      <c r="AG667" s="297"/>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3" t="str">
        <f t="shared" si="110"/>
        <v/>
      </c>
      <c r="AU667" s="283" t="s">
        <v>2506</v>
      </c>
    </row>
    <row r="668" spans="1:47" x14ac:dyDescent="0.35">
      <c r="A668" s="148"/>
      <c r="B668" s="116"/>
      <c r="C668" s="115"/>
      <c r="D668" s="115"/>
      <c r="E668" s="115"/>
      <c r="F668" s="240" t="str">
        <f>IFERROR(VLOOKUP(B668,ACCEPTED_CODES!$X$3:$Y$48,2,),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4"/>
      <c r="Z668" s="115" t="str">
        <f>IFERROR(VLOOKUP(Y668,CAPTURE_SITE_INFO!$AC$3:$AE$501,3,FALSE),"")</f>
        <v/>
      </c>
      <c r="AA668" s="297"/>
      <c r="AB668" s="297"/>
      <c r="AC668" s="297"/>
      <c r="AD668" s="297"/>
      <c r="AE668" s="297"/>
      <c r="AF668" s="297"/>
      <c r="AG668" s="297"/>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3" t="str">
        <f t="shared" si="110"/>
        <v/>
      </c>
      <c r="AU668" s="283" t="s">
        <v>2506</v>
      </c>
    </row>
    <row r="669" spans="1:47" x14ac:dyDescent="0.35">
      <c r="A669" s="148"/>
      <c r="B669" s="116"/>
      <c r="C669" s="115"/>
      <c r="D669" s="115"/>
      <c r="E669" s="115"/>
      <c r="F669" s="240" t="str">
        <f>IFERROR(VLOOKUP(B669,ACCEPTED_CODES!$X$3:$Y$48,2,),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4"/>
      <c r="Z669" s="115" t="str">
        <f>IFERROR(VLOOKUP(Y669,CAPTURE_SITE_INFO!$AC$3:$AE$501,3,FALSE),"")</f>
        <v/>
      </c>
      <c r="AA669" s="297"/>
      <c r="AB669" s="297"/>
      <c r="AC669" s="297"/>
      <c r="AD669" s="297"/>
      <c r="AE669" s="297"/>
      <c r="AF669" s="297"/>
      <c r="AG669" s="297"/>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3" t="str">
        <f t="shared" si="110"/>
        <v/>
      </c>
      <c r="AU669" s="283" t="s">
        <v>2506</v>
      </c>
    </row>
    <row r="670" spans="1:47" x14ac:dyDescent="0.35">
      <c r="A670" s="148"/>
      <c r="B670" s="116"/>
      <c r="C670" s="115"/>
      <c r="D670" s="115"/>
      <c r="E670" s="115"/>
      <c r="F670" s="240" t="str">
        <f>IFERROR(VLOOKUP(B670,ACCEPTED_CODES!$X$3:$Y$48,2,),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4"/>
      <c r="Z670" s="115" t="str">
        <f>IFERROR(VLOOKUP(Y670,CAPTURE_SITE_INFO!$AC$3:$AE$501,3,FALSE),"")</f>
        <v/>
      </c>
      <c r="AA670" s="297"/>
      <c r="AB670" s="297"/>
      <c r="AC670" s="297"/>
      <c r="AD670" s="297"/>
      <c r="AE670" s="297"/>
      <c r="AF670" s="297"/>
      <c r="AG670" s="297"/>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3" t="str">
        <f t="shared" si="110"/>
        <v/>
      </c>
      <c r="AU670" s="283" t="s">
        <v>2506</v>
      </c>
    </row>
    <row r="671" spans="1:47" x14ac:dyDescent="0.35">
      <c r="A671" s="148"/>
      <c r="B671" s="116"/>
      <c r="C671" s="115"/>
      <c r="D671" s="115"/>
      <c r="E671" s="115"/>
      <c r="F671" s="240" t="str">
        <f>IFERROR(VLOOKUP(B671,ACCEPTED_CODES!$X$3:$Y$48,2,),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4"/>
      <c r="Z671" s="115" t="str">
        <f>IFERROR(VLOOKUP(Y671,CAPTURE_SITE_INFO!$AC$3:$AE$501,3,FALSE),"")</f>
        <v/>
      </c>
      <c r="AA671" s="297"/>
      <c r="AB671" s="297"/>
      <c r="AC671" s="297"/>
      <c r="AD671" s="297"/>
      <c r="AE671" s="297"/>
      <c r="AF671" s="297"/>
      <c r="AG671" s="297"/>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3" t="str">
        <f t="shared" si="110"/>
        <v/>
      </c>
      <c r="AU671" s="283" t="s">
        <v>2506</v>
      </c>
    </row>
    <row r="672" spans="1:47" x14ac:dyDescent="0.35">
      <c r="A672" s="148"/>
      <c r="B672" s="116"/>
      <c r="C672" s="115"/>
      <c r="D672" s="115"/>
      <c r="E672" s="115"/>
      <c r="F672" s="240" t="str">
        <f>IFERROR(VLOOKUP(B672,ACCEPTED_CODES!$X$3:$Y$48,2,),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4"/>
      <c r="Z672" s="115" t="str">
        <f>IFERROR(VLOOKUP(Y672,CAPTURE_SITE_INFO!$AC$3:$AE$501,3,FALSE),"")</f>
        <v/>
      </c>
      <c r="AA672" s="297"/>
      <c r="AB672" s="297"/>
      <c r="AC672" s="297"/>
      <c r="AD672" s="297"/>
      <c r="AE672" s="297"/>
      <c r="AF672" s="297"/>
      <c r="AG672" s="297"/>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3" t="str">
        <f t="shared" si="110"/>
        <v/>
      </c>
      <c r="AU672" s="283" t="s">
        <v>2506</v>
      </c>
    </row>
    <row r="673" spans="1:47" x14ac:dyDescent="0.35">
      <c r="A673" s="148"/>
      <c r="B673" s="116"/>
      <c r="C673" s="115"/>
      <c r="D673" s="115"/>
      <c r="E673" s="115"/>
      <c r="F673" s="240" t="str">
        <f>IFERROR(VLOOKUP(B673,ACCEPTED_CODES!$X$3:$Y$48,2,),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4"/>
      <c r="Z673" s="115" t="str">
        <f>IFERROR(VLOOKUP(Y673,CAPTURE_SITE_INFO!$AC$3:$AE$501,3,FALSE),"")</f>
        <v/>
      </c>
      <c r="AA673" s="297"/>
      <c r="AB673" s="297"/>
      <c r="AC673" s="297"/>
      <c r="AD673" s="297"/>
      <c r="AE673" s="297"/>
      <c r="AF673" s="297"/>
      <c r="AG673" s="297"/>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3" t="str">
        <f t="shared" si="110"/>
        <v/>
      </c>
      <c r="AU673" s="283" t="s">
        <v>2506</v>
      </c>
    </row>
    <row r="674" spans="1:47" x14ac:dyDescent="0.35">
      <c r="A674" s="148"/>
      <c r="B674" s="116"/>
      <c r="C674" s="115"/>
      <c r="D674" s="115"/>
      <c r="E674" s="115"/>
      <c r="F674" s="240" t="str">
        <f>IFERROR(VLOOKUP(B674,ACCEPTED_CODES!$X$3:$Y$48,2,),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4"/>
      <c r="Z674" s="115" t="str">
        <f>IFERROR(VLOOKUP(Y674,CAPTURE_SITE_INFO!$AC$3:$AE$501,3,FALSE),"")</f>
        <v/>
      </c>
      <c r="AA674" s="297"/>
      <c r="AB674" s="297"/>
      <c r="AC674" s="297"/>
      <c r="AD674" s="297"/>
      <c r="AE674" s="297"/>
      <c r="AF674" s="297"/>
      <c r="AG674" s="297"/>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3" t="str">
        <f t="shared" si="110"/>
        <v/>
      </c>
      <c r="AU674" s="283" t="s">
        <v>2506</v>
      </c>
    </row>
    <row r="675" spans="1:47" x14ac:dyDescent="0.35">
      <c r="A675" s="148"/>
      <c r="B675" s="116"/>
      <c r="C675" s="115"/>
      <c r="D675" s="115"/>
      <c r="E675" s="115"/>
      <c r="F675" s="240" t="str">
        <f>IFERROR(VLOOKUP(B675,ACCEPTED_CODES!$X$3:$Y$48,2,),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4"/>
      <c r="Z675" s="115" t="str">
        <f>IFERROR(VLOOKUP(Y675,CAPTURE_SITE_INFO!$AC$3:$AE$501,3,FALSE),"")</f>
        <v/>
      </c>
      <c r="AA675" s="297"/>
      <c r="AB675" s="297"/>
      <c r="AC675" s="297"/>
      <c r="AD675" s="297"/>
      <c r="AE675" s="297"/>
      <c r="AF675" s="297"/>
      <c r="AG675" s="297"/>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3" t="str">
        <f t="shared" si="110"/>
        <v/>
      </c>
      <c r="AU675" s="283" t="s">
        <v>2506</v>
      </c>
    </row>
    <row r="676" spans="1:47" x14ac:dyDescent="0.35">
      <c r="A676" s="148"/>
      <c r="B676" s="116"/>
      <c r="C676" s="115"/>
      <c r="D676" s="115"/>
      <c r="E676" s="115"/>
      <c r="F676" s="240" t="str">
        <f>IFERROR(VLOOKUP(B676,ACCEPTED_CODES!$X$3:$Y$48,2,),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4"/>
      <c r="Z676" s="115" t="str">
        <f>IFERROR(VLOOKUP(Y676,CAPTURE_SITE_INFO!$AC$3:$AE$501,3,FALSE),"")</f>
        <v/>
      </c>
      <c r="AA676" s="297"/>
      <c r="AB676" s="297"/>
      <c r="AC676" s="297"/>
      <c r="AD676" s="297"/>
      <c r="AE676" s="297"/>
      <c r="AF676" s="297"/>
      <c r="AG676" s="297"/>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3" t="str">
        <f t="shared" si="110"/>
        <v/>
      </c>
      <c r="AU676" s="283" t="s">
        <v>2506</v>
      </c>
    </row>
    <row r="677" spans="1:47" x14ac:dyDescent="0.35">
      <c r="A677" s="148"/>
      <c r="B677" s="116"/>
      <c r="C677" s="115"/>
      <c r="D677" s="115"/>
      <c r="E677" s="115"/>
      <c r="F677" s="240" t="str">
        <f>IFERROR(VLOOKUP(B677,ACCEPTED_CODES!$X$3:$Y$48,2,),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4"/>
      <c r="Z677" s="115" t="str">
        <f>IFERROR(VLOOKUP(Y677,CAPTURE_SITE_INFO!$AC$3:$AE$501,3,FALSE),"")</f>
        <v/>
      </c>
      <c r="AA677" s="297"/>
      <c r="AB677" s="297"/>
      <c r="AC677" s="297"/>
      <c r="AD677" s="297"/>
      <c r="AE677" s="297"/>
      <c r="AF677" s="297"/>
      <c r="AG677" s="297"/>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3" t="str">
        <f t="shared" si="110"/>
        <v/>
      </c>
      <c r="AU677" s="283" t="s">
        <v>2506</v>
      </c>
    </row>
    <row r="678" spans="1:47" x14ac:dyDescent="0.35">
      <c r="A678" s="148"/>
      <c r="B678" s="116"/>
      <c r="C678" s="115"/>
      <c r="D678" s="115"/>
      <c r="E678" s="115"/>
      <c r="F678" s="240" t="str">
        <f>IFERROR(VLOOKUP(B678,ACCEPTED_CODES!$X$3:$Y$48,2,),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4"/>
      <c r="Z678" s="115" t="str">
        <f>IFERROR(VLOOKUP(Y678,CAPTURE_SITE_INFO!$AC$3:$AE$501,3,FALSE),"")</f>
        <v/>
      </c>
      <c r="AA678" s="297"/>
      <c r="AB678" s="297"/>
      <c r="AC678" s="297"/>
      <c r="AD678" s="297"/>
      <c r="AE678" s="297"/>
      <c r="AF678" s="297"/>
      <c r="AG678" s="297"/>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3" t="str">
        <f t="shared" si="110"/>
        <v/>
      </c>
      <c r="AU678" s="283" t="s">
        <v>2506</v>
      </c>
    </row>
    <row r="679" spans="1:47" x14ac:dyDescent="0.35">
      <c r="A679" s="148"/>
      <c r="B679" s="116"/>
      <c r="C679" s="115"/>
      <c r="D679" s="115"/>
      <c r="E679" s="115"/>
      <c r="F679" s="240" t="str">
        <f>IFERROR(VLOOKUP(B679,ACCEPTED_CODES!$X$3:$Y$48,2,),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4"/>
      <c r="Z679" s="115" t="str">
        <f>IFERROR(VLOOKUP(Y679,CAPTURE_SITE_INFO!$AC$3:$AE$501,3,FALSE),"")</f>
        <v/>
      </c>
      <c r="AA679" s="297"/>
      <c r="AB679" s="297"/>
      <c r="AC679" s="297"/>
      <c r="AD679" s="297"/>
      <c r="AE679" s="297"/>
      <c r="AF679" s="297"/>
      <c r="AG679" s="297"/>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3" t="str">
        <f t="shared" si="110"/>
        <v/>
      </c>
      <c r="AU679" s="283" t="s">
        <v>2506</v>
      </c>
    </row>
    <row r="680" spans="1:47" x14ac:dyDescent="0.35">
      <c r="A680" s="148"/>
      <c r="B680" s="116"/>
      <c r="C680" s="115"/>
      <c r="D680" s="115"/>
      <c r="E680" s="115"/>
      <c r="F680" s="240" t="str">
        <f>IFERROR(VLOOKUP(B680,ACCEPTED_CODES!$X$3:$Y$48,2,),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4"/>
      <c r="Z680" s="115" t="str">
        <f>IFERROR(VLOOKUP(Y680,CAPTURE_SITE_INFO!$AC$3:$AE$501,3,FALSE),"")</f>
        <v/>
      </c>
      <c r="AA680" s="297"/>
      <c r="AB680" s="297"/>
      <c r="AC680" s="297"/>
      <c r="AD680" s="297"/>
      <c r="AE680" s="297"/>
      <c r="AF680" s="297"/>
      <c r="AG680" s="297"/>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3" t="str">
        <f t="shared" si="110"/>
        <v/>
      </c>
      <c r="AU680" s="283" t="s">
        <v>2506</v>
      </c>
    </row>
    <row r="681" spans="1:47" x14ac:dyDescent="0.35">
      <c r="A681" s="148"/>
      <c r="B681" s="116"/>
      <c r="C681" s="115"/>
      <c r="D681" s="115"/>
      <c r="E681" s="115"/>
      <c r="F681" s="240" t="str">
        <f>IFERROR(VLOOKUP(B681,ACCEPTED_CODES!$X$3:$Y$48,2,),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4"/>
      <c r="Z681" s="115" t="str">
        <f>IFERROR(VLOOKUP(Y681,CAPTURE_SITE_INFO!$AC$3:$AE$501,3,FALSE),"")</f>
        <v/>
      </c>
      <c r="AA681" s="297"/>
      <c r="AB681" s="297"/>
      <c r="AC681" s="297"/>
      <c r="AD681" s="297"/>
      <c r="AE681" s="297"/>
      <c r="AF681" s="297"/>
      <c r="AG681" s="297"/>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3" t="str">
        <f t="shared" si="110"/>
        <v/>
      </c>
      <c r="AU681" s="283" t="s">
        <v>2506</v>
      </c>
    </row>
    <row r="682" spans="1:47" x14ac:dyDescent="0.35">
      <c r="A682" s="148"/>
      <c r="B682" s="116"/>
      <c r="C682" s="115"/>
      <c r="D682" s="115"/>
      <c r="E682" s="115"/>
      <c r="F682" s="240" t="str">
        <f>IFERROR(VLOOKUP(B682,ACCEPTED_CODES!$X$3:$Y$48,2,),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4"/>
      <c r="Z682" s="115" t="str">
        <f>IFERROR(VLOOKUP(Y682,CAPTURE_SITE_INFO!$AC$3:$AE$501,3,FALSE),"")</f>
        <v/>
      </c>
      <c r="AA682" s="297"/>
      <c r="AB682" s="297"/>
      <c r="AC682" s="297"/>
      <c r="AD682" s="297"/>
      <c r="AE682" s="297"/>
      <c r="AF682" s="297"/>
      <c r="AG682" s="297"/>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3" t="str">
        <f t="shared" si="110"/>
        <v/>
      </c>
      <c r="AU682" s="283" t="s">
        <v>2506</v>
      </c>
    </row>
    <row r="683" spans="1:47" x14ac:dyDescent="0.35">
      <c r="A683" s="148"/>
      <c r="B683" s="116"/>
      <c r="C683" s="115"/>
      <c r="D683" s="115"/>
      <c r="E683" s="115"/>
      <c r="F683" s="240" t="str">
        <f>IFERROR(VLOOKUP(B683,ACCEPTED_CODES!$X$3:$Y$48,2,),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4"/>
      <c r="Z683" s="115" t="str">
        <f>IFERROR(VLOOKUP(Y683,CAPTURE_SITE_INFO!$AC$3:$AE$501,3,FALSE),"")</f>
        <v/>
      </c>
      <c r="AA683" s="297"/>
      <c r="AB683" s="297"/>
      <c r="AC683" s="297"/>
      <c r="AD683" s="297"/>
      <c r="AE683" s="297"/>
      <c r="AF683" s="297"/>
      <c r="AG683" s="297"/>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3" t="str">
        <f t="shared" si="110"/>
        <v/>
      </c>
      <c r="AU683" s="283" t="s">
        <v>2506</v>
      </c>
    </row>
    <row r="684" spans="1:47" x14ac:dyDescent="0.35">
      <c r="A684" s="148"/>
      <c r="B684" s="116"/>
      <c r="C684" s="115"/>
      <c r="D684" s="115"/>
      <c r="E684" s="115"/>
      <c r="F684" s="240" t="str">
        <f>IFERROR(VLOOKUP(B684,ACCEPTED_CODES!$X$3:$Y$48,2,),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4"/>
      <c r="Z684" s="115" t="str">
        <f>IFERROR(VLOOKUP(Y684,CAPTURE_SITE_INFO!$AC$3:$AE$501,3,FALSE),"")</f>
        <v/>
      </c>
      <c r="AA684" s="297"/>
      <c r="AB684" s="297"/>
      <c r="AC684" s="297"/>
      <c r="AD684" s="297"/>
      <c r="AE684" s="297"/>
      <c r="AF684" s="297"/>
      <c r="AG684" s="297"/>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3" t="str">
        <f t="shared" si="110"/>
        <v/>
      </c>
      <c r="AU684" s="283" t="s">
        <v>2506</v>
      </c>
    </row>
    <row r="685" spans="1:47" x14ac:dyDescent="0.35">
      <c r="A685" s="148"/>
      <c r="B685" s="116"/>
      <c r="C685" s="115"/>
      <c r="D685" s="115"/>
      <c r="E685" s="115"/>
      <c r="F685" s="240" t="str">
        <f>IFERROR(VLOOKUP(B685,ACCEPTED_CODES!$X$3:$Y$48,2,),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4"/>
      <c r="Z685" s="115" t="str">
        <f>IFERROR(VLOOKUP(Y685,CAPTURE_SITE_INFO!$AC$3:$AE$501,3,FALSE),"")</f>
        <v/>
      </c>
      <c r="AA685" s="297"/>
      <c r="AB685" s="297"/>
      <c r="AC685" s="297"/>
      <c r="AD685" s="297"/>
      <c r="AE685" s="297"/>
      <c r="AF685" s="297"/>
      <c r="AG685" s="297"/>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3" t="str">
        <f t="shared" si="110"/>
        <v/>
      </c>
      <c r="AU685" s="283" t="s">
        <v>2506</v>
      </c>
    </row>
    <row r="686" spans="1:47" x14ac:dyDescent="0.35">
      <c r="A686" s="148"/>
      <c r="B686" s="116"/>
      <c r="C686" s="115"/>
      <c r="D686" s="115"/>
      <c r="E686" s="115"/>
      <c r="F686" s="240" t="str">
        <f>IFERROR(VLOOKUP(B686,ACCEPTED_CODES!$X$3:$Y$48,2,),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4"/>
      <c r="Z686" s="115" t="str">
        <f>IFERROR(VLOOKUP(Y686,CAPTURE_SITE_INFO!$AC$3:$AE$501,3,FALSE),"")</f>
        <v/>
      </c>
      <c r="AA686" s="297"/>
      <c r="AB686" s="297"/>
      <c r="AC686" s="297"/>
      <c r="AD686" s="297"/>
      <c r="AE686" s="297"/>
      <c r="AF686" s="297"/>
      <c r="AG686" s="297"/>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3" t="str">
        <f t="shared" si="110"/>
        <v/>
      </c>
      <c r="AU686" s="283" t="s">
        <v>2506</v>
      </c>
    </row>
    <row r="687" spans="1:47" x14ac:dyDescent="0.35">
      <c r="A687" s="148"/>
      <c r="B687" s="116"/>
      <c r="C687" s="115"/>
      <c r="D687" s="115"/>
      <c r="E687" s="115"/>
      <c r="F687" s="240" t="str">
        <f>IFERROR(VLOOKUP(B687,ACCEPTED_CODES!$X$3:$Y$48,2,),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4"/>
      <c r="Z687" s="115" t="str">
        <f>IFERROR(VLOOKUP(Y687,CAPTURE_SITE_INFO!$AC$3:$AE$501,3,FALSE),"")</f>
        <v/>
      </c>
      <c r="AA687" s="297"/>
      <c r="AB687" s="297"/>
      <c r="AC687" s="297"/>
      <c r="AD687" s="297"/>
      <c r="AE687" s="297"/>
      <c r="AF687" s="297"/>
      <c r="AG687" s="297"/>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3" t="str">
        <f t="shared" si="110"/>
        <v/>
      </c>
      <c r="AU687" s="283" t="s">
        <v>2506</v>
      </c>
    </row>
    <row r="688" spans="1:47" x14ac:dyDescent="0.35">
      <c r="A688" s="148"/>
      <c r="B688" s="116"/>
      <c r="C688" s="115"/>
      <c r="D688" s="115"/>
      <c r="E688" s="115"/>
      <c r="F688" s="240" t="str">
        <f>IFERROR(VLOOKUP(B688,ACCEPTED_CODES!$X$3:$Y$48,2,),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4"/>
      <c r="Z688" s="115" t="str">
        <f>IFERROR(VLOOKUP(Y688,CAPTURE_SITE_INFO!$AC$3:$AE$501,3,FALSE),"")</f>
        <v/>
      </c>
      <c r="AA688" s="297"/>
      <c r="AB688" s="297"/>
      <c r="AC688" s="297"/>
      <c r="AD688" s="297"/>
      <c r="AE688" s="297"/>
      <c r="AF688" s="297"/>
      <c r="AG688" s="297"/>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3" t="str">
        <f t="shared" si="110"/>
        <v/>
      </c>
      <c r="AU688" s="283" t="s">
        <v>2506</v>
      </c>
    </row>
    <row r="689" spans="1:47" x14ac:dyDescent="0.35">
      <c r="A689" s="148"/>
      <c r="B689" s="116"/>
      <c r="C689" s="115"/>
      <c r="D689" s="115"/>
      <c r="E689" s="115"/>
      <c r="F689" s="240" t="str">
        <f>IFERROR(VLOOKUP(B689,ACCEPTED_CODES!$X$3:$Y$48,2,),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4"/>
      <c r="Z689" s="115" t="str">
        <f>IFERROR(VLOOKUP(Y689,CAPTURE_SITE_INFO!$AC$3:$AE$501,3,FALSE),"")</f>
        <v/>
      </c>
      <c r="AA689" s="297"/>
      <c r="AB689" s="297"/>
      <c r="AC689" s="297"/>
      <c r="AD689" s="297"/>
      <c r="AE689" s="297"/>
      <c r="AF689" s="297"/>
      <c r="AG689" s="297"/>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3" t="str">
        <f t="shared" si="110"/>
        <v/>
      </c>
      <c r="AU689" s="283" t="s">
        <v>2506</v>
      </c>
    </row>
    <row r="690" spans="1:47" x14ac:dyDescent="0.35">
      <c r="A690" s="148"/>
      <c r="B690" s="116"/>
      <c r="C690" s="115"/>
      <c r="D690" s="115"/>
      <c r="E690" s="115"/>
      <c r="F690" s="240" t="str">
        <f>IFERROR(VLOOKUP(B690,ACCEPTED_CODES!$X$3:$Y$48,2,),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4"/>
      <c r="Z690" s="115" t="str">
        <f>IFERROR(VLOOKUP(Y690,CAPTURE_SITE_INFO!$AC$3:$AE$501,3,FALSE),"")</f>
        <v/>
      </c>
      <c r="AA690" s="297"/>
      <c r="AB690" s="297"/>
      <c r="AC690" s="297"/>
      <c r="AD690" s="297"/>
      <c r="AE690" s="297"/>
      <c r="AF690" s="297"/>
      <c r="AG690" s="297"/>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3" t="str">
        <f t="shared" si="110"/>
        <v/>
      </c>
      <c r="AU690" s="283" t="s">
        <v>2506</v>
      </c>
    </row>
    <row r="691" spans="1:47" x14ac:dyDescent="0.35">
      <c r="A691" s="148"/>
      <c r="B691" s="116"/>
      <c r="C691" s="115"/>
      <c r="D691" s="115"/>
      <c r="E691" s="115"/>
      <c r="F691" s="240" t="str">
        <f>IFERROR(VLOOKUP(B691,ACCEPTED_CODES!$X$3:$Y$48,2,),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4"/>
      <c r="Z691" s="115" t="str">
        <f>IFERROR(VLOOKUP(Y691,CAPTURE_SITE_INFO!$AC$3:$AE$501,3,FALSE),"")</f>
        <v/>
      </c>
      <c r="AA691" s="297"/>
      <c r="AB691" s="297"/>
      <c r="AC691" s="297"/>
      <c r="AD691" s="297"/>
      <c r="AE691" s="297"/>
      <c r="AF691" s="297"/>
      <c r="AG691" s="297"/>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3" t="str">
        <f t="shared" si="110"/>
        <v/>
      </c>
      <c r="AU691" s="283" t="s">
        <v>2506</v>
      </c>
    </row>
    <row r="692" spans="1:47" x14ac:dyDescent="0.35">
      <c r="A692" s="148"/>
      <c r="B692" s="116"/>
      <c r="C692" s="115"/>
      <c r="D692" s="115"/>
      <c r="E692" s="115"/>
      <c r="F692" s="240" t="str">
        <f>IFERROR(VLOOKUP(B692,ACCEPTED_CODES!$X$3:$Y$48,2,),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4"/>
      <c r="Z692" s="115" t="str">
        <f>IFERROR(VLOOKUP(Y692,CAPTURE_SITE_INFO!$AC$3:$AE$501,3,FALSE),"")</f>
        <v/>
      </c>
      <c r="AA692" s="297"/>
      <c r="AB692" s="297"/>
      <c r="AC692" s="297"/>
      <c r="AD692" s="297"/>
      <c r="AE692" s="297"/>
      <c r="AF692" s="297"/>
      <c r="AG692" s="297"/>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3" t="str">
        <f t="shared" si="110"/>
        <v/>
      </c>
      <c r="AU692" s="283" t="s">
        <v>2506</v>
      </c>
    </row>
    <row r="693" spans="1:47" x14ac:dyDescent="0.35">
      <c r="A693" s="148"/>
      <c r="B693" s="116"/>
      <c r="C693" s="115"/>
      <c r="D693" s="115"/>
      <c r="E693" s="115"/>
      <c r="F693" s="240" t="str">
        <f>IFERROR(VLOOKUP(B693,ACCEPTED_CODES!$X$3:$Y$48,2,),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4"/>
      <c r="Z693" s="115" t="str">
        <f>IFERROR(VLOOKUP(Y693,CAPTURE_SITE_INFO!$AC$3:$AE$501,3,FALSE),"")</f>
        <v/>
      </c>
      <c r="AA693" s="297"/>
      <c r="AB693" s="297"/>
      <c r="AC693" s="297"/>
      <c r="AD693" s="297"/>
      <c r="AE693" s="297"/>
      <c r="AF693" s="297"/>
      <c r="AG693" s="297"/>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3" t="str">
        <f t="shared" si="110"/>
        <v/>
      </c>
      <c r="AU693" s="283" t="s">
        <v>2506</v>
      </c>
    </row>
    <row r="694" spans="1:47" x14ac:dyDescent="0.35">
      <c r="A694" s="148"/>
      <c r="B694" s="116"/>
      <c r="C694" s="115"/>
      <c r="D694" s="115"/>
      <c r="E694" s="115"/>
      <c r="F694" s="240" t="str">
        <f>IFERROR(VLOOKUP(B694,ACCEPTED_CODES!$X$3:$Y$48,2,),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4"/>
      <c r="Z694" s="115" t="str">
        <f>IFERROR(VLOOKUP(Y694,CAPTURE_SITE_INFO!$AC$3:$AE$501,3,FALSE),"")</f>
        <v/>
      </c>
      <c r="AA694" s="297"/>
      <c r="AB694" s="297"/>
      <c r="AC694" s="297"/>
      <c r="AD694" s="297"/>
      <c r="AE694" s="297"/>
      <c r="AF694" s="297"/>
      <c r="AG694" s="297"/>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3" t="str">
        <f t="shared" si="110"/>
        <v/>
      </c>
      <c r="AU694" s="283" t="s">
        <v>2506</v>
      </c>
    </row>
    <row r="695" spans="1:47" x14ac:dyDescent="0.35">
      <c r="A695" s="148"/>
      <c r="B695" s="116"/>
      <c r="C695" s="115"/>
      <c r="D695" s="115"/>
      <c r="E695" s="115"/>
      <c r="F695" s="240" t="str">
        <f>IFERROR(VLOOKUP(B695,ACCEPTED_CODES!$X$3:$Y$48,2,),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4"/>
      <c r="Z695" s="115" t="str">
        <f>IFERROR(VLOOKUP(Y695,CAPTURE_SITE_INFO!$AC$3:$AE$501,3,FALSE),"")</f>
        <v/>
      </c>
      <c r="AA695" s="297"/>
      <c r="AB695" s="297"/>
      <c r="AC695" s="297"/>
      <c r="AD695" s="297"/>
      <c r="AE695" s="297"/>
      <c r="AF695" s="297"/>
      <c r="AG695" s="297"/>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3" t="str">
        <f t="shared" si="110"/>
        <v/>
      </c>
      <c r="AU695" s="283" t="s">
        <v>2506</v>
      </c>
    </row>
    <row r="696" spans="1:47" x14ac:dyDescent="0.35">
      <c r="A696" s="148"/>
      <c r="B696" s="116"/>
      <c r="C696" s="115"/>
      <c r="D696" s="115"/>
      <c r="E696" s="115"/>
      <c r="F696" s="240" t="str">
        <f>IFERROR(VLOOKUP(B696,ACCEPTED_CODES!$X$3:$Y$48,2,),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4"/>
      <c r="Z696" s="115" t="str">
        <f>IFERROR(VLOOKUP(Y696,CAPTURE_SITE_INFO!$AC$3:$AE$501,3,FALSE),"")</f>
        <v/>
      </c>
      <c r="AA696" s="297"/>
      <c r="AB696" s="297"/>
      <c r="AC696" s="297"/>
      <c r="AD696" s="297"/>
      <c r="AE696" s="297"/>
      <c r="AF696" s="297"/>
      <c r="AG696" s="297"/>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3" t="str">
        <f t="shared" si="110"/>
        <v/>
      </c>
      <c r="AU696" s="283" t="s">
        <v>2506</v>
      </c>
    </row>
    <row r="697" spans="1:47" x14ac:dyDescent="0.35">
      <c r="A697" s="148"/>
      <c r="B697" s="116"/>
      <c r="C697" s="115"/>
      <c r="D697" s="115"/>
      <c r="E697" s="115"/>
      <c r="F697" s="240" t="str">
        <f>IFERROR(VLOOKUP(B697,ACCEPTED_CODES!$X$3:$Y$48,2,),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4"/>
      <c r="Z697" s="115" t="str">
        <f>IFERROR(VLOOKUP(Y697,CAPTURE_SITE_INFO!$AC$3:$AE$501,3,FALSE),"")</f>
        <v/>
      </c>
      <c r="AA697" s="297"/>
      <c r="AB697" s="297"/>
      <c r="AC697" s="297"/>
      <c r="AD697" s="297"/>
      <c r="AE697" s="297"/>
      <c r="AF697" s="297"/>
      <c r="AG697" s="297"/>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3" t="str">
        <f t="shared" si="110"/>
        <v/>
      </c>
      <c r="AU697" s="283" t="s">
        <v>2506</v>
      </c>
    </row>
    <row r="698" spans="1:47" x14ac:dyDescent="0.35">
      <c r="A698" s="148"/>
      <c r="B698" s="116"/>
      <c r="C698" s="115"/>
      <c r="D698" s="115"/>
      <c r="E698" s="115"/>
      <c r="F698" s="240" t="str">
        <f>IFERROR(VLOOKUP(B698,ACCEPTED_CODES!$X$3:$Y$48,2,),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4"/>
      <c r="Z698" s="115" t="str">
        <f>IFERROR(VLOOKUP(Y698,CAPTURE_SITE_INFO!$AC$3:$AE$501,3,FALSE),"")</f>
        <v/>
      </c>
      <c r="AA698" s="297"/>
      <c r="AB698" s="297"/>
      <c r="AC698" s="297"/>
      <c r="AD698" s="297"/>
      <c r="AE698" s="297"/>
      <c r="AF698" s="297"/>
      <c r="AG698" s="297"/>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3" t="str">
        <f t="shared" si="110"/>
        <v/>
      </c>
      <c r="AU698" s="283" t="s">
        <v>2506</v>
      </c>
    </row>
    <row r="699" spans="1:47" x14ac:dyDescent="0.35">
      <c r="A699" s="148"/>
      <c r="B699" s="116"/>
      <c r="C699" s="115"/>
      <c r="D699" s="115"/>
      <c r="E699" s="115"/>
      <c r="F699" s="240" t="str">
        <f>IFERROR(VLOOKUP(B699,ACCEPTED_CODES!$X$3:$Y$48,2,),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4"/>
      <c r="Z699" s="115" t="str">
        <f>IFERROR(VLOOKUP(Y699,CAPTURE_SITE_INFO!$AC$3:$AE$501,3,FALSE),"")</f>
        <v/>
      </c>
      <c r="AA699" s="297"/>
      <c r="AB699" s="297"/>
      <c r="AC699" s="297"/>
      <c r="AD699" s="297"/>
      <c r="AE699" s="297"/>
      <c r="AF699" s="297"/>
      <c r="AG699" s="297"/>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3" t="str">
        <f t="shared" si="110"/>
        <v/>
      </c>
      <c r="AU699" s="283" t="s">
        <v>2506</v>
      </c>
    </row>
    <row r="700" spans="1:47" x14ac:dyDescent="0.35">
      <c r="A700" s="148"/>
      <c r="B700" s="116"/>
      <c r="C700" s="115"/>
      <c r="D700" s="115"/>
      <c r="E700" s="115"/>
      <c r="F700" s="240" t="str">
        <f>IFERROR(VLOOKUP(B700,ACCEPTED_CODES!$X$3:$Y$48,2,),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4"/>
      <c r="Z700" s="115" t="str">
        <f>IFERROR(VLOOKUP(Y700,CAPTURE_SITE_INFO!$AC$3:$AE$501,3,FALSE),"")</f>
        <v/>
      </c>
      <c r="AA700" s="297"/>
      <c r="AB700" s="297"/>
      <c r="AC700" s="297"/>
      <c r="AD700" s="297"/>
      <c r="AE700" s="297"/>
      <c r="AF700" s="297"/>
      <c r="AG700" s="297"/>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3" t="str">
        <f t="shared" si="110"/>
        <v/>
      </c>
      <c r="AU700" s="283" t="s">
        <v>2506</v>
      </c>
    </row>
    <row r="701" spans="1:47" x14ac:dyDescent="0.35">
      <c r="A701" s="148"/>
      <c r="B701" s="116"/>
      <c r="C701" s="115"/>
      <c r="D701" s="115"/>
      <c r="E701" s="115"/>
      <c r="F701" s="240" t="str">
        <f>IFERROR(VLOOKUP(B701,ACCEPTED_CODES!$X$3:$Y$48,2,),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4"/>
      <c r="Z701" s="115" t="str">
        <f>IFERROR(VLOOKUP(Y701,CAPTURE_SITE_INFO!$AC$3:$AE$501,3,FALSE),"")</f>
        <v/>
      </c>
      <c r="AA701" s="297"/>
      <c r="AB701" s="297"/>
      <c r="AC701" s="297"/>
      <c r="AD701" s="297"/>
      <c r="AE701" s="297"/>
      <c r="AF701" s="297"/>
      <c r="AG701" s="297"/>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3" t="str">
        <f t="shared" si="110"/>
        <v/>
      </c>
      <c r="AU701" s="283" t="s">
        <v>2506</v>
      </c>
    </row>
    <row r="702" spans="1:47" x14ac:dyDescent="0.35">
      <c r="A702" s="148"/>
      <c r="B702" s="116"/>
      <c r="C702" s="115"/>
      <c r="D702" s="115"/>
      <c r="E702" s="115"/>
      <c r="F702" s="240" t="str">
        <f>IFERROR(VLOOKUP(B702,ACCEPTED_CODES!$X$3:$Y$48,2,),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4"/>
      <c r="Z702" s="115" t="str">
        <f>IFERROR(VLOOKUP(Y702,CAPTURE_SITE_INFO!$AC$3:$AE$501,3,FALSE),"")</f>
        <v/>
      </c>
      <c r="AA702" s="297"/>
      <c r="AB702" s="297"/>
      <c r="AC702" s="297"/>
      <c r="AD702" s="297"/>
      <c r="AE702" s="297"/>
      <c r="AF702" s="297"/>
      <c r="AG702" s="297"/>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3" t="str">
        <f t="shared" si="110"/>
        <v/>
      </c>
      <c r="AU702" s="283" t="s">
        <v>2506</v>
      </c>
    </row>
    <row r="703" spans="1:47" x14ac:dyDescent="0.35">
      <c r="A703" s="148"/>
      <c r="B703" s="116"/>
      <c r="C703" s="115"/>
      <c r="D703" s="115"/>
      <c r="E703" s="115"/>
      <c r="F703" s="240" t="str">
        <f>IFERROR(VLOOKUP(B703,ACCEPTED_CODES!$X$3:$Y$48,2,),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4"/>
      <c r="Z703" s="115" t="str">
        <f>IFERROR(VLOOKUP(Y703,CAPTURE_SITE_INFO!$AC$3:$AE$501,3,FALSE),"")</f>
        <v/>
      </c>
      <c r="AA703" s="297"/>
      <c r="AB703" s="297"/>
      <c r="AC703" s="297"/>
      <c r="AD703" s="297"/>
      <c r="AE703" s="297"/>
      <c r="AF703" s="297"/>
      <c r="AG703" s="297"/>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3" t="str">
        <f t="shared" si="110"/>
        <v/>
      </c>
      <c r="AU703" s="283" t="s">
        <v>2506</v>
      </c>
    </row>
    <row r="704" spans="1:47" x14ac:dyDescent="0.35">
      <c r="A704" s="148"/>
      <c r="B704" s="116"/>
      <c r="C704" s="115"/>
      <c r="D704" s="115"/>
      <c r="E704" s="115"/>
      <c r="F704" s="240" t="str">
        <f>IFERROR(VLOOKUP(B704,ACCEPTED_CODES!$X$3:$Y$48,2,),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4"/>
      <c r="Z704" s="115" t="str">
        <f>IFERROR(VLOOKUP(Y704,CAPTURE_SITE_INFO!$AC$3:$AE$501,3,FALSE),"")</f>
        <v/>
      </c>
      <c r="AA704" s="297"/>
      <c r="AB704" s="297"/>
      <c r="AC704" s="297"/>
      <c r="AD704" s="297"/>
      <c r="AE704" s="297"/>
      <c r="AF704" s="297"/>
      <c r="AG704" s="297"/>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3" t="str">
        <f t="shared" si="110"/>
        <v/>
      </c>
      <c r="AU704" s="283" t="s">
        <v>2506</v>
      </c>
    </row>
    <row r="705" spans="1:47" x14ac:dyDescent="0.35">
      <c r="A705" s="148"/>
      <c r="B705" s="116"/>
      <c r="C705" s="115"/>
      <c r="D705" s="115"/>
      <c r="E705" s="115"/>
      <c r="F705" s="240" t="str">
        <f>IFERROR(VLOOKUP(B705,ACCEPTED_CODES!$X$3:$Y$48,2,),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4"/>
      <c r="Z705" s="115" t="str">
        <f>IFERROR(VLOOKUP(Y705,CAPTURE_SITE_INFO!$AC$3:$AE$501,3,FALSE),"")</f>
        <v/>
      </c>
      <c r="AA705" s="297"/>
      <c r="AB705" s="297"/>
      <c r="AC705" s="297"/>
      <c r="AD705" s="297"/>
      <c r="AE705" s="297"/>
      <c r="AF705" s="297"/>
      <c r="AG705" s="297"/>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3" t="str">
        <f t="shared" si="110"/>
        <v/>
      </c>
      <c r="AU705" s="283" t="s">
        <v>2506</v>
      </c>
    </row>
    <row r="706" spans="1:47" x14ac:dyDescent="0.35">
      <c r="A706" s="148"/>
      <c r="B706" s="116"/>
      <c r="C706" s="115"/>
      <c r="D706" s="115"/>
      <c r="E706" s="115"/>
      <c r="F706" s="240" t="str">
        <f>IFERROR(VLOOKUP(B706,ACCEPTED_CODES!$X$3:$Y$48,2,),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4"/>
      <c r="Z706" s="115" t="str">
        <f>IFERROR(VLOOKUP(Y706,CAPTURE_SITE_INFO!$AC$3:$AE$501,3,FALSE),"")</f>
        <v/>
      </c>
      <c r="AA706" s="297"/>
      <c r="AB706" s="297"/>
      <c r="AC706" s="297"/>
      <c r="AD706" s="297"/>
      <c r="AE706" s="297"/>
      <c r="AF706" s="297"/>
      <c r="AG706" s="297"/>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3" t="str">
        <f t="shared" si="110"/>
        <v/>
      </c>
      <c r="AU706" s="283" t="s">
        <v>2506</v>
      </c>
    </row>
    <row r="707" spans="1:47" x14ac:dyDescent="0.35">
      <c r="A707" s="148"/>
      <c r="B707" s="116"/>
      <c r="C707" s="115"/>
      <c r="D707" s="115"/>
      <c r="E707" s="115"/>
      <c r="F707" s="240" t="str">
        <f>IFERROR(VLOOKUP(B707,ACCEPTED_CODES!$X$3:$Y$48,2,),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4"/>
      <c r="Z707" s="115" t="str">
        <f>IFERROR(VLOOKUP(Y707,CAPTURE_SITE_INFO!$AC$3:$AE$501,3,FALSE),"")</f>
        <v/>
      </c>
      <c r="AA707" s="297"/>
      <c r="AB707" s="297"/>
      <c r="AC707" s="297"/>
      <c r="AD707" s="297"/>
      <c r="AE707" s="297"/>
      <c r="AF707" s="297"/>
      <c r="AG707" s="297"/>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3" t="str">
        <f t="shared" si="110"/>
        <v/>
      </c>
      <c r="AU707" s="283" t="s">
        <v>2506</v>
      </c>
    </row>
    <row r="708" spans="1:47" x14ac:dyDescent="0.35">
      <c r="A708" s="148"/>
      <c r="B708" s="116"/>
      <c r="C708" s="115"/>
      <c r="D708" s="115"/>
      <c r="E708" s="115"/>
      <c r="F708" s="240" t="str">
        <f>IFERROR(VLOOKUP(B708,ACCEPTED_CODES!$X$3:$Y$48,2,),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4"/>
      <c r="Z708" s="115" t="str">
        <f>IFERROR(VLOOKUP(Y708,CAPTURE_SITE_INFO!$AC$3:$AE$501,3,FALSE),"")</f>
        <v/>
      </c>
      <c r="AA708" s="297"/>
      <c r="AB708" s="297"/>
      <c r="AC708" s="297"/>
      <c r="AD708" s="297"/>
      <c r="AE708" s="297"/>
      <c r="AF708" s="297"/>
      <c r="AG708" s="297"/>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3" t="str">
        <f t="shared" si="110"/>
        <v/>
      </c>
      <c r="AU708" s="283" t="s">
        <v>2506</v>
      </c>
    </row>
    <row r="709" spans="1:47" x14ac:dyDescent="0.35">
      <c r="A709" s="148"/>
      <c r="B709" s="116"/>
      <c r="C709" s="115"/>
      <c r="D709" s="115"/>
      <c r="E709" s="115"/>
      <c r="F709" s="240" t="str">
        <f>IFERROR(VLOOKUP(B709,ACCEPTED_CODES!$X$3:$Y$48,2,),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4"/>
      <c r="Z709" s="115" t="str">
        <f>IFERROR(VLOOKUP(Y709,CAPTURE_SITE_INFO!$AC$3:$AE$501,3,FALSE),"")</f>
        <v/>
      </c>
      <c r="AA709" s="297"/>
      <c r="AB709" s="297"/>
      <c r="AC709" s="297"/>
      <c r="AD709" s="297"/>
      <c r="AE709" s="297"/>
      <c r="AF709" s="297"/>
      <c r="AG709" s="297"/>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3" t="str">
        <f t="shared" ref="AT709:AT772" si="120">IF(T709="","",(CONCATENATE(S709,"-",T709)))</f>
        <v/>
      </c>
      <c r="AU709" s="283" t="s">
        <v>2506</v>
      </c>
    </row>
    <row r="710" spans="1:47" x14ac:dyDescent="0.35">
      <c r="A710" s="148"/>
      <c r="B710" s="116"/>
      <c r="C710" s="115"/>
      <c r="D710" s="115"/>
      <c r="E710" s="115"/>
      <c r="F710" s="240" t="str">
        <f>IFERROR(VLOOKUP(B710,ACCEPTED_CODES!$X$3:$Y$48,2,),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4"/>
      <c r="Z710" s="115" t="str">
        <f>IFERROR(VLOOKUP(Y710,CAPTURE_SITE_INFO!$AC$3:$AE$501,3,FALSE),"")</f>
        <v/>
      </c>
      <c r="AA710" s="297"/>
      <c r="AB710" s="297"/>
      <c r="AC710" s="297"/>
      <c r="AD710" s="297"/>
      <c r="AE710" s="297"/>
      <c r="AF710" s="297"/>
      <c r="AG710" s="297"/>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3" t="str">
        <f t="shared" si="120"/>
        <v/>
      </c>
      <c r="AU710" s="283" t="s">
        <v>2506</v>
      </c>
    </row>
    <row r="711" spans="1:47" x14ac:dyDescent="0.35">
      <c r="A711" s="148"/>
      <c r="B711" s="116"/>
      <c r="C711" s="115"/>
      <c r="D711" s="115"/>
      <c r="E711" s="115"/>
      <c r="F711" s="240" t="str">
        <f>IFERROR(VLOOKUP(B711,ACCEPTED_CODES!$X$3:$Y$48,2,),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4"/>
      <c r="Z711" s="115" t="str">
        <f>IFERROR(VLOOKUP(Y711,CAPTURE_SITE_INFO!$AC$3:$AE$501,3,FALSE),"")</f>
        <v/>
      </c>
      <c r="AA711" s="297"/>
      <c r="AB711" s="297"/>
      <c r="AC711" s="297"/>
      <c r="AD711" s="297"/>
      <c r="AE711" s="297"/>
      <c r="AF711" s="297"/>
      <c r="AG711" s="297"/>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3" t="str">
        <f t="shared" si="120"/>
        <v/>
      </c>
      <c r="AU711" s="283" t="s">
        <v>2506</v>
      </c>
    </row>
    <row r="712" spans="1:47" x14ac:dyDescent="0.35">
      <c r="A712" s="148"/>
      <c r="B712" s="116"/>
      <c r="C712" s="115"/>
      <c r="D712" s="115"/>
      <c r="E712" s="115"/>
      <c r="F712" s="240" t="str">
        <f>IFERROR(VLOOKUP(B712,ACCEPTED_CODES!$X$3:$Y$48,2,),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4"/>
      <c r="Z712" s="115" t="str">
        <f>IFERROR(VLOOKUP(Y712,CAPTURE_SITE_INFO!$AC$3:$AE$501,3,FALSE),"")</f>
        <v/>
      </c>
      <c r="AA712" s="297"/>
      <c r="AB712" s="297"/>
      <c r="AC712" s="297"/>
      <c r="AD712" s="297"/>
      <c r="AE712" s="297"/>
      <c r="AF712" s="297"/>
      <c r="AG712" s="297"/>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3" t="str">
        <f t="shared" si="120"/>
        <v/>
      </c>
      <c r="AU712" s="283" t="s">
        <v>2506</v>
      </c>
    </row>
    <row r="713" spans="1:47" x14ac:dyDescent="0.35">
      <c r="A713" s="148"/>
      <c r="B713" s="116"/>
      <c r="C713" s="115"/>
      <c r="D713" s="115"/>
      <c r="E713" s="115"/>
      <c r="F713" s="240" t="str">
        <f>IFERROR(VLOOKUP(B713,ACCEPTED_CODES!$X$3:$Y$48,2,),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4"/>
      <c r="Z713" s="115" t="str">
        <f>IFERROR(VLOOKUP(Y713,CAPTURE_SITE_INFO!$AC$3:$AE$501,3,FALSE),"")</f>
        <v/>
      </c>
      <c r="AA713" s="297"/>
      <c r="AB713" s="297"/>
      <c r="AC713" s="297"/>
      <c r="AD713" s="297"/>
      <c r="AE713" s="297"/>
      <c r="AF713" s="297"/>
      <c r="AG713" s="297"/>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3" t="str">
        <f t="shared" si="120"/>
        <v/>
      </c>
      <c r="AU713" s="283" t="s">
        <v>2506</v>
      </c>
    </row>
    <row r="714" spans="1:47" x14ac:dyDescent="0.35">
      <c r="A714" s="148"/>
      <c r="B714" s="116"/>
      <c r="C714" s="115"/>
      <c r="D714" s="115"/>
      <c r="E714" s="115"/>
      <c r="F714" s="240" t="str">
        <f>IFERROR(VLOOKUP(B714,ACCEPTED_CODES!$X$3:$Y$48,2,),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4"/>
      <c r="Z714" s="115" t="str">
        <f>IFERROR(VLOOKUP(Y714,CAPTURE_SITE_INFO!$AC$3:$AE$501,3,FALSE),"")</f>
        <v/>
      </c>
      <c r="AA714" s="297"/>
      <c r="AB714" s="297"/>
      <c r="AC714" s="297"/>
      <c r="AD714" s="297"/>
      <c r="AE714" s="297"/>
      <c r="AF714" s="297"/>
      <c r="AG714" s="297"/>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3" t="str">
        <f t="shared" si="120"/>
        <v/>
      </c>
      <c r="AU714" s="283" t="s">
        <v>2506</v>
      </c>
    </row>
    <row r="715" spans="1:47" x14ac:dyDescent="0.35">
      <c r="A715" s="148"/>
      <c r="B715" s="116"/>
      <c r="C715" s="115"/>
      <c r="D715" s="115"/>
      <c r="E715" s="115"/>
      <c r="F715" s="240" t="str">
        <f>IFERROR(VLOOKUP(B715,ACCEPTED_CODES!$X$3:$Y$48,2,),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4"/>
      <c r="Z715" s="115" t="str">
        <f>IFERROR(VLOOKUP(Y715,CAPTURE_SITE_INFO!$AC$3:$AE$501,3,FALSE),"")</f>
        <v/>
      </c>
      <c r="AA715" s="297"/>
      <c r="AB715" s="297"/>
      <c r="AC715" s="297"/>
      <c r="AD715" s="297"/>
      <c r="AE715" s="297"/>
      <c r="AF715" s="297"/>
      <c r="AG715" s="297"/>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3" t="str">
        <f t="shared" si="120"/>
        <v/>
      </c>
      <c r="AU715" s="283" t="s">
        <v>2506</v>
      </c>
    </row>
    <row r="716" spans="1:47" x14ac:dyDescent="0.35">
      <c r="A716" s="148"/>
      <c r="B716" s="116"/>
      <c r="C716" s="115"/>
      <c r="D716" s="115"/>
      <c r="E716" s="115"/>
      <c r="F716" s="240" t="str">
        <f>IFERROR(VLOOKUP(B716,ACCEPTED_CODES!$X$3:$Y$48,2,),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4"/>
      <c r="Z716" s="115" t="str">
        <f>IFERROR(VLOOKUP(Y716,CAPTURE_SITE_INFO!$AC$3:$AE$501,3,FALSE),"")</f>
        <v/>
      </c>
      <c r="AA716" s="297"/>
      <c r="AB716" s="297"/>
      <c r="AC716" s="297"/>
      <c r="AD716" s="297"/>
      <c r="AE716" s="297"/>
      <c r="AF716" s="297"/>
      <c r="AG716" s="297"/>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3" t="str">
        <f t="shared" si="120"/>
        <v/>
      </c>
      <c r="AU716" s="283" t="s">
        <v>2506</v>
      </c>
    </row>
    <row r="717" spans="1:47" x14ac:dyDescent="0.35">
      <c r="A717" s="148"/>
      <c r="B717" s="116"/>
      <c r="C717" s="115"/>
      <c r="D717" s="115"/>
      <c r="E717" s="115"/>
      <c r="F717" s="240" t="str">
        <f>IFERROR(VLOOKUP(B717,ACCEPTED_CODES!$X$3:$Y$48,2,),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4"/>
      <c r="Z717" s="115" t="str">
        <f>IFERROR(VLOOKUP(Y717,CAPTURE_SITE_INFO!$AC$3:$AE$501,3,FALSE),"")</f>
        <v/>
      </c>
      <c r="AA717" s="297"/>
      <c r="AB717" s="297"/>
      <c r="AC717" s="297"/>
      <c r="AD717" s="297"/>
      <c r="AE717" s="297"/>
      <c r="AF717" s="297"/>
      <c r="AG717" s="297"/>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3" t="str">
        <f t="shared" si="120"/>
        <v/>
      </c>
      <c r="AU717" s="283" t="s">
        <v>2506</v>
      </c>
    </row>
    <row r="718" spans="1:47" x14ac:dyDescent="0.35">
      <c r="A718" s="148"/>
      <c r="B718" s="116"/>
      <c r="C718" s="115"/>
      <c r="D718" s="115"/>
      <c r="E718" s="115"/>
      <c r="F718" s="240" t="str">
        <f>IFERROR(VLOOKUP(B718,ACCEPTED_CODES!$X$3:$Y$48,2,),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4"/>
      <c r="Z718" s="115" t="str">
        <f>IFERROR(VLOOKUP(Y718,CAPTURE_SITE_INFO!$AC$3:$AE$501,3,FALSE),"")</f>
        <v/>
      </c>
      <c r="AA718" s="297"/>
      <c r="AB718" s="297"/>
      <c r="AC718" s="297"/>
      <c r="AD718" s="297"/>
      <c r="AE718" s="297"/>
      <c r="AF718" s="297"/>
      <c r="AG718" s="297"/>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3" t="str">
        <f t="shared" si="120"/>
        <v/>
      </c>
      <c r="AU718" s="283" t="s">
        <v>2506</v>
      </c>
    </row>
    <row r="719" spans="1:47" x14ac:dyDescent="0.35">
      <c r="A719" s="148"/>
      <c r="B719" s="116"/>
      <c r="C719" s="115"/>
      <c r="D719" s="115"/>
      <c r="E719" s="115"/>
      <c r="F719" s="240" t="str">
        <f>IFERROR(VLOOKUP(B719,ACCEPTED_CODES!$X$3:$Y$48,2,),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4"/>
      <c r="Z719" s="115" t="str">
        <f>IFERROR(VLOOKUP(Y719,CAPTURE_SITE_INFO!$AC$3:$AE$501,3,FALSE),"")</f>
        <v/>
      </c>
      <c r="AA719" s="297"/>
      <c r="AB719" s="297"/>
      <c r="AC719" s="297"/>
      <c r="AD719" s="297"/>
      <c r="AE719" s="297"/>
      <c r="AF719" s="297"/>
      <c r="AG719" s="297"/>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3" t="str">
        <f t="shared" si="120"/>
        <v/>
      </c>
      <c r="AU719" s="283" t="s">
        <v>2506</v>
      </c>
    </row>
    <row r="720" spans="1:47" x14ac:dyDescent="0.35">
      <c r="A720" s="148"/>
      <c r="B720" s="116"/>
      <c r="C720" s="115"/>
      <c r="D720" s="115"/>
      <c r="E720" s="115"/>
      <c r="F720" s="240" t="str">
        <f>IFERROR(VLOOKUP(B720,ACCEPTED_CODES!$X$3:$Y$48,2,),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4"/>
      <c r="Z720" s="115" t="str">
        <f>IFERROR(VLOOKUP(Y720,CAPTURE_SITE_INFO!$AC$3:$AE$501,3,FALSE),"")</f>
        <v/>
      </c>
      <c r="AA720" s="297"/>
      <c r="AB720" s="297"/>
      <c r="AC720" s="297"/>
      <c r="AD720" s="297"/>
      <c r="AE720" s="297"/>
      <c r="AF720" s="297"/>
      <c r="AG720" s="297"/>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3" t="str">
        <f t="shared" si="120"/>
        <v/>
      </c>
      <c r="AU720" s="283" t="s">
        <v>2506</v>
      </c>
    </row>
    <row r="721" spans="1:47" x14ac:dyDescent="0.35">
      <c r="A721" s="148"/>
      <c r="B721" s="116"/>
      <c r="C721" s="115"/>
      <c r="D721" s="115"/>
      <c r="E721" s="115"/>
      <c r="F721" s="240" t="str">
        <f>IFERROR(VLOOKUP(B721,ACCEPTED_CODES!$X$3:$Y$48,2,),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4"/>
      <c r="Z721" s="115" t="str">
        <f>IFERROR(VLOOKUP(Y721,CAPTURE_SITE_INFO!$AC$3:$AE$501,3,FALSE),"")</f>
        <v/>
      </c>
      <c r="AA721" s="297"/>
      <c r="AB721" s="297"/>
      <c r="AC721" s="297"/>
      <c r="AD721" s="297"/>
      <c r="AE721" s="297"/>
      <c r="AF721" s="297"/>
      <c r="AG721" s="297"/>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3" t="str">
        <f t="shared" si="120"/>
        <v/>
      </c>
      <c r="AU721" s="283" t="s">
        <v>2506</v>
      </c>
    </row>
    <row r="722" spans="1:47" x14ac:dyDescent="0.35">
      <c r="A722" s="148"/>
      <c r="B722" s="116"/>
      <c r="C722" s="115"/>
      <c r="D722" s="115"/>
      <c r="E722" s="115"/>
      <c r="F722" s="240" t="str">
        <f>IFERROR(VLOOKUP(B722,ACCEPTED_CODES!$X$3:$Y$48,2,),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4"/>
      <c r="Z722" s="115" t="str">
        <f>IFERROR(VLOOKUP(Y722,CAPTURE_SITE_INFO!$AC$3:$AE$501,3,FALSE),"")</f>
        <v/>
      </c>
      <c r="AA722" s="297"/>
      <c r="AB722" s="297"/>
      <c r="AC722" s="297"/>
      <c r="AD722" s="297"/>
      <c r="AE722" s="297"/>
      <c r="AF722" s="297"/>
      <c r="AG722" s="297"/>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3" t="str">
        <f t="shared" si="120"/>
        <v/>
      </c>
      <c r="AU722" s="283" t="s">
        <v>2506</v>
      </c>
    </row>
    <row r="723" spans="1:47" x14ac:dyDescent="0.35">
      <c r="A723" s="148"/>
      <c r="B723" s="116"/>
      <c r="C723" s="115"/>
      <c r="D723" s="115"/>
      <c r="E723" s="115"/>
      <c r="F723" s="240" t="str">
        <f>IFERROR(VLOOKUP(B723,ACCEPTED_CODES!$X$3:$Y$48,2,),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4"/>
      <c r="Z723" s="115" t="str">
        <f>IFERROR(VLOOKUP(Y723,CAPTURE_SITE_INFO!$AC$3:$AE$501,3,FALSE),"")</f>
        <v/>
      </c>
      <c r="AA723" s="297"/>
      <c r="AB723" s="297"/>
      <c r="AC723" s="297"/>
      <c r="AD723" s="297"/>
      <c r="AE723" s="297"/>
      <c r="AF723" s="297"/>
      <c r="AG723" s="297"/>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3" t="str">
        <f t="shared" si="120"/>
        <v/>
      </c>
      <c r="AU723" s="283" t="s">
        <v>2506</v>
      </c>
    </row>
    <row r="724" spans="1:47" x14ac:dyDescent="0.35">
      <c r="A724" s="148"/>
      <c r="B724" s="116"/>
      <c r="C724" s="115"/>
      <c r="D724" s="115"/>
      <c r="E724" s="115"/>
      <c r="F724" s="240" t="str">
        <f>IFERROR(VLOOKUP(B724,ACCEPTED_CODES!$X$3:$Y$48,2,),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4"/>
      <c r="Z724" s="115" t="str">
        <f>IFERROR(VLOOKUP(Y724,CAPTURE_SITE_INFO!$AC$3:$AE$501,3,FALSE),"")</f>
        <v/>
      </c>
      <c r="AA724" s="297"/>
      <c r="AB724" s="297"/>
      <c r="AC724" s="297"/>
      <c r="AD724" s="297"/>
      <c r="AE724" s="297"/>
      <c r="AF724" s="297"/>
      <c r="AG724" s="297"/>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3" t="str">
        <f t="shared" si="120"/>
        <v/>
      </c>
      <c r="AU724" s="283" t="s">
        <v>2506</v>
      </c>
    </row>
    <row r="725" spans="1:47" x14ac:dyDescent="0.35">
      <c r="A725" s="148"/>
      <c r="B725" s="116"/>
      <c r="C725" s="115"/>
      <c r="D725" s="115"/>
      <c r="E725" s="115"/>
      <c r="F725" s="240" t="str">
        <f>IFERROR(VLOOKUP(B725,ACCEPTED_CODES!$X$3:$Y$48,2,),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4"/>
      <c r="Z725" s="115" t="str">
        <f>IFERROR(VLOOKUP(Y725,CAPTURE_SITE_INFO!$AC$3:$AE$501,3,FALSE),"")</f>
        <v/>
      </c>
      <c r="AA725" s="297"/>
      <c r="AB725" s="297"/>
      <c r="AC725" s="297"/>
      <c r="AD725" s="297"/>
      <c r="AE725" s="297"/>
      <c r="AF725" s="297"/>
      <c r="AG725" s="297"/>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3" t="str">
        <f t="shared" si="120"/>
        <v/>
      </c>
      <c r="AU725" s="283" t="s">
        <v>2506</v>
      </c>
    </row>
    <row r="726" spans="1:47" x14ac:dyDescent="0.35">
      <c r="A726" s="148"/>
      <c r="B726" s="116"/>
      <c r="C726" s="115"/>
      <c r="D726" s="115"/>
      <c r="E726" s="115"/>
      <c r="F726" s="240" t="str">
        <f>IFERROR(VLOOKUP(B726,ACCEPTED_CODES!$X$3:$Y$48,2,),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4"/>
      <c r="Z726" s="115" t="str">
        <f>IFERROR(VLOOKUP(Y726,CAPTURE_SITE_INFO!$AC$3:$AE$501,3,FALSE),"")</f>
        <v/>
      </c>
      <c r="AA726" s="297"/>
      <c r="AB726" s="297"/>
      <c r="AC726" s="297"/>
      <c r="AD726" s="297"/>
      <c r="AE726" s="297"/>
      <c r="AF726" s="297"/>
      <c r="AG726" s="297"/>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3" t="str">
        <f t="shared" si="120"/>
        <v/>
      </c>
      <c r="AU726" s="283" t="s">
        <v>2506</v>
      </c>
    </row>
    <row r="727" spans="1:47" x14ac:dyDescent="0.35">
      <c r="A727" s="148"/>
      <c r="B727" s="116"/>
      <c r="C727" s="115"/>
      <c r="D727" s="115"/>
      <c r="E727" s="115"/>
      <c r="F727" s="240" t="str">
        <f>IFERROR(VLOOKUP(B727,ACCEPTED_CODES!$X$3:$Y$48,2,),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4"/>
      <c r="Z727" s="115" t="str">
        <f>IFERROR(VLOOKUP(Y727,CAPTURE_SITE_INFO!$AC$3:$AE$501,3,FALSE),"")</f>
        <v/>
      </c>
      <c r="AA727" s="297"/>
      <c r="AB727" s="297"/>
      <c r="AC727" s="297"/>
      <c r="AD727" s="297"/>
      <c r="AE727" s="297"/>
      <c r="AF727" s="297"/>
      <c r="AG727" s="297"/>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3" t="str">
        <f t="shared" si="120"/>
        <v/>
      </c>
      <c r="AU727" s="283" t="s">
        <v>2506</v>
      </c>
    </row>
    <row r="728" spans="1:47" x14ac:dyDescent="0.35">
      <c r="A728" s="148"/>
      <c r="B728" s="116"/>
      <c r="C728" s="115"/>
      <c r="D728" s="115"/>
      <c r="E728" s="115"/>
      <c r="F728" s="240" t="str">
        <f>IFERROR(VLOOKUP(B728,ACCEPTED_CODES!$X$3:$Y$48,2,),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4"/>
      <c r="Z728" s="115" t="str">
        <f>IFERROR(VLOOKUP(Y728,CAPTURE_SITE_INFO!$AC$3:$AE$501,3,FALSE),"")</f>
        <v/>
      </c>
      <c r="AA728" s="297"/>
      <c r="AB728" s="297"/>
      <c r="AC728" s="297"/>
      <c r="AD728" s="297"/>
      <c r="AE728" s="297"/>
      <c r="AF728" s="297"/>
      <c r="AG728" s="297"/>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3" t="str">
        <f t="shared" si="120"/>
        <v/>
      </c>
      <c r="AU728" s="283" t="s">
        <v>2506</v>
      </c>
    </row>
    <row r="729" spans="1:47" x14ac:dyDescent="0.35">
      <c r="A729" s="148"/>
      <c r="B729" s="116"/>
      <c r="C729" s="115"/>
      <c r="D729" s="115"/>
      <c r="E729" s="115"/>
      <c r="F729" s="240" t="str">
        <f>IFERROR(VLOOKUP(B729,ACCEPTED_CODES!$X$3:$Y$48,2,),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4"/>
      <c r="Z729" s="115" t="str">
        <f>IFERROR(VLOOKUP(Y729,CAPTURE_SITE_INFO!$AC$3:$AE$501,3,FALSE),"")</f>
        <v/>
      </c>
      <c r="AA729" s="297"/>
      <c r="AB729" s="297"/>
      <c r="AC729" s="297"/>
      <c r="AD729" s="297"/>
      <c r="AE729" s="297"/>
      <c r="AF729" s="297"/>
      <c r="AG729" s="297"/>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3" t="str">
        <f t="shared" si="120"/>
        <v/>
      </c>
      <c r="AU729" s="283" t="s">
        <v>2506</v>
      </c>
    </row>
    <row r="730" spans="1:47" x14ac:dyDescent="0.35">
      <c r="A730" s="148"/>
      <c r="B730" s="116"/>
      <c r="C730" s="115"/>
      <c r="D730" s="115"/>
      <c r="E730" s="115"/>
      <c r="F730" s="240" t="str">
        <f>IFERROR(VLOOKUP(B730,ACCEPTED_CODES!$X$3:$Y$48,2,),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4"/>
      <c r="Z730" s="115" t="str">
        <f>IFERROR(VLOOKUP(Y730,CAPTURE_SITE_INFO!$AC$3:$AE$501,3,FALSE),"")</f>
        <v/>
      </c>
      <c r="AA730" s="297"/>
      <c r="AB730" s="297"/>
      <c r="AC730" s="297"/>
      <c r="AD730" s="297"/>
      <c r="AE730" s="297"/>
      <c r="AF730" s="297"/>
      <c r="AG730" s="297"/>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3" t="str">
        <f t="shared" si="120"/>
        <v/>
      </c>
      <c r="AU730" s="283" t="s">
        <v>2506</v>
      </c>
    </row>
    <row r="731" spans="1:47" x14ac:dyDescent="0.35">
      <c r="A731" s="148"/>
      <c r="B731" s="116"/>
      <c r="C731" s="115"/>
      <c r="D731" s="115"/>
      <c r="E731" s="115"/>
      <c r="F731" s="240" t="str">
        <f>IFERROR(VLOOKUP(B731,ACCEPTED_CODES!$X$3:$Y$48,2,),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4"/>
      <c r="Z731" s="115" t="str">
        <f>IFERROR(VLOOKUP(Y731,CAPTURE_SITE_INFO!$AC$3:$AE$501,3,FALSE),"")</f>
        <v/>
      </c>
      <c r="AA731" s="297"/>
      <c r="AB731" s="297"/>
      <c r="AC731" s="297"/>
      <c r="AD731" s="297"/>
      <c r="AE731" s="297"/>
      <c r="AF731" s="297"/>
      <c r="AG731" s="297"/>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3" t="str">
        <f t="shared" si="120"/>
        <v/>
      </c>
      <c r="AU731" s="283" t="s">
        <v>2506</v>
      </c>
    </row>
    <row r="732" spans="1:47" x14ac:dyDescent="0.35">
      <c r="A732" s="148"/>
      <c r="B732" s="116"/>
      <c r="C732" s="115"/>
      <c r="D732" s="115"/>
      <c r="E732" s="115"/>
      <c r="F732" s="240" t="str">
        <f>IFERROR(VLOOKUP(B732,ACCEPTED_CODES!$X$3:$Y$48,2,),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4"/>
      <c r="Z732" s="115" t="str">
        <f>IFERROR(VLOOKUP(Y732,CAPTURE_SITE_INFO!$AC$3:$AE$501,3,FALSE),"")</f>
        <v/>
      </c>
      <c r="AA732" s="297"/>
      <c r="AB732" s="297"/>
      <c r="AC732" s="297"/>
      <c r="AD732" s="297"/>
      <c r="AE732" s="297"/>
      <c r="AF732" s="297"/>
      <c r="AG732" s="297"/>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3" t="str">
        <f t="shared" si="120"/>
        <v/>
      </c>
      <c r="AU732" s="283" t="s">
        <v>2506</v>
      </c>
    </row>
    <row r="733" spans="1:47" x14ac:dyDescent="0.35">
      <c r="A733" s="148"/>
      <c r="B733" s="116"/>
      <c r="C733" s="115"/>
      <c r="D733" s="115"/>
      <c r="E733" s="115"/>
      <c r="F733" s="240" t="str">
        <f>IFERROR(VLOOKUP(B733,ACCEPTED_CODES!$X$3:$Y$48,2,),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4"/>
      <c r="Z733" s="115" t="str">
        <f>IFERROR(VLOOKUP(Y733,CAPTURE_SITE_INFO!$AC$3:$AE$501,3,FALSE),"")</f>
        <v/>
      </c>
      <c r="AA733" s="297"/>
      <c r="AB733" s="297"/>
      <c r="AC733" s="297"/>
      <c r="AD733" s="297"/>
      <c r="AE733" s="297"/>
      <c r="AF733" s="297"/>
      <c r="AG733" s="297"/>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3" t="str">
        <f t="shared" si="120"/>
        <v/>
      </c>
      <c r="AU733" s="283" t="s">
        <v>2506</v>
      </c>
    </row>
    <row r="734" spans="1:47" x14ac:dyDescent="0.35">
      <c r="A734" s="148"/>
      <c r="B734" s="116"/>
      <c r="C734" s="115"/>
      <c r="D734" s="115"/>
      <c r="E734" s="115"/>
      <c r="F734" s="240" t="str">
        <f>IFERROR(VLOOKUP(B734,ACCEPTED_CODES!$X$3:$Y$48,2,),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4"/>
      <c r="Z734" s="115" t="str">
        <f>IFERROR(VLOOKUP(Y734,CAPTURE_SITE_INFO!$AC$3:$AE$501,3,FALSE),"")</f>
        <v/>
      </c>
      <c r="AA734" s="297"/>
      <c r="AB734" s="297"/>
      <c r="AC734" s="297"/>
      <c r="AD734" s="297"/>
      <c r="AE734" s="297"/>
      <c r="AF734" s="297"/>
      <c r="AG734" s="297"/>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3" t="str">
        <f t="shared" si="120"/>
        <v/>
      </c>
      <c r="AU734" s="283" t="s">
        <v>2506</v>
      </c>
    </row>
    <row r="735" spans="1:47" x14ac:dyDescent="0.35">
      <c r="A735" s="148"/>
      <c r="B735" s="116"/>
      <c r="C735" s="115"/>
      <c r="D735" s="115"/>
      <c r="E735" s="115"/>
      <c r="F735" s="240" t="str">
        <f>IFERROR(VLOOKUP(B735,ACCEPTED_CODES!$X$3:$Y$48,2,),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4"/>
      <c r="Z735" s="115" t="str">
        <f>IFERROR(VLOOKUP(Y735,CAPTURE_SITE_INFO!$AC$3:$AE$501,3,FALSE),"")</f>
        <v/>
      </c>
      <c r="AA735" s="297"/>
      <c r="AB735" s="297"/>
      <c r="AC735" s="297"/>
      <c r="AD735" s="297"/>
      <c r="AE735" s="297"/>
      <c r="AF735" s="297"/>
      <c r="AG735" s="297"/>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3" t="str">
        <f t="shared" si="120"/>
        <v/>
      </c>
      <c r="AU735" s="283" t="s">
        <v>2506</v>
      </c>
    </row>
    <row r="736" spans="1:47" x14ac:dyDescent="0.35">
      <c r="A736" s="148"/>
      <c r="B736" s="116"/>
      <c r="C736" s="115"/>
      <c r="D736" s="115"/>
      <c r="E736" s="115"/>
      <c r="F736" s="240" t="str">
        <f>IFERROR(VLOOKUP(B736,ACCEPTED_CODES!$X$3:$Y$48,2,),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4"/>
      <c r="Z736" s="115" t="str">
        <f>IFERROR(VLOOKUP(Y736,CAPTURE_SITE_INFO!$AC$3:$AE$501,3,FALSE),"")</f>
        <v/>
      </c>
      <c r="AA736" s="297"/>
      <c r="AB736" s="297"/>
      <c r="AC736" s="297"/>
      <c r="AD736" s="297"/>
      <c r="AE736" s="297"/>
      <c r="AF736" s="297"/>
      <c r="AG736" s="297"/>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3" t="str">
        <f t="shared" si="120"/>
        <v/>
      </c>
      <c r="AU736" s="283" t="s">
        <v>2506</v>
      </c>
    </row>
    <row r="737" spans="1:47" x14ac:dyDescent="0.35">
      <c r="A737" s="148"/>
      <c r="B737" s="116"/>
      <c r="C737" s="115"/>
      <c r="D737" s="115"/>
      <c r="E737" s="115"/>
      <c r="F737" s="240" t="str">
        <f>IFERROR(VLOOKUP(B737,ACCEPTED_CODES!$X$3:$Y$48,2,),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4"/>
      <c r="Z737" s="115" t="str">
        <f>IFERROR(VLOOKUP(Y737,CAPTURE_SITE_INFO!$AC$3:$AE$501,3,FALSE),"")</f>
        <v/>
      </c>
      <c r="AA737" s="297"/>
      <c r="AB737" s="297"/>
      <c r="AC737" s="297"/>
      <c r="AD737" s="297"/>
      <c r="AE737" s="297"/>
      <c r="AF737" s="297"/>
      <c r="AG737" s="297"/>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3" t="str">
        <f t="shared" si="120"/>
        <v/>
      </c>
      <c r="AU737" s="283" t="s">
        <v>2506</v>
      </c>
    </row>
    <row r="738" spans="1:47" x14ac:dyDescent="0.35">
      <c r="A738" s="148"/>
      <c r="B738" s="116"/>
      <c r="C738" s="115"/>
      <c r="D738" s="115"/>
      <c r="E738" s="115"/>
      <c r="F738" s="240" t="str">
        <f>IFERROR(VLOOKUP(B738,ACCEPTED_CODES!$X$3:$Y$48,2,),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4"/>
      <c r="Z738" s="115" t="str">
        <f>IFERROR(VLOOKUP(Y738,CAPTURE_SITE_INFO!$AC$3:$AE$501,3,FALSE),"")</f>
        <v/>
      </c>
      <c r="AA738" s="297"/>
      <c r="AB738" s="297"/>
      <c r="AC738" s="297"/>
      <c r="AD738" s="297"/>
      <c r="AE738" s="297"/>
      <c r="AF738" s="297"/>
      <c r="AG738" s="297"/>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3" t="str">
        <f t="shared" si="120"/>
        <v/>
      </c>
      <c r="AU738" s="283" t="s">
        <v>2506</v>
      </c>
    </row>
    <row r="739" spans="1:47" x14ac:dyDescent="0.35">
      <c r="A739" s="148"/>
      <c r="B739" s="116"/>
      <c r="C739" s="115"/>
      <c r="D739" s="115"/>
      <c r="E739" s="115"/>
      <c r="F739" s="240" t="str">
        <f>IFERROR(VLOOKUP(B739,ACCEPTED_CODES!$X$3:$Y$48,2,),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4"/>
      <c r="Z739" s="115" t="str">
        <f>IFERROR(VLOOKUP(Y739,CAPTURE_SITE_INFO!$AC$3:$AE$501,3,FALSE),"")</f>
        <v/>
      </c>
      <c r="AA739" s="297"/>
      <c r="AB739" s="297"/>
      <c r="AC739" s="297"/>
      <c r="AD739" s="297"/>
      <c r="AE739" s="297"/>
      <c r="AF739" s="297"/>
      <c r="AG739" s="297"/>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3" t="str">
        <f t="shared" si="120"/>
        <v/>
      </c>
      <c r="AU739" s="283" t="s">
        <v>2506</v>
      </c>
    </row>
    <row r="740" spans="1:47" x14ac:dyDescent="0.35">
      <c r="A740" s="148"/>
      <c r="B740" s="116"/>
      <c r="C740" s="115"/>
      <c r="D740" s="115"/>
      <c r="E740" s="115"/>
      <c r="F740" s="240" t="str">
        <f>IFERROR(VLOOKUP(B740,ACCEPTED_CODES!$X$3:$Y$48,2,),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4"/>
      <c r="Z740" s="115" t="str">
        <f>IFERROR(VLOOKUP(Y740,CAPTURE_SITE_INFO!$AC$3:$AE$501,3,FALSE),"")</f>
        <v/>
      </c>
      <c r="AA740" s="297"/>
      <c r="AB740" s="297"/>
      <c r="AC740" s="297"/>
      <c r="AD740" s="297"/>
      <c r="AE740" s="297"/>
      <c r="AF740" s="297"/>
      <c r="AG740" s="297"/>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3" t="str">
        <f t="shared" si="120"/>
        <v/>
      </c>
      <c r="AU740" s="283" t="s">
        <v>2506</v>
      </c>
    </row>
    <row r="741" spans="1:47" x14ac:dyDescent="0.35">
      <c r="A741" s="148"/>
      <c r="B741" s="116"/>
      <c r="C741" s="115"/>
      <c r="D741" s="115"/>
      <c r="E741" s="115"/>
      <c r="F741" s="240" t="str">
        <f>IFERROR(VLOOKUP(B741,ACCEPTED_CODES!$X$3:$Y$48,2,),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4"/>
      <c r="Z741" s="115" t="str">
        <f>IFERROR(VLOOKUP(Y741,CAPTURE_SITE_INFO!$AC$3:$AE$501,3,FALSE),"")</f>
        <v/>
      </c>
      <c r="AA741" s="297"/>
      <c r="AB741" s="297"/>
      <c r="AC741" s="297"/>
      <c r="AD741" s="297"/>
      <c r="AE741" s="297"/>
      <c r="AF741" s="297"/>
      <c r="AG741" s="297"/>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3" t="str">
        <f t="shared" si="120"/>
        <v/>
      </c>
      <c r="AU741" s="283" t="s">
        <v>2506</v>
      </c>
    </row>
    <row r="742" spans="1:47" x14ac:dyDescent="0.35">
      <c r="A742" s="148"/>
      <c r="B742" s="116"/>
      <c r="C742" s="115"/>
      <c r="D742" s="115"/>
      <c r="E742" s="115"/>
      <c r="F742" s="240" t="str">
        <f>IFERROR(VLOOKUP(B742,ACCEPTED_CODES!$X$3:$Y$48,2,),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4"/>
      <c r="Z742" s="115" t="str">
        <f>IFERROR(VLOOKUP(Y742,CAPTURE_SITE_INFO!$AC$3:$AE$501,3,FALSE),"")</f>
        <v/>
      </c>
      <c r="AA742" s="297"/>
      <c r="AB742" s="297"/>
      <c r="AC742" s="297"/>
      <c r="AD742" s="297"/>
      <c r="AE742" s="297"/>
      <c r="AF742" s="297"/>
      <c r="AG742" s="297"/>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3" t="str">
        <f t="shared" si="120"/>
        <v/>
      </c>
      <c r="AU742" s="283" t="s">
        <v>2506</v>
      </c>
    </row>
    <row r="743" spans="1:47" x14ac:dyDescent="0.35">
      <c r="A743" s="148"/>
      <c r="B743" s="116"/>
      <c r="C743" s="115"/>
      <c r="D743" s="115"/>
      <c r="E743" s="115"/>
      <c r="F743" s="240" t="str">
        <f>IFERROR(VLOOKUP(B743,ACCEPTED_CODES!$X$3:$Y$48,2,),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4"/>
      <c r="Z743" s="115" t="str">
        <f>IFERROR(VLOOKUP(Y743,CAPTURE_SITE_INFO!$AC$3:$AE$501,3,FALSE),"")</f>
        <v/>
      </c>
      <c r="AA743" s="297"/>
      <c r="AB743" s="297"/>
      <c r="AC743" s="297"/>
      <c r="AD743" s="297"/>
      <c r="AE743" s="297"/>
      <c r="AF743" s="297"/>
      <c r="AG743" s="297"/>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3" t="str">
        <f t="shared" si="120"/>
        <v/>
      </c>
      <c r="AU743" s="283" t="s">
        <v>2506</v>
      </c>
    </row>
    <row r="744" spans="1:47" x14ac:dyDescent="0.35">
      <c r="A744" s="148"/>
      <c r="B744" s="116"/>
      <c r="C744" s="115"/>
      <c r="D744" s="115"/>
      <c r="E744" s="115"/>
      <c r="F744" s="240" t="str">
        <f>IFERROR(VLOOKUP(B744,ACCEPTED_CODES!$X$3:$Y$48,2,),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4"/>
      <c r="Z744" s="115" t="str">
        <f>IFERROR(VLOOKUP(Y744,CAPTURE_SITE_INFO!$AC$3:$AE$501,3,FALSE),"")</f>
        <v/>
      </c>
      <c r="AA744" s="297"/>
      <c r="AB744" s="297"/>
      <c r="AC744" s="297"/>
      <c r="AD744" s="297"/>
      <c r="AE744" s="297"/>
      <c r="AF744" s="297"/>
      <c r="AG744" s="297"/>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3" t="str">
        <f t="shared" si="120"/>
        <v/>
      </c>
      <c r="AU744" s="283" t="s">
        <v>2506</v>
      </c>
    </row>
    <row r="745" spans="1:47" x14ac:dyDescent="0.35">
      <c r="A745" s="148"/>
      <c r="B745" s="116"/>
      <c r="C745" s="115"/>
      <c r="D745" s="115"/>
      <c r="E745" s="115"/>
      <c r="F745" s="240" t="str">
        <f>IFERROR(VLOOKUP(B745,ACCEPTED_CODES!$X$3:$Y$48,2,),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4"/>
      <c r="Z745" s="115" t="str">
        <f>IFERROR(VLOOKUP(Y745,CAPTURE_SITE_INFO!$AC$3:$AE$501,3,FALSE),"")</f>
        <v/>
      </c>
      <c r="AA745" s="297"/>
      <c r="AB745" s="297"/>
      <c r="AC745" s="297"/>
      <c r="AD745" s="297"/>
      <c r="AE745" s="297"/>
      <c r="AF745" s="297"/>
      <c r="AG745" s="297"/>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3" t="str">
        <f t="shared" si="120"/>
        <v/>
      </c>
      <c r="AU745" s="283" t="s">
        <v>2506</v>
      </c>
    </row>
    <row r="746" spans="1:47" x14ac:dyDescent="0.35">
      <c r="A746" s="148"/>
      <c r="B746" s="116"/>
      <c r="C746" s="115"/>
      <c r="D746" s="115"/>
      <c r="E746" s="115"/>
      <c r="F746" s="240" t="str">
        <f>IFERROR(VLOOKUP(B746,ACCEPTED_CODES!$X$3:$Y$48,2,),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4"/>
      <c r="Z746" s="115" t="str">
        <f>IFERROR(VLOOKUP(Y746,CAPTURE_SITE_INFO!$AC$3:$AE$501,3,FALSE),"")</f>
        <v/>
      </c>
      <c r="AA746" s="297"/>
      <c r="AB746" s="297"/>
      <c r="AC746" s="297"/>
      <c r="AD746" s="297"/>
      <c r="AE746" s="297"/>
      <c r="AF746" s="297"/>
      <c r="AG746" s="297"/>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3" t="str">
        <f t="shared" si="120"/>
        <v/>
      </c>
      <c r="AU746" s="283" t="s">
        <v>2506</v>
      </c>
    </row>
    <row r="747" spans="1:47" x14ac:dyDescent="0.35">
      <c r="A747" s="148"/>
      <c r="B747" s="116"/>
      <c r="C747" s="115"/>
      <c r="D747" s="115"/>
      <c r="E747" s="115"/>
      <c r="F747" s="240" t="str">
        <f>IFERROR(VLOOKUP(B747,ACCEPTED_CODES!$X$3:$Y$48,2,),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4"/>
      <c r="Z747" s="115" t="str">
        <f>IFERROR(VLOOKUP(Y747,CAPTURE_SITE_INFO!$AC$3:$AE$501,3,FALSE),"")</f>
        <v/>
      </c>
      <c r="AA747" s="297"/>
      <c r="AB747" s="297"/>
      <c r="AC747" s="297"/>
      <c r="AD747" s="297"/>
      <c r="AE747" s="297"/>
      <c r="AF747" s="297"/>
      <c r="AG747" s="297"/>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3" t="str">
        <f t="shared" si="120"/>
        <v/>
      </c>
      <c r="AU747" s="283" t="s">
        <v>2506</v>
      </c>
    </row>
    <row r="748" spans="1:47" x14ac:dyDescent="0.35">
      <c r="A748" s="148"/>
      <c r="B748" s="116"/>
      <c r="C748" s="115"/>
      <c r="D748" s="115"/>
      <c r="E748" s="115"/>
      <c r="F748" s="240" t="str">
        <f>IFERROR(VLOOKUP(B748,ACCEPTED_CODES!$X$3:$Y$48,2,),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4"/>
      <c r="Z748" s="115" t="str">
        <f>IFERROR(VLOOKUP(Y748,CAPTURE_SITE_INFO!$AC$3:$AE$501,3,FALSE),"")</f>
        <v/>
      </c>
      <c r="AA748" s="297"/>
      <c r="AB748" s="297"/>
      <c r="AC748" s="297"/>
      <c r="AD748" s="297"/>
      <c r="AE748" s="297"/>
      <c r="AF748" s="297"/>
      <c r="AG748" s="297"/>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3" t="str">
        <f t="shared" si="120"/>
        <v/>
      </c>
      <c r="AU748" s="283" t="s">
        <v>2506</v>
      </c>
    </row>
    <row r="749" spans="1:47" x14ac:dyDescent="0.35">
      <c r="A749" s="148"/>
      <c r="B749" s="116"/>
      <c r="C749" s="115"/>
      <c r="D749" s="115"/>
      <c r="E749" s="115"/>
      <c r="F749" s="240" t="str">
        <f>IFERROR(VLOOKUP(B749,ACCEPTED_CODES!$X$3:$Y$48,2,),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4"/>
      <c r="Z749" s="115" t="str">
        <f>IFERROR(VLOOKUP(Y749,CAPTURE_SITE_INFO!$AC$3:$AE$501,3,FALSE),"")</f>
        <v/>
      </c>
      <c r="AA749" s="297"/>
      <c r="AB749" s="297"/>
      <c r="AC749" s="297"/>
      <c r="AD749" s="297"/>
      <c r="AE749" s="297"/>
      <c r="AF749" s="297"/>
      <c r="AG749" s="297"/>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3" t="str">
        <f t="shared" si="120"/>
        <v/>
      </c>
      <c r="AU749" s="283" t="s">
        <v>2506</v>
      </c>
    </row>
    <row r="750" spans="1:47" x14ac:dyDescent="0.35">
      <c r="A750" s="148"/>
      <c r="B750" s="116"/>
      <c r="C750" s="115"/>
      <c r="D750" s="115"/>
      <c r="E750" s="115"/>
      <c r="F750" s="240" t="str">
        <f>IFERROR(VLOOKUP(B750,ACCEPTED_CODES!$X$3:$Y$48,2,),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4"/>
      <c r="Z750" s="115" t="str">
        <f>IFERROR(VLOOKUP(Y750,CAPTURE_SITE_INFO!$AC$3:$AE$501,3,FALSE),"")</f>
        <v/>
      </c>
      <c r="AA750" s="297"/>
      <c r="AB750" s="297"/>
      <c r="AC750" s="297"/>
      <c r="AD750" s="297"/>
      <c r="AE750" s="297"/>
      <c r="AF750" s="297"/>
      <c r="AG750" s="297"/>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3" t="str">
        <f t="shared" si="120"/>
        <v/>
      </c>
      <c r="AU750" s="283" t="s">
        <v>2506</v>
      </c>
    </row>
    <row r="751" spans="1:47" x14ac:dyDescent="0.35">
      <c r="A751" s="148"/>
      <c r="B751" s="116"/>
      <c r="C751" s="115"/>
      <c r="D751" s="115"/>
      <c r="E751" s="115"/>
      <c r="F751" s="240" t="str">
        <f>IFERROR(VLOOKUP(B751,ACCEPTED_CODES!$X$3:$Y$48,2,),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4"/>
      <c r="Z751" s="115" t="str">
        <f>IFERROR(VLOOKUP(Y751,CAPTURE_SITE_INFO!$AC$3:$AE$501,3,FALSE),"")</f>
        <v/>
      </c>
      <c r="AA751" s="297"/>
      <c r="AB751" s="297"/>
      <c r="AC751" s="297"/>
      <c r="AD751" s="297"/>
      <c r="AE751" s="297"/>
      <c r="AF751" s="297"/>
      <c r="AG751" s="297"/>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3" t="str">
        <f t="shared" si="120"/>
        <v/>
      </c>
      <c r="AU751" s="283" t="s">
        <v>2506</v>
      </c>
    </row>
    <row r="752" spans="1:47" x14ac:dyDescent="0.35">
      <c r="A752" s="148"/>
      <c r="B752" s="116"/>
      <c r="C752" s="115"/>
      <c r="D752" s="115"/>
      <c r="E752" s="115"/>
      <c r="F752" s="240" t="str">
        <f>IFERROR(VLOOKUP(B752,ACCEPTED_CODES!$X$3:$Y$48,2,),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4"/>
      <c r="Z752" s="115" t="str">
        <f>IFERROR(VLOOKUP(Y752,CAPTURE_SITE_INFO!$AC$3:$AE$501,3,FALSE),"")</f>
        <v/>
      </c>
      <c r="AA752" s="297"/>
      <c r="AB752" s="297"/>
      <c r="AC752" s="297"/>
      <c r="AD752" s="297"/>
      <c r="AE752" s="297"/>
      <c r="AF752" s="297"/>
      <c r="AG752" s="297"/>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3" t="str">
        <f t="shared" si="120"/>
        <v/>
      </c>
      <c r="AU752" s="283" t="s">
        <v>2506</v>
      </c>
    </row>
    <row r="753" spans="1:47" x14ac:dyDescent="0.35">
      <c r="A753" s="148"/>
      <c r="B753" s="116"/>
      <c r="C753" s="115"/>
      <c r="D753" s="115"/>
      <c r="E753" s="115"/>
      <c r="F753" s="240" t="str">
        <f>IFERROR(VLOOKUP(B753,ACCEPTED_CODES!$X$3:$Y$48,2,),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4"/>
      <c r="Z753" s="115" t="str">
        <f>IFERROR(VLOOKUP(Y753,CAPTURE_SITE_INFO!$AC$3:$AE$501,3,FALSE),"")</f>
        <v/>
      </c>
      <c r="AA753" s="297"/>
      <c r="AB753" s="297"/>
      <c r="AC753" s="297"/>
      <c r="AD753" s="297"/>
      <c r="AE753" s="297"/>
      <c r="AF753" s="297"/>
      <c r="AG753" s="297"/>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3" t="str">
        <f t="shared" si="120"/>
        <v/>
      </c>
      <c r="AU753" s="283" t="s">
        <v>2506</v>
      </c>
    </row>
    <row r="754" spans="1:47" x14ac:dyDescent="0.35">
      <c r="A754" s="148"/>
      <c r="B754" s="116"/>
      <c r="C754" s="115"/>
      <c r="D754" s="115"/>
      <c r="E754" s="115"/>
      <c r="F754" s="240" t="str">
        <f>IFERROR(VLOOKUP(B754,ACCEPTED_CODES!$X$3:$Y$48,2,),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4"/>
      <c r="Z754" s="115" t="str">
        <f>IFERROR(VLOOKUP(Y754,CAPTURE_SITE_INFO!$AC$3:$AE$501,3,FALSE),"")</f>
        <v/>
      </c>
      <c r="AA754" s="297"/>
      <c r="AB754" s="297"/>
      <c r="AC754" s="297"/>
      <c r="AD754" s="297"/>
      <c r="AE754" s="297"/>
      <c r="AF754" s="297"/>
      <c r="AG754" s="297"/>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3" t="str">
        <f t="shared" si="120"/>
        <v/>
      </c>
      <c r="AU754" s="283" t="s">
        <v>2506</v>
      </c>
    </row>
    <row r="755" spans="1:47" x14ac:dyDescent="0.35">
      <c r="A755" s="148"/>
      <c r="B755" s="116"/>
      <c r="C755" s="115"/>
      <c r="D755" s="115"/>
      <c r="E755" s="115"/>
      <c r="F755" s="240" t="str">
        <f>IFERROR(VLOOKUP(B755,ACCEPTED_CODES!$X$3:$Y$48,2,),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4"/>
      <c r="Z755" s="115" t="str">
        <f>IFERROR(VLOOKUP(Y755,CAPTURE_SITE_INFO!$AC$3:$AE$501,3,FALSE),"")</f>
        <v/>
      </c>
      <c r="AA755" s="297"/>
      <c r="AB755" s="297"/>
      <c r="AC755" s="297"/>
      <c r="AD755" s="297"/>
      <c r="AE755" s="297"/>
      <c r="AF755" s="297"/>
      <c r="AG755" s="297"/>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3" t="str">
        <f t="shared" si="120"/>
        <v/>
      </c>
      <c r="AU755" s="283" t="s">
        <v>2506</v>
      </c>
    </row>
    <row r="756" spans="1:47" x14ac:dyDescent="0.35">
      <c r="A756" s="148"/>
      <c r="B756" s="116"/>
      <c r="C756" s="115"/>
      <c r="D756" s="115"/>
      <c r="E756" s="115"/>
      <c r="F756" s="240" t="str">
        <f>IFERROR(VLOOKUP(B756,ACCEPTED_CODES!$X$3:$Y$48,2,),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4"/>
      <c r="Z756" s="115" t="str">
        <f>IFERROR(VLOOKUP(Y756,CAPTURE_SITE_INFO!$AC$3:$AE$501,3,FALSE),"")</f>
        <v/>
      </c>
      <c r="AA756" s="297"/>
      <c r="AB756" s="297"/>
      <c r="AC756" s="297"/>
      <c r="AD756" s="297"/>
      <c r="AE756" s="297"/>
      <c r="AF756" s="297"/>
      <c r="AG756" s="297"/>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3" t="str">
        <f t="shared" si="120"/>
        <v/>
      </c>
      <c r="AU756" s="283" t="s">
        <v>2506</v>
      </c>
    </row>
    <row r="757" spans="1:47" x14ac:dyDescent="0.35">
      <c r="A757" s="148"/>
      <c r="B757" s="116"/>
      <c r="C757" s="115"/>
      <c r="D757" s="115"/>
      <c r="E757" s="115"/>
      <c r="F757" s="240" t="str">
        <f>IFERROR(VLOOKUP(B757,ACCEPTED_CODES!$X$3:$Y$48,2,),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4"/>
      <c r="Z757" s="115" t="str">
        <f>IFERROR(VLOOKUP(Y757,CAPTURE_SITE_INFO!$AC$3:$AE$501,3,FALSE),"")</f>
        <v/>
      </c>
      <c r="AA757" s="297"/>
      <c r="AB757" s="297"/>
      <c r="AC757" s="297"/>
      <c r="AD757" s="297"/>
      <c r="AE757" s="297"/>
      <c r="AF757" s="297"/>
      <c r="AG757" s="297"/>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3" t="str">
        <f t="shared" si="120"/>
        <v/>
      </c>
      <c r="AU757" s="283" t="s">
        <v>2506</v>
      </c>
    </row>
    <row r="758" spans="1:47" x14ac:dyDescent="0.35">
      <c r="A758" s="148"/>
      <c r="B758" s="116"/>
      <c r="C758" s="115"/>
      <c r="D758" s="115"/>
      <c r="E758" s="115"/>
      <c r="F758" s="240" t="str">
        <f>IFERROR(VLOOKUP(B758,ACCEPTED_CODES!$X$3:$Y$48,2,),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4"/>
      <c r="Z758" s="115" t="str">
        <f>IFERROR(VLOOKUP(Y758,CAPTURE_SITE_INFO!$AC$3:$AE$501,3,FALSE),"")</f>
        <v/>
      </c>
      <c r="AA758" s="297"/>
      <c r="AB758" s="297"/>
      <c r="AC758" s="297"/>
      <c r="AD758" s="297"/>
      <c r="AE758" s="297"/>
      <c r="AF758" s="297"/>
      <c r="AG758" s="297"/>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3" t="str">
        <f t="shared" si="120"/>
        <v/>
      </c>
      <c r="AU758" s="283" t="s">
        <v>2506</v>
      </c>
    </row>
    <row r="759" spans="1:47" x14ac:dyDescent="0.35">
      <c r="A759" s="148"/>
      <c r="B759" s="116"/>
      <c r="C759" s="115"/>
      <c r="D759" s="115"/>
      <c r="E759" s="115"/>
      <c r="F759" s="240" t="str">
        <f>IFERROR(VLOOKUP(B759,ACCEPTED_CODES!$X$3:$Y$48,2,),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4"/>
      <c r="Z759" s="115" t="str">
        <f>IFERROR(VLOOKUP(Y759,CAPTURE_SITE_INFO!$AC$3:$AE$501,3,FALSE),"")</f>
        <v/>
      </c>
      <c r="AA759" s="297"/>
      <c r="AB759" s="297"/>
      <c r="AC759" s="297"/>
      <c r="AD759" s="297"/>
      <c r="AE759" s="297"/>
      <c r="AF759" s="297"/>
      <c r="AG759" s="297"/>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3" t="str">
        <f t="shared" si="120"/>
        <v/>
      </c>
      <c r="AU759" s="283" t="s">
        <v>2506</v>
      </c>
    </row>
    <row r="760" spans="1:47" x14ac:dyDescent="0.35">
      <c r="A760" s="148"/>
      <c r="B760" s="116"/>
      <c r="C760" s="115"/>
      <c r="D760" s="115"/>
      <c r="E760" s="115"/>
      <c r="F760" s="240" t="str">
        <f>IFERROR(VLOOKUP(B760,ACCEPTED_CODES!$X$3:$Y$48,2,),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4"/>
      <c r="Z760" s="115" t="str">
        <f>IFERROR(VLOOKUP(Y760,CAPTURE_SITE_INFO!$AC$3:$AE$501,3,FALSE),"")</f>
        <v/>
      </c>
      <c r="AA760" s="297"/>
      <c r="AB760" s="297"/>
      <c r="AC760" s="297"/>
      <c r="AD760" s="297"/>
      <c r="AE760" s="297"/>
      <c r="AF760" s="297"/>
      <c r="AG760" s="297"/>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3" t="str">
        <f t="shared" si="120"/>
        <v/>
      </c>
      <c r="AU760" s="283" t="s">
        <v>2506</v>
      </c>
    </row>
    <row r="761" spans="1:47" x14ac:dyDescent="0.35">
      <c r="A761" s="148"/>
      <c r="B761" s="116"/>
      <c r="C761" s="115"/>
      <c r="D761" s="115"/>
      <c r="E761" s="115"/>
      <c r="F761" s="240" t="str">
        <f>IFERROR(VLOOKUP(B761,ACCEPTED_CODES!$X$3:$Y$48,2,),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4"/>
      <c r="Z761" s="115" t="str">
        <f>IFERROR(VLOOKUP(Y761,CAPTURE_SITE_INFO!$AC$3:$AE$501,3,FALSE),"")</f>
        <v/>
      </c>
      <c r="AA761" s="297"/>
      <c r="AB761" s="297"/>
      <c r="AC761" s="297"/>
      <c r="AD761" s="297"/>
      <c r="AE761" s="297"/>
      <c r="AF761" s="297"/>
      <c r="AG761" s="297"/>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3" t="str">
        <f t="shared" si="120"/>
        <v/>
      </c>
      <c r="AU761" s="283" t="s">
        <v>2506</v>
      </c>
    </row>
    <row r="762" spans="1:47" x14ac:dyDescent="0.35">
      <c r="A762" s="148"/>
      <c r="B762" s="116"/>
      <c r="C762" s="115"/>
      <c r="D762" s="115"/>
      <c r="E762" s="115"/>
      <c r="F762" s="240" t="str">
        <f>IFERROR(VLOOKUP(B762,ACCEPTED_CODES!$X$3:$Y$48,2,),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4"/>
      <c r="Z762" s="115" t="str">
        <f>IFERROR(VLOOKUP(Y762,CAPTURE_SITE_INFO!$AC$3:$AE$501,3,FALSE),"")</f>
        <v/>
      </c>
      <c r="AA762" s="297"/>
      <c r="AB762" s="297"/>
      <c r="AC762" s="297"/>
      <c r="AD762" s="297"/>
      <c r="AE762" s="297"/>
      <c r="AF762" s="297"/>
      <c r="AG762" s="297"/>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3" t="str">
        <f t="shared" si="120"/>
        <v/>
      </c>
      <c r="AU762" s="283" t="s">
        <v>2506</v>
      </c>
    </row>
    <row r="763" spans="1:47" x14ac:dyDescent="0.35">
      <c r="A763" s="148"/>
      <c r="B763" s="116"/>
      <c r="C763" s="115"/>
      <c r="D763" s="115"/>
      <c r="E763" s="115"/>
      <c r="F763" s="240" t="str">
        <f>IFERROR(VLOOKUP(B763,ACCEPTED_CODES!$X$3:$Y$48,2,),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4"/>
      <c r="Z763" s="115" t="str">
        <f>IFERROR(VLOOKUP(Y763,CAPTURE_SITE_INFO!$AC$3:$AE$501,3,FALSE),"")</f>
        <v/>
      </c>
      <c r="AA763" s="297"/>
      <c r="AB763" s="297"/>
      <c r="AC763" s="297"/>
      <c r="AD763" s="297"/>
      <c r="AE763" s="297"/>
      <c r="AF763" s="297"/>
      <c r="AG763" s="297"/>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3" t="str">
        <f t="shared" si="120"/>
        <v/>
      </c>
      <c r="AU763" s="283" t="s">
        <v>2506</v>
      </c>
    </row>
    <row r="764" spans="1:47" x14ac:dyDescent="0.35">
      <c r="A764" s="148"/>
      <c r="B764" s="116"/>
      <c r="C764" s="115"/>
      <c r="D764" s="115"/>
      <c r="E764" s="115"/>
      <c r="F764" s="240" t="str">
        <f>IFERROR(VLOOKUP(B764,ACCEPTED_CODES!$X$3:$Y$48,2,),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4"/>
      <c r="Z764" s="115" t="str">
        <f>IFERROR(VLOOKUP(Y764,CAPTURE_SITE_INFO!$AC$3:$AE$501,3,FALSE),"")</f>
        <v/>
      </c>
      <c r="AA764" s="297"/>
      <c r="AB764" s="297"/>
      <c r="AC764" s="297"/>
      <c r="AD764" s="297"/>
      <c r="AE764" s="297"/>
      <c r="AF764" s="297"/>
      <c r="AG764" s="297"/>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3" t="str">
        <f t="shared" si="120"/>
        <v/>
      </c>
      <c r="AU764" s="283" t="s">
        <v>2506</v>
      </c>
    </row>
    <row r="765" spans="1:47" x14ac:dyDescent="0.35">
      <c r="A765" s="148"/>
      <c r="B765" s="116"/>
      <c r="C765" s="115"/>
      <c r="D765" s="115"/>
      <c r="E765" s="115"/>
      <c r="F765" s="240" t="str">
        <f>IFERROR(VLOOKUP(B765,ACCEPTED_CODES!$X$3:$Y$48,2,),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4"/>
      <c r="Z765" s="115" t="str">
        <f>IFERROR(VLOOKUP(Y765,CAPTURE_SITE_INFO!$AC$3:$AE$501,3,FALSE),"")</f>
        <v/>
      </c>
      <c r="AA765" s="297"/>
      <c r="AB765" s="297"/>
      <c r="AC765" s="297"/>
      <c r="AD765" s="297"/>
      <c r="AE765" s="297"/>
      <c r="AF765" s="297"/>
      <c r="AG765" s="297"/>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3" t="str">
        <f t="shared" si="120"/>
        <v/>
      </c>
      <c r="AU765" s="283" t="s">
        <v>2506</v>
      </c>
    </row>
    <row r="766" spans="1:47" x14ac:dyDescent="0.35">
      <c r="A766" s="148"/>
      <c r="B766" s="116"/>
      <c r="C766" s="115"/>
      <c r="D766" s="115"/>
      <c r="E766" s="115"/>
      <c r="F766" s="240" t="str">
        <f>IFERROR(VLOOKUP(B766,ACCEPTED_CODES!$X$3:$Y$48,2,),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4"/>
      <c r="Z766" s="115" t="str">
        <f>IFERROR(VLOOKUP(Y766,CAPTURE_SITE_INFO!$AC$3:$AE$501,3,FALSE),"")</f>
        <v/>
      </c>
      <c r="AA766" s="297"/>
      <c r="AB766" s="297"/>
      <c r="AC766" s="297"/>
      <c r="AD766" s="297"/>
      <c r="AE766" s="297"/>
      <c r="AF766" s="297"/>
      <c r="AG766" s="297"/>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3" t="str">
        <f t="shared" si="120"/>
        <v/>
      </c>
      <c r="AU766" s="283" t="s">
        <v>2506</v>
      </c>
    </row>
    <row r="767" spans="1:47" x14ac:dyDescent="0.35">
      <c r="A767" s="148"/>
      <c r="B767" s="116"/>
      <c r="C767" s="115"/>
      <c r="D767" s="115"/>
      <c r="E767" s="115"/>
      <c r="F767" s="240" t="str">
        <f>IFERROR(VLOOKUP(B767,ACCEPTED_CODES!$X$3:$Y$48,2,),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4"/>
      <c r="Z767" s="115" t="str">
        <f>IFERROR(VLOOKUP(Y767,CAPTURE_SITE_INFO!$AC$3:$AE$501,3,FALSE),"")</f>
        <v/>
      </c>
      <c r="AA767" s="297"/>
      <c r="AB767" s="297"/>
      <c r="AC767" s="297"/>
      <c r="AD767" s="297"/>
      <c r="AE767" s="297"/>
      <c r="AF767" s="297"/>
      <c r="AG767" s="297"/>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3" t="str">
        <f t="shared" si="120"/>
        <v/>
      </c>
      <c r="AU767" s="283" t="s">
        <v>2506</v>
      </c>
    </row>
    <row r="768" spans="1:47" x14ac:dyDescent="0.35">
      <c r="A768" s="148"/>
      <c r="B768" s="116"/>
      <c r="C768" s="115"/>
      <c r="D768" s="115"/>
      <c r="E768" s="115"/>
      <c r="F768" s="240" t="str">
        <f>IFERROR(VLOOKUP(B768,ACCEPTED_CODES!$X$3:$Y$48,2,),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4"/>
      <c r="Z768" s="115" t="str">
        <f>IFERROR(VLOOKUP(Y768,CAPTURE_SITE_INFO!$AC$3:$AE$501,3,FALSE),"")</f>
        <v/>
      </c>
      <c r="AA768" s="297"/>
      <c r="AB768" s="297"/>
      <c r="AC768" s="297"/>
      <c r="AD768" s="297"/>
      <c r="AE768" s="297"/>
      <c r="AF768" s="297"/>
      <c r="AG768" s="297"/>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3" t="str">
        <f t="shared" si="120"/>
        <v/>
      </c>
      <c r="AU768" s="283" t="s">
        <v>2506</v>
      </c>
    </row>
    <row r="769" spans="1:47" x14ac:dyDescent="0.35">
      <c r="A769" s="148"/>
      <c r="B769" s="116"/>
      <c r="C769" s="115"/>
      <c r="D769" s="115"/>
      <c r="E769" s="115"/>
      <c r="F769" s="240" t="str">
        <f>IFERROR(VLOOKUP(B769,ACCEPTED_CODES!$X$3:$Y$48,2,),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4"/>
      <c r="Z769" s="115" t="str">
        <f>IFERROR(VLOOKUP(Y769,CAPTURE_SITE_INFO!$AC$3:$AE$501,3,FALSE),"")</f>
        <v/>
      </c>
      <c r="AA769" s="297"/>
      <c r="AB769" s="297"/>
      <c r="AC769" s="297"/>
      <c r="AD769" s="297"/>
      <c r="AE769" s="297"/>
      <c r="AF769" s="297"/>
      <c r="AG769" s="297"/>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3" t="str">
        <f t="shared" si="120"/>
        <v/>
      </c>
      <c r="AU769" s="283" t="s">
        <v>2506</v>
      </c>
    </row>
    <row r="770" spans="1:47" x14ac:dyDescent="0.35">
      <c r="A770" s="148"/>
      <c r="B770" s="116"/>
      <c r="C770" s="115"/>
      <c r="D770" s="115"/>
      <c r="E770" s="115"/>
      <c r="F770" s="240" t="str">
        <f>IFERROR(VLOOKUP(B770,ACCEPTED_CODES!$X$3:$Y$48,2,),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4"/>
      <c r="Z770" s="115" t="str">
        <f>IFERROR(VLOOKUP(Y770,CAPTURE_SITE_INFO!$AC$3:$AE$501,3,FALSE),"")</f>
        <v/>
      </c>
      <c r="AA770" s="297"/>
      <c r="AB770" s="297"/>
      <c r="AC770" s="297"/>
      <c r="AD770" s="297"/>
      <c r="AE770" s="297"/>
      <c r="AF770" s="297"/>
      <c r="AG770" s="297"/>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3" t="str">
        <f t="shared" si="120"/>
        <v/>
      </c>
      <c r="AU770" s="283" t="s">
        <v>2506</v>
      </c>
    </row>
    <row r="771" spans="1:47" x14ac:dyDescent="0.35">
      <c r="A771" s="148"/>
      <c r="B771" s="116"/>
      <c r="C771" s="115"/>
      <c r="D771" s="115"/>
      <c r="E771" s="115"/>
      <c r="F771" s="240" t="str">
        <f>IFERROR(VLOOKUP(B771,ACCEPTED_CODES!$X$3:$Y$48,2,),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4"/>
      <c r="Z771" s="115" t="str">
        <f>IFERROR(VLOOKUP(Y771,CAPTURE_SITE_INFO!$AC$3:$AE$501,3,FALSE),"")</f>
        <v/>
      </c>
      <c r="AA771" s="297"/>
      <c r="AB771" s="297"/>
      <c r="AC771" s="297"/>
      <c r="AD771" s="297"/>
      <c r="AE771" s="297"/>
      <c r="AF771" s="297"/>
      <c r="AG771" s="297"/>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3" t="str">
        <f t="shared" si="120"/>
        <v/>
      </c>
      <c r="AU771" s="283" t="s">
        <v>2506</v>
      </c>
    </row>
    <row r="772" spans="1:47" x14ac:dyDescent="0.35">
      <c r="A772" s="148"/>
      <c r="B772" s="116"/>
      <c r="C772" s="115"/>
      <c r="D772" s="115"/>
      <c r="E772" s="115"/>
      <c r="F772" s="240" t="str">
        <f>IFERROR(VLOOKUP(B772,ACCEPTED_CODES!$X$3:$Y$48,2,),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4"/>
      <c r="Z772" s="115" t="str">
        <f>IFERROR(VLOOKUP(Y772,CAPTURE_SITE_INFO!$AC$3:$AE$501,3,FALSE),"")</f>
        <v/>
      </c>
      <c r="AA772" s="297"/>
      <c r="AB772" s="297"/>
      <c r="AC772" s="297"/>
      <c r="AD772" s="297"/>
      <c r="AE772" s="297"/>
      <c r="AF772" s="297"/>
      <c r="AG772" s="297"/>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3" t="str">
        <f t="shared" si="120"/>
        <v/>
      </c>
      <c r="AU772" s="283" t="s">
        <v>2506</v>
      </c>
    </row>
    <row r="773" spans="1:47" x14ac:dyDescent="0.35">
      <c r="A773" s="148"/>
      <c r="B773" s="116"/>
      <c r="C773" s="115"/>
      <c r="D773" s="115"/>
      <c r="E773" s="115"/>
      <c r="F773" s="240" t="str">
        <f>IFERROR(VLOOKUP(B773,ACCEPTED_CODES!$X$3:$Y$48,2,),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4"/>
      <c r="Z773" s="115" t="str">
        <f>IFERROR(VLOOKUP(Y773,CAPTURE_SITE_INFO!$AC$3:$AE$501,3,FALSE),"")</f>
        <v/>
      </c>
      <c r="AA773" s="297"/>
      <c r="AB773" s="297"/>
      <c r="AC773" s="297"/>
      <c r="AD773" s="297"/>
      <c r="AE773" s="297"/>
      <c r="AF773" s="297"/>
      <c r="AG773" s="297"/>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3" t="str">
        <f t="shared" ref="AT773:AT836" si="130">IF(T773="","",(CONCATENATE(S773,"-",T773)))</f>
        <v/>
      </c>
      <c r="AU773" s="283" t="s">
        <v>2506</v>
      </c>
    </row>
    <row r="774" spans="1:47" x14ac:dyDescent="0.35">
      <c r="A774" s="148"/>
      <c r="B774" s="116"/>
      <c r="C774" s="115"/>
      <c r="D774" s="115"/>
      <c r="E774" s="115"/>
      <c r="F774" s="240" t="str">
        <f>IFERROR(VLOOKUP(B774,ACCEPTED_CODES!$X$3:$Y$48,2,),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4"/>
      <c r="Z774" s="115" t="str">
        <f>IFERROR(VLOOKUP(Y774,CAPTURE_SITE_INFO!$AC$3:$AE$501,3,FALSE),"")</f>
        <v/>
      </c>
      <c r="AA774" s="297"/>
      <c r="AB774" s="297"/>
      <c r="AC774" s="297"/>
      <c r="AD774" s="297"/>
      <c r="AE774" s="297"/>
      <c r="AF774" s="297"/>
      <c r="AG774" s="297"/>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3" t="str">
        <f t="shared" si="130"/>
        <v/>
      </c>
      <c r="AU774" s="283" t="s">
        <v>2506</v>
      </c>
    </row>
    <row r="775" spans="1:47" x14ac:dyDescent="0.35">
      <c r="A775" s="148"/>
      <c r="B775" s="116"/>
      <c r="C775" s="115"/>
      <c r="D775" s="115"/>
      <c r="E775" s="115"/>
      <c r="F775" s="240" t="str">
        <f>IFERROR(VLOOKUP(B775,ACCEPTED_CODES!$X$3:$Y$48,2,),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4"/>
      <c r="Z775" s="115" t="str">
        <f>IFERROR(VLOOKUP(Y775,CAPTURE_SITE_INFO!$AC$3:$AE$501,3,FALSE),"")</f>
        <v/>
      </c>
      <c r="AA775" s="297"/>
      <c r="AB775" s="297"/>
      <c r="AC775" s="297"/>
      <c r="AD775" s="297"/>
      <c r="AE775" s="297"/>
      <c r="AF775" s="297"/>
      <c r="AG775" s="297"/>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3" t="str">
        <f t="shared" si="130"/>
        <v/>
      </c>
      <c r="AU775" s="283" t="s">
        <v>2506</v>
      </c>
    </row>
    <row r="776" spans="1:47" x14ac:dyDescent="0.35">
      <c r="A776" s="148"/>
      <c r="B776" s="116"/>
      <c r="C776" s="115"/>
      <c r="D776" s="115"/>
      <c r="E776" s="115"/>
      <c r="F776" s="240" t="str">
        <f>IFERROR(VLOOKUP(B776,ACCEPTED_CODES!$X$3:$Y$48,2,),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4"/>
      <c r="Z776" s="115" t="str">
        <f>IFERROR(VLOOKUP(Y776,CAPTURE_SITE_INFO!$AC$3:$AE$501,3,FALSE),"")</f>
        <v/>
      </c>
      <c r="AA776" s="297"/>
      <c r="AB776" s="297"/>
      <c r="AC776" s="297"/>
      <c r="AD776" s="297"/>
      <c r="AE776" s="297"/>
      <c r="AF776" s="297"/>
      <c r="AG776" s="297"/>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3" t="str">
        <f t="shared" si="130"/>
        <v/>
      </c>
      <c r="AU776" s="283" t="s">
        <v>2506</v>
      </c>
    </row>
    <row r="777" spans="1:47" x14ac:dyDescent="0.35">
      <c r="A777" s="148"/>
      <c r="B777" s="116"/>
      <c r="C777" s="115"/>
      <c r="D777" s="115"/>
      <c r="E777" s="115"/>
      <c r="F777" s="240" t="str">
        <f>IFERROR(VLOOKUP(B777,ACCEPTED_CODES!$X$3:$Y$48,2,),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4"/>
      <c r="Z777" s="115" t="str">
        <f>IFERROR(VLOOKUP(Y777,CAPTURE_SITE_INFO!$AC$3:$AE$501,3,FALSE),"")</f>
        <v/>
      </c>
      <c r="AA777" s="297"/>
      <c r="AB777" s="297"/>
      <c r="AC777" s="297"/>
      <c r="AD777" s="297"/>
      <c r="AE777" s="297"/>
      <c r="AF777" s="297"/>
      <c r="AG777" s="297"/>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3" t="str">
        <f t="shared" si="130"/>
        <v/>
      </c>
      <c r="AU777" s="283" t="s">
        <v>2506</v>
      </c>
    </row>
    <row r="778" spans="1:47" x14ac:dyDescent="0.35">
      <c r="A778" s="148"/>
      <c r="B778" s="116"/>
      <c r="C778" s="115"/>
      <c r="D778" s="115"/>
      <c r="E778" s="115"/>
      <c r="F778" s="240" t="str">
        <f>IFERROR(VLOOKUP(B778,ACCEPTED_CODES!$X$3:$Y$48,2,),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4"/>
      <c r="Z778" s="115" t="str">
        <f>IFERROR(VLOOKUP(Y778,CAPTURE_SITE_INFO!$AC$3:$AE$501,3,FALSE),"")</f>
        <v/>
      </c>
      <c r="AA778" s="297"/>
      <c r="AB778" s="297"/>
      <c r="AC778" s="297"/>
      <c r="AD778" s="297"/>
      <c r="AE778" s="297"/>
      <c r="AF778" s="297"/>
      <c r="AG778" s="297"/>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3" t="str">
        <f t="shared" si="130"/>
        <v/>
      </c>
      <c r="AU778" s="283" t="s">
        <v>2506</v>
      </c>
    </row>
    <row r="779" spans="1:47" x14ac:dyDescent="0.35">
      <c r="A779" s="148"/>
      <c r="B779" s="116"/>
      <c r="C779" s="115"/>
      <c r="D779" s="115"/>
      <c r="E779" s="115"/>
      <c r="F779" s="240" t="str">
        <f>IFERROR(VLOOKUP(B779,ACCEPTED_CODES!$X$3:$Y$48,2,),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4"/>
      <c r="Z779" s="115" t="str">
        <f>IFERROR(VLOOKUP(Y779,CAPTURE_SITE_INFO!$AC$3:$AE$501,3,FALSE),"")</f>
        <v/>
      </c>
      <c r="AA779" s="297"/>
      <c r="AB779" s="297"/>
      <c r="AC779" s="297"/>
      <c r="AD779" s="297"/>
      <c r="AE779" s="297"/>
      <c r="AF779" s="297"/>
      <c r="AG779" s="297"/>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3" t="str">
        <f t="shared" si="130"/>
        <v/>
      </c>
      <c r="AU779" s="283" t="s">
        <v>2506</v>
      </c>
    </row>
    <row r="780" spans="1:47" x14ac:dyDescent="0.35">
      <c r="A780" s="148"/>
      <c r="B780" s="116"/>
      <c r="C780" s="115"/>
      <c r="D780" s="115"/>
      <c r="E780" s="115"/>
      <c r="F780" s="240" t="str">
        <f>IFERROR(VLOOKUP(B780,ACCEPTED_CODES!$X$3:$Y$48,2,),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4"/>
      <c r="Z780" s="115" t="str">
        <f>IFERROR(VLOOKUP(Y780,CAPTURE_SITE_INFO!$AC$3:$AE$501,3,FALSE),"")</f>
        <v/>
      </c>
      <c r="AA780" s="297"/>
      <c r="AB780" s="297"/>
      <c r="AC780" s="297"/>
      <c r="AD780" s="297"/>
      <c r="AE780" s="297"/>
      <c r="AF780" s="297"/>
      <c r="AG780" s="297"/>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3" t="str">
        <f t="shared" si="130"/>
        <v/>
      </c>
      <c r="AU780" s="283" t="s">
        <v>2506</v>
      </c>
    </row>
    <row r="781" spans="1:47" x14ac:dyDescent="0.35">
      <c r="A781" s="148"/>
      <c r="B781" s="116"/>
      <c r="C781" s="115"/>
      <c r="D781" s="115"/>
      <c r="E781" s="115"/>
      <c r="F781" s="240" t="str">
        <f>IFERROR(VLOOKUP(B781,ACCEPTED_CODES!$X$3:$Y$48,2,),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4"/>
      <c r="Z781" s="115" t="str">
        <f>IFERROR(VLOOKUP(Y781,CAPTURE_SITE_INFO!$AC$3:$AE$501,3,FALSE),"")</f>
        <v/>
      </c>
      <c r="AA781" s="297"/>
      <c r="AB781" s="297"/>
      <c r="AC781" s="297"/>
      <c r="AD781" s="297"/>
      <c r="AE781" s="297"/>
      <c r="AF781" s="297"/>
      <c r="AG781" s="297"/>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3" t="str">
        <f t="shared" si="130"/>
        <v/>
      </c>
      <c r="AU781" s="283" t="s">
        <v>2506</v>
      </c>
    </row>
    <row r="782" spans="1:47" x14ac:dyDescent="0.35">
      <c r="A782" s="148"/>
      <c r="B782" s="116"/>
      <c r="C782" s="115"/>
      <c r="D782" s="115"/>
      <c r="E782" s="115"/>
      <c r="F782" s="240" t="str">
        <f>IFERROR(VLOOKUP(B782,ACCEPTED_CODES!$X$3:$Y$48,2,),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4"/>
      <c r="Z782" s="115" t="str">
        <f>IFERROR(VLOOKUP(Y782,CAPTURE_SITE_INFO!$AC$3:$AE$501,3,FALSE),"")</f>
        <v/>
      </c>
      <c r="AA782" s="297"/>
      <c r="AB782" s="297"/>
      <c r="AC782" s="297"/>
      <c r="AD782" s="297"/>
      <c r="AE782" s="297"/>
      <c r="AF782" s="297"/>
      <c r="AG782" s="297"/>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3" t="str">
        <f t="shared" si="130"/>
        <v/>
      </c>
      <c r="AU782" s="283" t="s">
        <v>2506</v>
      </c>
    </row>
    <row r="783" spans="1:47" x14ac:dyDescent="0.35">
      <c r="A783" s="148"/>
      <c r="B783" s="116"/>
      <c r="C783" s="115"/>
      <c r="D783" s="115"/>
      <c r="E783" s="115"/>
      <c r="F783" s="240" t="str">
        <f>IFERROR(VLOOKUP(B783,ACCEPTED_CODES!$X$3:$Y$48,2,),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4"/>
      <c r="Z783" s="115" t="str">
        <f>IFERROR(VLOOKUP(Y783,CAPTURE_SITE_INFO!$AC$3:$AE$501,3,FALSE),"")</f>
        <v/>
      </c>
      <c r="AA783" s="297"/>
      <c r="AB783" s="297"/>
      <c r="AC783" s="297"/>
      <c r="AD783" s="297"/>
      <c r="AE783" s="297"/>
      <c r="AF783" s="297"/>
      <c r="AG783" s="297"/>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3" t="str">
        <f t="shared" si="130"/>
        <v/>
      </c>
      <c r="AU783" s="283" t="s">
        <v>2506</v>
      </c>
    </row>
    <row r="784" spans="1:47" x14ac:dyDescent="0.35">
      <c r="A784" s="148"/>
      <c r="B784" s="116"/>
      <c r="C784" s="115"/>
      <c r="D784" s="115"/>
      <c r="E784" s="115"/>
      <c r="F784" s="240" t="str">
        <f>IFERROR(VLOOKUP(B784,ACCEPTED_CODES!$X$3:$Y$48,2,),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4"/>
      <c r="Z784" s="115" t="str">
        <f>IFERROR(VLOOKUP(Y784,CAPTURE_SITE_INFO!$AC$3:$AE$501,3,FALSE),"")</f>
        <v/>
      </c>
      <c r="AA784" s="297"/>
      <c r="AB784" s="297"/>
      <c r="AC784" s="297"/>
      <c r="AD784" s="297"/>
      <c r="AE784" s="297"/>
      <c r="AF784" s="297"/>
      <c r="AG784" s="297"/>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3" t="str">
        <f t="shared" si="130"/>
        <v/>
      </c>
      <c r="AU784" s="283" t="s">
        <v>2506</v>
      </c>
    </row>
    <row r="785" spans="1:47" x14ac:dyDescent="0.35">
      <c r="A785" s="148"/>
      <c r="B785" s="116"/>
      <c r="C785" s="115"/>
      <c r="D785" s="115"/>
      <c r="E785" s="115"/>
      <c r="F785" s="240" t="str">
        <f>IFERROR(VLOOKUP(B785,ACCEPTED_CODES!$X$3:$Y$48,2,),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4"/>
      <c r="Z785" s="115" t="str">
        <f>IFERROR(VLOOKUP(Y785,CAPTURE_SITE_INFO!$AC$3:$AE$501,3,FALSE),"")</f>
        <v/>
      </c>
      <c r="AA785" s="297"/>
      <c r="AB785" s="297"/>
      <c r="AC785" s="297"/>
      <c r="AD785" s="297"/>
      <c r="AE785" s="297"/>
      <c r="AF785" s="297"/>
      <c r="AG785" s="297"/>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3" t="str">
        <f t="shared" si="130"/>
        <v/>
      </c>
      <c r="AU785" s="283" t="s">
        <v>2506</v>
      </c>
    </row>
    <row r="786" spans="1:47" x14ac:dyDescent="0.35">
      <c r="A786" s="148"/>
      <c r="B786" s="116"/>
      <c r="C786" s="115"/>
      <c r="D786" s="115"/>
      <c r="E786" s="115"/>
      <c r="F786" s="240" t="str">
        <f>IFERROR(VLOOKUP(B786,ACCEPTED_CODES!$X$3:$Y$48,2,),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4"/>
      <c r="Z786" s="115" t="str">
        <f>IFERROR(VLOOKUP(Y786,CAPTURE_SITE_INFO!$AC$3:$AE$501,3,FALSE),"")</f>
        <v/>
      </c>
      <c r="AA786" s="297"/>
      <c r="AB786" s="297"/>
      <c r="AC786" s="297"/>
      <c r="AD786" s="297"/>
      <c r="AE786" s="297"/>
      <c r="AF786" s="297"/>
      <c r="AG786" s="297"/>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3" t="str">
        <f t="shared" si="130"/>
        <v/>
      </c>
      <c r="AU786" s="283" t="s">
        <v>2506</v>
      </c>
    </row>
    <row r="787" spans="1:47" x14ac:dyDescent="0.35">
      <c r="A787" s="148"/>
      <c r="B787" s="116"/>
      <c r="C787" s="115"/>
      <c r="D787" s="115"/>
      <c r="E787" s="115"/>
      <c r="F787" s="240" t="str">
        <f>IFERROR(VLOOKUP(B787,ACCEPTED_CODES!$X$3:$Y$48,2,),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4"/>
      <c r="Z787" s="115" t="str">
        <f>IFERROR(VLOOKUP(Y787,CAPTURE_SITE_INFO!$AC$3:$AE$501,3,FALSE),"")</f>
        <v/>
      </c>
      <c r="AA787" s="297"/>
      <c r="AB787" s="297"/>
      <c r="AC787" s="297"/>
      <c r="AD787" s="297"/>
      <c r="AE787" s="297"/>
      <c r="AF787" s="297"/>
      <c r="AG787" s="297"/>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3" t="str">
        <f t="shared" si="130"/>
        <v/>
      </c>
      <c r="AU787" s="283" t="s">
        <v>2506</v>
      </c>
    </row>
    <row r="788" spans="1:47" x14ac:dyDescent="0.35">
      <c r="A788" s="148"/>
      <c r="B788" s="116"/>
      <c r="C788" s="115"/>
      <c r="D788" s="115"/>
      <c r="E788" s="115"/>
      <c r="F788" s="240" t="str">
        <f>IFERROR(VLOOKUP(B788,ACCEPTED_CODES!$X$3:$Y$48,2,),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4"/>
      <c r="Z788" s="115" t="str">
        <f>IFERROR(VLOOKUP(Y788,CAPTURE_SITE_INFO!$AC$3:$AE$501,3,FALSE),"")</f>
        <v/>
      </c>
      <c r="AA788" s="297"/>
      <c r="AB788" s="297"/>
      <c r="AC788" s="297"/>
      <c r="AD788" s="297"/>
      <c r="AE788" s="297"/>
      <c r="AF788" s="297"/>
      <c r="AG788" s="297"/>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3" t="str">
        <f t="shared" si="130"/>
        <v/>
      </c>
      <c r="AU788" s="283" t="s">
        <v>2506</v>
      </c>
    </row>
    <row r="789" spans="1:47" x14ac:dyDescent="0.35">
      <c r="A789" s="148"/>
      <c r="B789" s="116"/>
      <c r="C789" s="115"/>
      <c r="D789" s="115"/>
      <c r="E789" s="115"/>
      <c r="F789" s="240" t="str">
        <f>IFERROR(VLOOKUP(B789,ACCEPTED_CODES!$X$3:$Y$48,2,),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4"/>
      <c r="Z789" s="115" t="str">
        <f>IFERROR(VLOOKUP(Y789,CAPTURE_SITE_INFO!$AC$3:$AE$501,3,FALSE),"")</f>
        <v/>
      </c>
      <c r="AA789" s="297"/>
      <c r="AB789" s="297"/>
      <c r="AC789" s="297"/>
      <c r="AD789" s="297"/>
      <c r="AE789" s="297"/>
      <c r="AF789" s="297"/>
      <c r="AG789" s="297"/>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3" t="str">
        <f t="shared" si="130"/>
        <v/>
      </c>
      <c r="AU789" s="283" t="s">
        <v>2506</v>
      </c>
    </row>
    <row r="790" spans="1:47" x14ac:dyDescent="0.35">
      <c r="A790" s="148"/>
      <c r="B790" s="116"/>
      <c r="C790" s="115"/>
      <c r="D790" s="115"/>
      <c r="E790" s="115"/>
      <c r="F790" s="240" t="str">
        <f>IFERROR(VLOOKUP(B790,ACCEPTED_CODES!$X$3:$Y$48,2,),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4"/>
      <c r="Z790" s="115" t="str">
        <f>IFERROR(VLOOKUP(Y790,CAPTURE_SITE_INFO!$AC$3:$AE$501,3,FALSE),"")</f>
        <v/>
      </c>
      <c r="AA790" s="297"/>
      <c r="AB790" s="297"/>
      <c r="AC790" s="297"/>
      <c r="AD790" s="297"/>
      <c r="AE790" s="297"/>
      <c r="AF790" s="297"/>
      <c r="AG790" s="297"/>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3" t="str">
        <f t="shared" si="130"/>
        <v/>
      </c>
      <c r="AU790" s="283" t="s">
        <v>2506</v>
      </c>
    </row>
    <row r="791" spans="1:47" x14ac:dyDescent="0.35">
      <c r="A791" s="148"/>
      <c r="B791" s="116"/>
      <c r="C791" s="115"/>
      <c r="D791" s="115"/>
      <c r="E791" s="115"/>
      <c r="F791" s="240" t="str">
        <f>IFERROR(VLOOKUP(B791,ACCEPTED_CODES!$X$3:$Y$48,2,),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4"/>
      <c r="Z791" s="115" t="str">
        <f>IFERROR(VLOOKUP(Y791,CAPTURE_SITE_INFO!$AC$3:$AE$501,3,FALSE),"")</f>
        <v/>
      </c>
      <c r="AA791" s="297"/>
      <c r="AB791" s="297"/>
      <c r="AC791" s="297"/>
      <c r="AD791" s="297"/>
      <c r="AE791" s="297"/>
      <c r="AF791" s="297"/>
      <c r="AG791" s="297"/>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3" t="str">
        <f t="shared" si="130"/>
        <v/>
      </c>
      <c r="AU791" s="283" t="s">
        <v>2506</v>
      </c>
    </row>
    <row r="792" spans="1:47" x14ac:dyDescent="0.35">
      <c r="A792" s="148"/>
      <c r="B792" s="116"/>
      <c r="C792" s="115"/>
      <c r="D792" s="115"/>
      <c r="E792" s="115"/>
      <c r="F792" s="240" t="str">
        <f>IFERROR(VLOOKUP(B792,ACCEPTED_CODES!$X$3:$Y$48,2,),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4"/>
      <c r="Z792" s="115" t="str">
        <f>IFERROR(VLOOKUP(Y792,CAPTURE_SITE_INFO!$AC$3:$AE$501,3,FALSE),"")</f>
        <v/>
      </c>
      <c r="AA792" s="297"/>
      <c r="AB792" s="297"/>
      <c r="AC792" s="297"/>
      <c r="AD792" s="297"/>
      <c r="AE792" s="297"/>
      <c r="AF792" s="297"/>
      <c r="AG792" s="297"/>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3" t="str">
        <f t="shared" si="130"/>
        <v/>
      </c>
      <c r="AU792" s="283" t="s">
        <v>2506</v>
      </c>
    </row>
    <row r="793" spans="1:47" x14ac:dyDescent="0.35">
      <c r="A793" s="148"/>
      <c r="B793" s="116"/>
      <c r="C793" s="115"/>
      <c r="D793" s="115"/>
      <c r="E793" s="115"/>
      <c r="F793" s="240" t="str">
        <f>IFERROR(VLOOKUP(B793,ACCEPTED_CODES!$X$3:$Y$48,2,),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4"/>
      <c r="Z793" s="115" t="str">
        <f>IFERROR(VLOOKUP(Y793,CAPTURE_SITE_INFO!$AC$3:$AE$501,3,FALSE),"")</f>
        <v/>
      </c>
      <c r="AA793" s="297"/>
      <c r="AB793" s="297"/>
      <c r="AC793" s="297"/>
      <c r="AD793" s="297"/>
      <c r="AE793" s="297"/>
      <c r="AF793" s="297"/>
      <c r="AG793" s="297"/>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3" t="str">
        <f t="shared" si="130"/>
        <v/>
      </c>
      <c r="AU793" s="283" t="s">
        <v>2506</v>
      </c>
    </row>
    <row r="794" spans="1:47" x14ac:dyDescent="0.35">
      <c r="A794" s="148"/>
      <c r="B794" s="116"/>
      <c r="C794" s="115"/>
      <c r="D794" s="115"/>
      <c r="E794" s="115"/>
      <c r="F794" s="240" t="str">
        <f>IFERROR(VLOOKUP(B794,ACCEPTED_CODES!$X$3:$Y$48,2,),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4"/>
      <c r="Z794" s="115" t="str">
        <f>IFERROR(VLOOKUP(Y794,CAPTURE_SITE_INFO!$AC$3:$AE$501,3,FALSE),"")</f>
        <v/>
      </c>
      <c r="AA794" s="297"/>
      <c r="AB794" s="297"/>
      <c r="AC794" s="297"/>
      <c r="AD794" s="297"/>
      <c r="AE794" s="297"/>
      <c r="AF794" s="297"/>
      <c r="AG794" s="297"/>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3" t="str">
        <f t="shared" si="130"/>
        <v/>
      </c>
      <c r="AU794" s="283" t="s">
        <v>2506</v>
      </c>
    </row>
    <row r="795" spans="1:47" x14ac:dyDescent="0.35">
      <c r="A795" s="148"/>
      <c r="B795" s="116"/>
      <c r="C795" s="115"/>
      <c r="D795" s="115"/>
      <c r="E795" s="115"/>
      <c r="F795" s="240" t="str">
        <f>IFERROR(VLOOKUP(B795,ACCEPTED_CODES!$X$3:$Y$48,2,),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4"/>
      <c r="Z795" s="115" t="str">
        <f>IFERROR(VLOOKUP(Y795,CAPTURE_SITE_INFO!$AC$3:$AE$501,3,FALSE),"")</f>
        <v/>
      </c>
      <c r="AA795" s="297"/>
      <c r="AB795" s="297"/>
      <c r="AC795" s="297"/>
      <c r="AD795" s="297"/>
      <c r="AE795" s="297"/>
      <c r="AF795" s="297"/>
      <c r="AG795" s="297"/>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3" t="str">
        <f t="shared" si="130"/>
        <v/>
      </c>
      <c r="AU795" s="283" t="s">
        <v>2506</v>
      </c>
    </row>
    <row r="796" spans="1:47" x14ac:dyDescent="0.35">
      <c r="A796" s="148"/>
      <c r="B796" s="116"/>
      <c r="C796" s="115"/>
      <c r="D796" s="115"/>
      <c r="E796" s="115"/>
      <c r="F796" s="240" t="str">
        <f>IFERROR(VLOOKUP(B796,ACCEPTED_CODES!$X$3:$Y$48,2,),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4"/>
      <c r="Z796" s="115" t="str">
        <f>IFERROR(VLOOKUP(Y796,CAPTURE_SITE_INFO!$AC$3:$AE$501,3,FALSE),"")</f>
        <v/>
      </c>
      <c r="AA796" s="297"/>
      <c r="AB796" s="297"/>
      <c r="AC796" s="297"/>
      <c r="AD796" s="297"/>
      <c r="AE796" s="297"/>
      <c r="AF796" s="297"/>
      <c r="AG796" s="297"/>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3" t="str">
        <f t="shared" si="130"/>
        <v/>
      </c>
      <c r="AU796" s="283" t="s">
        <v>2506</v>
      </c>
    </row>
    <row r="797" spans="1:47" x14ac:dyDescent="0.35">
      <c r="A797" s="148"/>
      <c r="B797" s="116"/>
      <c r="C797" s="115"/>
      <c r="D797" s="115"/>
      <c r="E797" s="115"/>
      <c r="F797" s="240" t="str">
        <f>IFERROR(VLOOKUP(B797,ACCEPTED_CODES!$X$3:$Y$48,2,),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4"/>
      <c r="Z797" s="115" t="str">
        <f>IFERROR(VLOOKUP(Y797,CAPTURE_SITE_INFO!$AC$3:$AE$501,3,FALSE),"")</f>
        <v/>
      </c>
      <c r="AA797" s="297"/>
      <c r="AB797" s="297"/>
      <c r="AC797" s="297"/>
      <c r="AD797" s="297"/>
      <c r="AE797" s="297"/>
      <c r="AF797" s="297"/>
      <c r="AG797" s="297"/>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3" t="str">
        <f t="shared" si="130"/>
        <v/>
      </c>
      <c r="AU797" s="283" t="s">
        <v>2506</v>
      </c>
    </row>
    <row r="798" spans="1:47" x14ac:dyDescent="0.35">
      <c r="A798" s="148"/>
      <c r="B798" s="116"/>
      <c r="C798" s="115"/>
      <c r="D798" s="115"/>
      <c r="E798" s="115"/>
      <c r="F798" s="240" t="str">
        <f>IFERROR(VLOOKUP(B798,ACCEPTED_CODES!$X$3:$Y$48,2,),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4"/>
      <c r="Z798" s="115" t="str">
        <f>IFERROR(VLOOKUP(Y798,CAPTURE_SITE_INFO!$AC$3:$AE$501,3,FALSE),"")</f>
        <v/>
      </c>
      <c r="AA798" s="297"/>
      <c r="AB798" s="297"/>
      <c r="AC798" s="297"/>
      <c r="AD798" s="297"/>
      <c r="AE798" s="297"/>
      <c r="AF798" s="297"/>
      <c r="AG798" s="297"/>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3" t="str">
        <f t="shared" si="130"/>
        <v/>
      </c>
      <c r="AU798" s="283" t="s">
        <v>2506</v>
      </c>
    </row>
    <row r="799" spans="1:47" x14ac:dyDescent="0.35">
      <c r="A799" s="148"/>
      <c r="B799" s="116"/>
      <c r="C799" s="115"/>
      <c r="D799" s="115"/>
      <c r="E799" s="115"/>
      <c r="F799" s="240" t="str">
        <f>IFERROR(VLOOKUP(B799,ACCEPTED_CODES!$X$3:$Y$48,2,),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4"/>
      <c r="Z799" s="115" t="str">
        <f>IFERROR(VLOOKUP(Y799,CAPTURE_SITE_INFO!$AC$3:$AE$501,3,FALSE),"")</f>
        <v/>
      </c>
      <c r="AA799" s="297"/>
      <c r="AB799" s="297"/>
      <c r="AC799" s="297"/>
      <c r="AD799" s="297"/>
      <c r="AE799" s="297"/>
      <c r="AF799" s="297"/>
      <c r="AG799" s="297"/>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3" t="str">
        <f t="shared" si="130"/>
        <v/>
      </c>
      <c r="AU799" s="283" t="s">
        <v>2506</v>
      </c>
    </row>
    <row r="800" spans="1:47" x14ac:dyDescent="0.35">
      <c r="A800" s="148"/>
      <c r="B800" s="116"/>
      <c r="C800" s="115"/>
      <c r="D800" s="115"/>
      <c r="E800" s="115"/>
      <c r="F800" s="240" t="str">
        <f>IFERROR(VLOOKUP(B800,ACCEPTED_CODES!$X$3:$Y$48,2,),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4"/>
      <c r="Z800" s="115" t="str">
        <f>IFERROR(VLOOKUP(Y800,CAPTURE_SITE_INFO!$AC$3:$AE$501,3,FALSE),"")</f>
        <v/>
      </c>
      <c r="AA800" s="297"/>
      <c r="AB800" s="297"/>
      <c r="AC800" s="297"/>
      <c r="AD800" s="297"/>
      <c r="AE800" s="297"/>
      <c r="AF800" s="297"/>
      <c r="AG800" s="297"/>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3" t="str">
        <f t="shared" si="130"/>
        <v/>
      </c>
      <c r="AU800" s="283" t="s">
        <v>2506</v>
      </c>
    </row>
    <row r="801" spans="1:47" x14ac:dyDescent="0.35">
      <c r="A801" s="148"/>
      <c r="B801" s="116"/>
      <c r="C801" s="115"/>
      <c r="D801" s="115"/>
      <c r="E801" s="115"/>
      <c r="F801" s="240" t="str">
        <f>IFERROR(VLOOKUP(B801,ACCEPTED_CODES!$X$3:$Y$48,2,),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4"/>
      <c r="Z801" s="115" t="str">
        <f>IFERROR(VLOOKUP(Y801,CAPTURE_SITE_INFO!$AC$3:$AE$501,3,FALSE),"")</f>
        <v/>
      </c>
      <c r="AA801" s="297"/>
      <c r="AB801" s="297"/>
      <c r="AC801" s="297"/>
      <c r="AD801" s="297"/>
      <c r="AE801" s="297"/>
      <c r="AF801" s="297"/>
      <c r="AG801" s="297"/>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3" t="str">
        <f t="shared" si="130"/>
        <v/>
      </c>
      <c r="AU801" s="283" t="s">
        <v>2506</v>
      </c>
    </row>
    <row r="802" spans="1:47" x14ac:dyDescent="0.35">
      <c r="A802" s="148"/>
      <c r="B802" s="116"/>
      <c r="C802" s="115"/>
      <c r="D802" s="115"/>
      <c r="E802" s="115"/>
      <c r="F802" s="240" t="str">
        <f>IFERROR(VLOOKUP(B802,ACCEPTED_CODES!$X$3:$Y$48,2,),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4"/>
      <c r="Z802" s="115" t="str">
        <f>IFERROR(VLOOKUP(Y802,CAPTURE_SITE_INFO!$AC$3:$AE$501,3,FALSE),"")</f>
        <v/>
      </c>
      <c r="AA802" s="297"/>
      <c r="AB802" s="297"/>
      <c r="AC802" s="297"/>
      <c r="AD802" s="297"/>
      <c r="AE802" s="297"/>
      <c r="AF802" s="297"/>
      <c r="AG802" s="297"/>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3" t="str">
        <f t="shared" si="130"/>
        <v/>
      </c>
      <c r="AU802" s="283" t="s">
        <v>2506</v>
      </c>
    </row>
    <row r="803" spans="1:47" x14ac:dyDescent="0.35">
      <c r="A803" s="148"/>
      <c r="B803" s="116"/>
      <c r="C803" s="115"/>
      <c r="D803" s="115"/>
      <c r="E803" s="115"/>
      <c r="F803" s="240" t="str">
        <f>IFERROR(VLOOKUP(B803,ACCEPTED_CODES!$X$3:$Y$48,2,),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4"/>
      <c r="Z803" s="115" t="str">
        <f>IFERROR(VLOOKUP(Y803,CAPTURE_SITE_INFO!$AC$3:$AE$501,3,FALSE),"")</f>
        <v/>
      </c>
      <c r="AA803" s="297"/>
      <c r="AB803" s="297"/>
      <c r="AC803" s="297"/>
      <c r="AD803" s="297"/>
      <c r="AE803" s="297"/>
      <c r="AF803" s="297"/>
      <c r="AG803" s="297"/>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3" t="str">
        <f t="shared" si="130"/>
        <v/>
      </c>
      <c r="AU803" s="283" t="s">
        <v>2506</v>
      </c>
    </row>
    <row r="804" spans="1:47" x14ac:dyDescent="0.35">
      <c r="A804" s="148"/>
      <c r="B804" s="116"/>
      <c r="C804" s="115"/>
      <c r="D804" s="115"/>
      <c r="E804" s="115"/>
      <c r="F804" s="240" t="str">
        <f>IFERROR(VLOOKUP(B804,ACCEPTED_CODES!$X$3:$Y$48,2,),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4"/>
      <c r="Z804" s="115" t="str">
        <f>IFERROR(VLOOKUP(Y804,CAPTURE_SITE_INFO!$AC$3:$AE$501,3,FALSE),"")</f>
        <v/>
      </c>
      <c r="AA804" s="297"/>
      <c r="AB804" s="297"/>
      <c r="AC804" s="297"/>
      <c r="AD804" s="297"/>
      <c r="AE804" s="297"/>
      <c r="AF804" s="297"/>
      <c r="AG804" s="297"/>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3" t="str">
        <f t="shared" si="130"/>
        <v/>
      </c>
      <c r="AU804" s="283" t="s">
        <v>2506</v>
      </c>
    </row>
    <row r="805" spans="1:47" x14ac:dyDescent="0.35">
      <c r="A805" s="148"/>
      <c r="B805" s="116"/>
      <c r="C805" s="115"/>
      <c r="D805" s="115"/>
      <c r="E805" s="115"/>
      <c r="F805" s="240" t="str">
        <f>IFERROR(VLOOKUP(B805,ACCEPTED_CODES!$X$3:$Y$48,2,),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4"/>
      <c r="Z805" s="115" t="str">
        <f>IFERROR(VLOOKUP(Y805,CAPTURE_SITE_INFO!$AC$3:$AE$501,3,FALSE),"")</f>
        <v/>
      </c>
      <c r="AA805" s="297"/>
      <c r="AB805" s="297"/>
      <c r="AC805" s="297"/>
      <c r="AD805" s="297"/>
      <c r="AE805" s="297"/>
      <c r="AF805" s="297"/>
      <c r="AG805" s="297"/>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3" t="str">
        <f t="shared" si="130"/>
        <v/>
      </c>
      <c r="AU805" s="283" t="s">
        <v>2506</v>
      </c>
    </row>
    <row r="806" spans="1:47" x14ac:dyDescent="0.35">
      <c r="A806" s="148"/>
      <c r="B806" s="116"/>
      <c r="C806" s="115"/>
      <c r="D806" s="115"/>
      <c r="E806" s="115"/>
      <c r="F806" s="240" t="str">
        <f>IFERROR(VLOOKUP(B806,ACCEPTED_CODES!$X$3:$Y$48,2,),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4"/>
      <c r="Z806" s="115" t="str">
        <f>IFERROR(VLOOKUP(Y806,CAPTURE_SITE_INFO!$AC$3:$AE$501,3,FALSE),"")</f>
        <v/>
      </c>
      <c r="AA806" s="297"/>
      <c r="AB806" s="297"/>
      <c r="AC806" s="297"/>
      <c r="AD806" s="297"/>
      <c r="AE806" s="297"/>
      <c r="AF806" s="297"/>
      <c r="AG806" s="297"/>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3" t="str">
        <f t="shared" si="130"/>
        <v/>
      </c>
      <c r="AU806" s="283" t="s">
        <v>2506</v>
      </c>
    </row>
    <row r="807" spans="1:47" x14ac:dyDescent="0.35">
      <c r="A807" s="148"/>
      <c r="B807" s="116"/>
      <c r="C807" s="115"/>
      <c r="D807" s="115"/>
      <c r="E807" s="115"/>
      <c r="F807" s="240" t="str">
        <f>IFERROR(VLOOKUP(B807,ACCEPTED_CODES!$X$3:$Y$48,2,),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4"/>
      <c r="Z807" s="115" t="str">
        <f>IFERROR(VLOOKUP(Y807,CAPTURE_SITE_INFO!$AC$3:$AE$501,3,FALSE),"")</f>
        <v/>
      </c>
      <c r="AA807" s="297"/>
      <c r="AB807" s="297"/>
      <c r="AC807" s="297"/>
      <c r="AD807" s="297"/>
      <c r="AE807" s="297"/>
      <c r="AF807" s="297"/>
      <c r="AG807" s="297"/>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3" t="str">
        <f t="shared" si="130"/>
        <v/>
      </c>
      <c r="AU807" s="283" t="s">
        <v>2506</v>
      </c>
    </row>
    <row r="808" spans="1:47" x14ac:dyDescent="0.35">
      <c r="A808" s="148"/>
      <c r="B808" s="116"/>
      <c r="C808" s="115"/>
      <c r="D808" s="115"/>
      <c r="E808" s="115"/>
      <c r="F808" s="240" t="str">
        <f>IFERROR(VLOOKUP(B808,ACCEPTED_CODES!$X$3:$Y$48,2,),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4"/>
      <c r="Z808" s="115" t="str">
        <f>IFERROR(VLOOKUP(Y808,CAPTURE_SITE_INFO!$AC$3:$AE$501,3,FALSE),"")</f>
        <v/>
      </c>
      <c r="AA808" s="297"/>
      <c r="AB808" s="297"/>
      <c r="AC808" s="297"/>
      <c r="AD808" s="297"/>
      <c r="AE808" s="297"/>
      <c r="AF808" s="297"/>
      <c r="AG808" s="297"/>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3" t="str">
        <f t="shared" si="130"/>
        <v/>
      </c>
      <c r="AU808" s="283" t="s">
        <v>2506</v>
      </c>
    </row>
    <row r="809" spans="1:47" x14ac:dyDescent="0.35">
      <c r="A809" s="148"/>
      <c r="B809" s="116"/>
      <c r="C809" s="115"/>
      <c r="D809" s="115"/>
      <c r="E809" s="115"/>
      <c r="F809" s="240" t="str">
        <f>IFERROR(VLOOKUP(B809,ACCEPTED_CODES!$X$3:$Y$48,2,),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4"/>
      <c r="Z809" s="115" t="str">
        <f>IFERROR(VLOOKUP(Y809,CAPTURE_SITE_INFO!$AC$3:$AE$501,3,FALSE),"")</f>
        <v/>
      </c>
      <c r="AA809" s="297"/>
      <c r="AB809" s="297"/>
      <c r="AC809" s="297"/>
      <c r="AD809" s="297"/>
      <c r="AE809" s="297"/>
      <c r="AF809" s="297"/>
      <c r="AG809" s="297"/>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3" t="str">
        <f t="shared" si="130"/>
        <v/>
      </c>
      <c r="AU809" s="283" t="s">
        <v>2506</v>
      </c>
    </row>
    <row r="810" spans="1:47" x14ac:dyDescent="0.35">
      <c r="A810" s="148"/>
      <c r="B810" s="116"/>
      <c r="C810" s="115"/>
      <c r="D810" s="115"/>
      <c r="E810" s="115"/>
      <c r="F810" s="240" t="str">
        <f>IFERROR(VLOOKUP(B810,ACCEPTED_CODES!$X$3:$Y$48,2,),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4"/>
      <c r="Z810" s="115" t="str">
        <f>IFERROR(VLOOKUP(Y810,CAPTURE_SITE_INFO!$AC$3:$AE$501,3,FALSE),"")</f>
        <v/>
      </c>
      <c r="AA810" s="297"/>
      <c r="AB810" s="297"/>
      <c r="AC810" s="297"/>
      <c r="AD810" s="297"/>
      <c r="AE810" s="297"/>
      <c r="AF810" s="297"/>
      <c r="AG810" s="297"/>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3" t="str">
        <f t="shared" si="130"/>
        <v/>
      </c>
      <c r="AU810" s="283" t="s">
        <v>2506</v>
      </c>
    </row>
    <row r="811" spans="1:47" x14ac:dyDescent="0.35">
      <c r="A811" s="148"/>
      <c r="B811" s="116"/>
      <c r="C811" s="115"/>
      <c r="D811" s="115"/>
      <c r="E811" s="115"/>
      <c r="F811" s="240" t="str">
        <f>IFERROR(VLOOKUP(B811,ACCEPTED_CODES!$X$3:$Y$48,2,),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4"/>
      <c r="Z811" s="115" t="str">
        <f>IFERROR(VLOOKUP(Y811,CAPTURE_SITE_INFO!$AC$3:$AE$501,3,FALSE),"")</f>
        <v/>
      </c>
      <c r="AA811" s="297"/>
      <c r="AB811" s="297"/>
      <c r="AC811" s="297"/>
      <c r="AD811" s="297"/>
      <c r="AE811" s="297"/>
      <c r="AF811" s="297"/>
      <c r="AG811" s="297"/>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3" t="str">
        <f t="shared" si="130"/>
        <v/>
      </c>
      <c r="AU811" s="283" t="s">
        <v>2506</v>
      </c>
    </row>
    <row r="812" spans="1:47" x14ac:dyDescent="0.35">
      <c r="A812" s="148"/>
      <c r="B812" s="116"/>
      <c r="C812" s="115"/>
      <c r="D812" s="115"/>
      <c r="E812" s="115"/>
      <c r="F812" s="240" t="str">
        <f>IFERROR(VLOOKUP(B812,ACCEPTED_CODES!$X$3:$Y$48,2,),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4"/>
      <c r="Z812" s="115" t="str">
        <f>IFERROR(VLOOKUP(Y812,CAPTURE_SITE_INFO!$AC$3:$AE$501,3,FALSE),"")</f>
        <v/>
      </c>
      <c r="AA812" s="297"/>
      <c r="AB812" s="297"/>
      <c r="AC812" s="297"/>
      <c r="AD812" s="297"/>
      <c r="AE812" s="297"/>
      <c r="AF812" s="297"/>
      <c r="AG812" s="297"/>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3" t="str">
        <f t="shared" si="130"/>
        <v/>
      </c>
      <c r="AU812" s="283" t="s">
        <v>2506</v>
      </c>
    </row>
    <row r="813" spans="1:47" x14ac:dyDescent="0.35">
      <c r="A813" s="148"/>
      <c r="B813" s="116"/>
      <c r="C813" s="115"/>
      <c r="D813" s="115"/>
      <c r="E813" s="115"/>
      <c r="F813" s="240" t="str">
        <f>IFERROR(VLOOKUP(B813,ACCEPTED_CODES!$X$3:$Y$48,2,),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4"/>
      <c r="Z813" s="115" t="str">
        <f>IFERROR(VLOOKUP(Y813,CAPTURE_SITE_INFO!$AC$3:$AE$501,3,FALSE),"")</f>
        <v/>
      </c>
      <c r="AA813" s="297"/>
      <c r="AB813" s="297"/>
      <c r="AC813" s="297"/>
      <c r="AD813" s="297"/>
      <c r="AE813" s="297"/>
      <c r="AF813" s="297"/>
      <c r="AG813" s="297"/>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3" t="str">
        <f t="shared" si="130"/>
        <v/>
      </c>
      <c r="AU813" s="283" t="s">
        <v>2506</v>
      </c>
    </row>
    <row r="814" spans="1:47" x14ac:dyDescent="0.35">
      <c r="A814" s="148"/>
      <c r="B814" s="116"/>
      <c r="C814" s="115"/>
      <c r="D814" s="115"/>
      <c r="E814" s="115"/>
      <c r="F814" s="240" t="str">
        <f>IFERROR(VLOOKUP(B814,ACCEPTED_CODES!$X$3:$Y$48,2,),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4"/>
      <c r="Z814" s="115" t="str">
        <f>IFERROR(VLOOKUP(Y814,CAPTURE_SITE_INFO!$AC$3:$AE$501,3,FALSE),"")</f>
        <v/>
      </c>
      <c r="AA814" s="297"/>
      <c r="AB814" s="297"/>
      <c r="AC814" s="297"/>
      <c r="AD814" s="297"/>
      <c r="AE814" s="297"/>
      <c r="AF814" s="297"/>
      <c r="AG814" s="297"/>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3" t="str">
        <f t="shared" si="130"/>
        <v/>
      </c>
      <c r="AU814" s="283" t="s">
        <v>2506</v>
      </c>
    </row>
    <row r="815" spans="1:47" x14ac:dyDescent="0.35">
      <c r="A815" s="148"/>
      <c r="B815" s="116"/>
      <c r="C815" s="115"/>
      <c r="D815" s="115"/>
      <c r="E815" s="115"/>
      <c r="F815" s="240" t="str">
        <f>IFERROR(VLOOKUP(B815,ACCEPTED_CODES!$X$3:$Y$48,2,),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4"/>
      <c r="Z815" s="115" t="str">
        <f>IFERROR(VLOOKUP(Y815,CAPTURE_SITE_INFO!$AC$3:$AE$501,3,FALSE),"")</f>
        <v/>
      </c>
      <c r="AA815" s="297"/>
      <c r="AB815" s="297"/>
      <c r="AC815" s="297"/>
      <c r="AD815" s="297"/>
      <c r="AE815" s="297"/>
      <c r="AF815" s="297"/>
      <c r="AG815" s="297"/>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3" t="str">
        <f t="shared" si="130"/>
        <v/>
      </c>
      <c r="AU815" s="283" t="s">
        <v>2506</v>
      </c>
    </row>
    <row r="816" spans="1:47" x14ac:dyDescent="0.35">
      <c r="A816" s="148"/>
      <c r="B816" s="116"/>
      <c r="C816" s="115"/>
      <c r="D816" s="115"/>
      <c r="E816" s="115"/>
      <c r="F816" s="240" t="str">
        <f>IFERROR(VLOOKUP(B816,ACCEPTED_CODES!$X$3:$Y$48,2,),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4"/>
      <c r="Z816" s="115" t="str">
        <f>IFERROR(VLOOKUP(Y816,CAPTURE_SITE_INFO!$AC$3:$AE$501,3,FALSE),"")</f>
        <v/>
      </c>
      <c r="AA816" s="297"/>
      <c r="AB816" s="297"/>
      <c r="AC816" s="297"/>
      <c r="AD816" s="297"/>
      <c r="AE816" s="297"/>
      <c r="AF816" s="297"/>
      <c r="AG816" s="297"/>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3" t="str">
        <f t="shared" si="130"/>
        <v/>
      </c>
      <c r="AU816" s="283" t="s">
        <v>2506</v>
      </c>
    </row>
    <row r="817" spans="1:47" x14ac:dyDescent="0.35">
      <c r="A817" s="148"/>
      <c r="B817" s="116"/>
      <c r="C817" s="115"/>
      <c r="D817" s="115"/>
      <c r="E817" s="115"/>
      <c r="F817" s="240" t="str">
        <f>IFERROR(VLOOKUP(B817,ACCEPTED_CODES!$X$3:$Y$48,2,),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4"/>
      <c r="Z817" s="115" t="str">
        <f>IFERROR(VLOOKUP(Y817,CAPTURE_SITE_INFO!$AC$3:$AE$501,3,FALSE),"")</f>
        <v/>
      </c>
      <c r="AA817" s="297"/>
      <c r="AB817" s="297"/>
      <c r="AC817" s="297"/>
      <c r="AD817" s="297"/>
      <c r="AE817" s="297"/>
      <c r="AF817" s="297"/>
      <c r="AG817" s="297"/>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3" t="str">
        <f t="shared" si="130"/>
        <v/>
      </c>
      <c r="AU817" s="283" t="s">
        <v>2506</v>
      </c>
    </row>
    <row r="818" spans="1:47" x14ac:dyDescent="0.35">
      <c r="A818" s="148"/>
      <c r="B818" s="116"/>
      <c r="C818" s="115"/>
      <c r="D818" s="115"/>
      <c r="E818" s="115"/>
      <c r="F818" s="240" t="str">
        <f>IFERROR(VLOOKUP(B818,ACCEPTED_CODES!$X$3:$Y$48,2,),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4"/>
      <c r="Z818" s="115" t="str">
        <f>IFERROR(VLOOKUP(Y818,CAPTURE_SITE_INFO!$AC$3:$AE$501,3,FALSE),"")</f>
        <v/>
      </c>
      <c r="AA818" s="297"/>
      <c r="AB818" s="297"/>
      <c r="AC818" s="297"/>
      <c r="AD818" s="297"/>
      <c r="AE818" s="297"/>
      <c r="AF818" s="297"/>
      <c r="AG818" s="297"/>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3" t="str">
        <f t="shared" si="130"/>
        <v/>
      </c>
      <c r="AU818" s="283" t="s">
        <v>2506</v>
      </c>
    </row>
    <row r="819" spans="1:47" x14ac:dyDescent="0.35">
      <c r="A819" s="148"/>
      <c r="B819" s="116"/>
      <c r="C819" s="115"/>
      <c r="D819" s="115"/>
      <c r="E819" s="115"/>
      <c r="F819" s="240" t="str">
        <f>IFERROR(VLOOKUP(B819,ACCEPTED_CODES!$X$3:$Y$48,2,),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4"/>
      <c r="Z819" s="115" t="str">
        <f>IFERROR(VLOOKUP(Y819,CAPTURE_SITE_INFO!$AC$3:$AE$501,3,FALSE),"")</f>
        <v/>
      </c>
      <c r="AA819" s="297"/>
      <c r="AB819" s="297"/>
      <c r="AC819" s="297"/>
      <c r="AD819" s="297"/>
      <c r="AE819" s="297"/>
      <c r="AF819" s="297"/>
      <c r="AG819" s="297"/>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3" t="str">
        <f t="shared" si="130"/>
        <v/>
      </c>
      <c r="AU819" s="283" t="s">
        <v>2506</v>
      </c>
    </row>
    <row r="820" spans="1:47" x14ac:dyDescent="0.35">
      <c r="A820" s="148"/>
      <c r="B820" s="116"/>
      <c r="C820" s="115"/>
      <c r="D820" s="115"/>
      <c r="E820" s="115"/>
      <c r="F820" s="240" t="str">
        <f>IFERROR(VLOOKUP(B820,ACCEPTED_CODES!$X$3:$Y$48,2,),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4"/>
      <c r="Z820" s="115" t="str">
        <f>IFERROR(VLOOKUP(Y820,CAPTURE_SITE_INFO!$AC$3:$AE$501,3,FALSE),"")</f>
        <v/>
      </c>
      <c r="AA820" s="297"/>
      <c r="AB820" s="297"/>
      <c r="AC820" s="297"/>
      <c r="AD820" s="297"/>
      <c r="AE820" s="297"/>
      <c r="AF820" s="297"/>
      <c r="AG820" s="297"/>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3" t="str">
        <f t="shared" si="130"/>
        <v/>
      </c>
      <c r="AU820" s="283" t="s">
        <v>2506</v>
      </c>
    </row>
    <row r="821" spans="1:47" x14ac:dyDescent="0.35">
      <c r="A821" s="148"/>
      <c r="B821" s="116"/>
      <c r="C821" s="115"/>
      <c r="D821" s="115"/>
      <c r="E821" s="115"/>
      <c r="F821" s="240" t="str">
        <f>IFERROR(VLOOKUP(B821,ACCEPTED_CODES!$X$3:$Y$48,2,),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4"/>
      <c r="Z821" s="115" t="str">
        <f>IFERROR(VLOOKUP(Y821,CAPTURE_SITE_INFO!$AC$3:$AE$501,3,FALSE),"")</f>
        <v/>
      </c>
      <c r="AA821" s="297"/>
      <c r="AB821" s="297"/>
      <c r="AC821" s="297"/>
      <c r="AD821" s="297"/>
      <c r="AE821" s="297"/>
      <c r="AF821" s="297"/>
      <c r="AG821" s="297"/>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3" t="str">
        <f t="shared" si="130"/>
        <v/>
      </c>
      <c r="AU821" s="283" t="s">
        <v>2506</v>
      </c>
    </row>
    <row r="822" spans="1:47" x14ac:dyDescent="0.35">
      <c r="A822" s="148"/>
      <c r="B822" s="116"/>
      <c r="C822" s="115"/>
      <c r="D822" s="115"/>
      <c r="E822" s="115"/>
      <c r="F822" s="240" t="str">
        <f>IFERROR(VLOOKUP(B822,ACCEPTED_CODES!$X$3:$Y$48,2,),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4"/>
      <c r="Z822" s="115" t="str">
        <f>IFERROR(VLOOKUP(Y822,CAPTURE_SITE_INFO!$AC$3:$AE$501,3,FALSE),"")</f>
        <v/>
      </c>
      <c r="AA822" s="297"/>
      <c r="AB822" s="297"/>
      <c r="AC822" s="297"/>
      <c r="AD822" s="297"/>
      <c r="AE822" s="297"/>
      <c r="AF822" s="297"/>
      <c r="AG822" s="297"/>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3" t="str">
        <f t="shared" si="130"/>
        <v/>
      </c>
      <c r="AU822" s="283" t="s">
        <v>2506</v>
      </c>
    </row>
    <row r="823" spans="1:47" x14ac:dyDescent="0.35">
      <c r="A823" s="148"/>
      <c r="B823" s="116"/>
      <c r="C823" s="115"/>
      <c r="D823" s="115"/>
      <c r="E823" s="115"/>
      <c r="F823" s="240" t="str">
        <f>IFERROR(VLOOKUP(B823,ACCEPTED_CODES!$X$3:$Y$48,2,),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4"/>
      <c r="Z823" s="115" t="str">
        <f>IFERROR(VLOOKUP(Y823,CAPTURE_SITE_INFO!$AC$3:$AE$501,3,FALSE),"")</f>
        <v/>
      </c>
      <c r="AA823" s="297"/>
      <c r="AB823" s="297"/>
      <c r="AC823" s="297"/>
      <c r="AD823" s="297"/>
      <c r="AE823" s="297"/>
      <c r="AF823" s="297"/>
      <c r="AG823" s="297"/>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3" t="str">
        <f t="shared" si="130"/>
        <v/>
      </c>
      <c r="AU823" s="283" t="s">
        <v>2506</v>
      </c>
    </row>
    <row r="824" spans="1:47" x14ac:dyDescent="0.35">
      <c r="A824" s="148"/>
      <c r="B824" s="116"/>
      <c r="C824" s="115"/>
      <c r="D824" s="115"/>
      <c r="E824" s="115"/>
      <c r="F824" s="240" t="str">
        <f>IFERROR(VLOOKUP(B824,ACCEPTED_CODES!$X$3:$Y$48,2,),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4"/>
      <c r="Z824" s="115" t="str">
        <f>IFERROR(VLOOKUP(Y824,CAPTURE_SITE_INFO!$AC$3:$AE$501,3,FALSE),"")</f>
        <v/>
      </c>
      <c r="AA824" s="297"/>
      <c r="AB824" s="297"/>
      <c r="AC824" s="297"/>
      <c r="AD824" s="297"/>
      <c r="AE824" s="297"/>
      <c r="AF824" s="297"/>
      <c r="AG824" s="297"/>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3" t="str">
        <f t="shared" si="130"/>
        <v/>
      </c>
      <c r="AU824" s="283" t="s">
        <v>2506</v>
      </c>
    </row>
    <row r="825" spans="1:47" x14ac:dyDescent="0.35">
      <c r="A825" s="148"/>
      <c r="B825" s="116"/>
      <c r="C825" s="115"/>
      <c r="D825" s="115"/>
      <c r="E825" s="115"/>
      <c r="F825" s="240" t="str">
        <f>IFERROR(VLOOKUP(B825,ACCEPTED_CODES!$X$3:$Y$48,2,),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4"/>
      <c r="Z825" s="115" t="str">
        <f>IFERROR(VLOOKUP(Y825,CAPTURE_SITE_INFO!$AC$3:$AE$501,3,FALSE),"")</f>
        <v/>
      </c>
      <c r="AA825" s="297"/>
      <c r="AB825" s="297"/>
      <c r="AC825" s="297"/>
      <c r="AD825" s="297"/>
      <c r="AE825" s="297"/>
      <c r="AF825" s="297"/>
      <c r="AG825" s="297"/>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3" t="str">
        <f t="shared" si="130"/>
        <v/>
      </c>
      <c r="AU825" s="283" t="s">
        <v>2506</v>
      </c>
    </row>
    <row r="826" spans="1:47" x14ac:dyDescent="0.35">
      <c r="A826" s="148"/>
      <c r="B826" s="116"/>
      <c r="C826" s="115"/>
      <c r="D826" s="115"/>
      <c r="E826" s="115"/>
      <c r="F826" s="240" t="str">
        <f>IFERROR(VLOOKUP(B826,ACCEPTED_CODES!$X$3:$Y$48,2,),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4"/>
      <c r="Z826" s="115" t="str">
        <f>IFERROR(VLOOKUP(Y826,CAPTURE_SITE_INFO!$AC$3:$AE$501,3,FALSE),"")</f>
        <v/>
      </c>
      <c r="AA826" s="297"/>
      <c r="AB826" s="297"/>
      <c r="AC826" s="297"/>
      <c r="AD826" s="297"/>
      <c r="AE826" s="297"/>
      <c r="AF826" s="297"/>
      <c r="AG826" s="297"/>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3" t="str">
        <f t="shared" si="130"/>
        <v/>
      </c>
      <c r="AU826" s="283" t="s">
        <v>2506</v>
      </c>
    </row>
    <row r="827" spans="1:47" x14ac:dyDescent="0.35">
      <c r="A827" s="148"/>
      <c r="B827" s="116"/>
      <c r="C827" s="115"/>
      <c r="D827" s="115"/>
      <c r="E827" s="115"/>
      <c r="F827" s="240" t="str">
        <f>IFERROR(VLOOKUP(B827,ACCEPTED_CODES!$X$3:$Y$48,2,),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4"/>
      <c r="Z827" s="115" t="str">
        <f>IFERROR(VLOOKUP(Y827,CAPTURE_SITE_INFO!$AC$3:$AE$501,3,FALSE),"")</f>
        <v/>
      </c>
      <c r="AA827" s="297"/>
      <c r="AB827" s="297"/>
      <c r="AC827" s="297"/>
      <c r="AD827" s="297"/>
      <c r="AE827" s="297"/>
      <c r="AF827" s="297"/>
      <c r="AG827" s="297"/>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3" t="str">
        <f t="shared" si="130"/>
        <v/>
      </c>
      <c r="AU827" s="283" t="s">
        <v>2506</v>
      </c>
    </row>
    <row r="828" spans="1:47" x14ac:dyDescent="0.35">
      <c r="A828" s="148"/>
      <c r="B828" s="116"/>
      <c r="C828" s="115"/>
      <c r="D828" s="115"/>
      <c r="E828" s="115"/>
      <c r="F828" s="240" t="str">
        <f>IFERROR(VLOOKUP(B828,ACCEPTED_CODES!$X$3:$Y$48,2,),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4"/>
      <c r="Z828" s="115" t="str">
        <f>IFERROR(VLOOKUP(Y828,CAPTURE_SITE_INFO!$AC$3:$AE$501,3,FALSE),"")</f>
        <v/>
      </c>
      <c r="AA828" s="297"/>
      <c r="AB828" s="297"/>
      <c r="AC828" s="297"/>
      <c r="AD828" s="297"/>
      <c r="AE828" s="297"/>
      <c r="AF828" s="297"/>
      <c r="AG828" s="297"/>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3" t="str">
        <f t="shared" si="130"/>
        <v/>
      </c>
      <c r="AU828" s="283" t="s">
        <v>2506</v>
      </c>
    </row>
    <row r="829" spans="1:47" x14ac:dyDescent="0.35">
      <c r="A829" s="148"/>
      <c r="B829" s="116"/>
      <c r="C829" s="115"/>
      <c r="D829" s="115"/>
      <c r="E829" s="115"/>
      <c r="F829" s="240" t="str">
        <f>IFERROR(VLOOKUP(B829,ACCEPTED_CODES!$X$3:$Y$48,2,),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4"/>
      <c r="Z829" s="115" t="str">
        <f>IFERROR(VLOOKUP(Y829,CAPTURE_SITE_INFO!$AC$3:$AE$501,3,FALSE),"")</f>
        <v/>
      </c>
      <c r="AA829" s="297"/>
      <c r="AB829" s="297"/>
      <c r="AC829" s="297"/>
      <c r="AD829" s="297"/>
      <c r="AE829" s="297"/>
      <c r="AF829" s="297"/>
      <c r="AG829" s="297"/>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3" t="str">
        <f t="shared" si="130"/>
        <v/>
      </c>
      <c r="AU829" s="283" t="s">
        <v>2506</v>
      </c>
    </row>
    <row r="830" spans="1:47" x14ac:dyDescent="0.35">
      <c r="A830" s="148"/>
      <c r="B830" s="116"/>
      <c r="C830" s="115"/>
      <c r="D830" s="115"/>
      <c r="E830" s="115"/>
      <c r="F830" s="240" t="str">
        <f>IFERROR(VLOOKUP(B830,ACCEPTED_CODES!$X$3:$Y$48,2,),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4"/>
      <c r="Z830" s="115" t="str">
        <f>IFERROR(VLOOKUP(Y830,CAPTURE_SITE_INFO!$AC$3:$AE$501,3,FALSE),"")</f>
        <v/>
      </c>
      <c r="AA830" s="297"/>
      <c r="AB830" s="297"/>
      <c r="AC830" s="297"/>
      <c r="AD830" s="297"/>
      <c r="AE830" s="297"/>
      <c r="AF830" s="297"/>
      <c r="AG830" s="297"/>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3" t="str">
        <f t="shared" si="130"/>
        <v/>
      </c>
      <c r="AU830" s="283" t="s">
        <v>2506</v>
      </c>
    </row>
    <row r="831" spans="1:47" x14ac:dyDescent="0.35">
      <c r="A831" s="148"/>
      <c r="B831" s="116"/>
      <c r="C831" s="115"/>
      <c r="D831" s="115"/>
      <c r="E831" s="115"/>
      <c r="F831" s="240" t="str">
        <f>IFERROR(VLOOKUP(B831,ACCEPTED_CODES!$X$3:$Y$48,2,),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4"/>
      <c r="Z831" s="115" t="str">
        <f>IFERROR(VLOOKUP(Y831,CAPTURE_SITE_INFO!$AC$3:$AE$501,3,FALSE),"")</f>
        <v/>
      </c>
      <c r="AA831" s="297"/>
      <c r="AB831" s="297"/>
      <c r="AC831" s="297"/>
      <c r="AD831" s="297"/>
      <c r="AE831" s="297"/>
      <c r="AF831" s="297"/>
      <c r="AG831" s="297"/>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3" t="str">
        <f t="shared" si="130"/>
        <v/>
      </c>
      <c r="AU831" s="283" t="s">
        <v>2506</v>
      </c>
    </row>
    <row r="832" spans="1:47" x14ac:dyDescent="0.35">
      <c r="A832" s="148"/>
      <c r="B832" s="116"/>
      <c r="C832" s="115"/>
      <c r="D832" s="115"/>
      <c r="E832" s="115"/>
      <c r="F832" s="240" t="str">
        <f>IFERROR(VLOOKUP(B832,ACCEPTED_CODES!$X$3:$Y$48,2,),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4"/>
      <c r="Z832" s="115" t="str">
        <f>IFERROR(VLOOKUP(Y832,CAPTURE_SITE_INFO!$AC$3:$AE$501,3,FALSE),"")</f>
        <v/>
      </c>
      <c r="AA832" s="297"/>
      <c r="AB832" s="297"/>
      <c r="AC832" s="297"/>
      <c r="AD832" s="297"/>
      <c r="AE832" s="297"/>
      <c r="AF832" s="297"/>
      <c r="AG832" s="297"/>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3" t="str">
        <f t="shared" si="130"/>
        <v/>
      </c>
      <c r="AU832" s="283" t="s">
        <v>2506</v>
      </c>
    </row>
    <row r="833" spans="1:47" x14ac:dyDescent="0.35">
      <c r="A833" s="148"/>
      <c r="B833" s="116"/>
      <c r="C833" s="115"/>
      <c r="D833" s="115"/>
      <c r="E833" s="115"/>
      <c r="F833" s="240" t="str">
        <f>IFERROR(VLOOKUP(B833,ACCEPTED_CODES!$X$3:$Y$48,2,),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4"/>
      <c r="Z833" s="115" t="str">
        <f>IFERROR(VLOOKUP(Y833,CAPTURE_SITE_INFO!$AC$3:$AE$501,3,FALSE),"")</f>
        <v/>
      </c>
      <c r="AA833" s="297"/>
      <c r="AB833" s="297"/>
      <c r="AC833" s="297"/>
      <c r="AD833" s="297"/>
      <c r="AE833" s="297"/>
      <c r="AF833" s="297"/>
      <c r="AG833" s="297"/>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3" t="str">
        <f t="shared" si="130"/>
        <v/>
      </c>
      <c r="AU833" s="283" t="s">
        <v>2506</v>
      </c>
    </row>
    <row r="834" spans="1:47" x14ac:dyDescent="0.35">
      <c r="A834" s="148"/>
      <c r="B834" s="116"/>
      <c r="C834" s="115"/>
      <c r="D834" s="115"/>
      <c r="E834" s="115"/>
      <c r="F834" s="240" t="str">
        <f>IFERROR(VLOOKUP(B834,ACCEPTED_CODES!$X$3:$Y$48,2,),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4"/>
      <c r="Z834" s="115" t="str">
        <f>IFERROR(VLOOKUP(Y834,CAPTURE_SITE_INFO!$AC$3:$AE$501,3,FALSE),"")</f>
        <v/>
      </c>
      <c r="AA834" s="297"/>
      <c r="AB834" s="297"/>
      <c r="AC834" s="297"/>
      <c r="AD834" s="297"/>
      <c r="AE834" s="297"/>
      <c r="AF834" s="297"/>
      <c r="AG834" s="297"/>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3" t="str">
        <f t="shared" si="130"/>
        <v/>
      </c>
      <c r="AU834" s="283" t="s">
        <v>2506</v>
      </c>
    </row>
    <row r="835" spans="1:47" x14ac:dyDescent="0.35">
      <c r="A835" s="148"/>
      <c r="B835" s="116"/>
      <c r="C835" s="115"/>
      <c r="D835" s="115"/>
      <c r="E835" s="115"/>
      <c r="F835" s="240" t="str">
        <f>IFERROR(VLOOKUP(B835,ACCEPTED_CODES!$X$3:$Y$48,2,),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4"/>
      <c r="Z835" s="115" t="str">
        <f>IFERROR(VLOOKUP(Y835,CAPTURE_SITE_INFO!$AC$3:$AE$501,3,FALSE),"")</f>
        <v/>
      </c>
      <c r="AA835" s="297"/>
      <c r="AB835" s="297"/>
      <c r="AC835" s="297"/>
      <c r="AD835" s="297"/>
      <c r="AE835" s="297"/>
      <c r="AF835" s="297"/>
      <c r="AG835" s="297"/>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3" t="str">
        <f t="shared" si="130"/>
        <v/>
      </c>
      <c r="AU835" s="283" t="s">
        <v>2506</v>
      </c>
    </row>
    <row r="836" spans="1:47" x14ac:dyDescent="0.35">
      <c r="A836" s="148"/>
      <c r="B836" s="116"/>
      <c r="C836" s="115"/>
      <c r="D836" s="115"/>
      <c r="E836" s="115"/>
      <c r="F836" s="240" t="str">
        <f>IFERROR(VLOOKUP(B836,ACCEPTED_CODES!$X$3:$Y$48,2,),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4"/>
      <c r="Z836" s="115" t="str">
        <f>IFERROR(VLOOKUP(Y836,CAPTURE_SITE_INFO!$AC$3:$AE$501,3,FALSE),"")</f>
        <v/>
      </c>
      <c r="AA836" s="297"/>
      <c r="AB836" s="297"/>
      <c r="AC836" s="297"/>
      <c r="AD836" s="297"/>
      <c r="AE836" s="297"/>
      <c r="AF836" s="297"/>
      <c r="AG836" s="297"/>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3" t="str">
        <f t="shared" si="130"/>
        <v/>
      </c>
      <c r="AU836" s="283" t="s">
        <v>2506</v>
      </c>
    </row>
    <row r="837" spans="1:47" x14ac:dyDescent="0.35">
      <c r="A837" s="148"/>
      <c r="B837" s="116"/>
      <c r="C837" s="115"/>
      <c r="D837" s="115"/>
      <c r="E837" s="115"/>
      <c r="F837" s="240" t="str">
        <f>IFERROR(VLOOKUP(B837,ACCEPTED_CODES!$X$3:$Y$48,2,),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4"/>
      <c r="Z837" s="115" t="str">
        <f>IFERROR(VLOOKUP(Y837,CAPTURE_SITE_INFO!$AC$3:$AE$501,3,FALSE),"")</f>
        <v/>
      </c>
      <c r="AA837" s="297"/>
      <c r="AB837" s="297"/>
      <c r="AC837" s="297"/>
      <c r="AD837" s="297"/>
      <c r="AE837" s="297"/>
      <c r="AF837" s="297"/>
      <c r="AG837" s="297"/>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3" t="str">
        <f t="shared" ref="AT837:AT900" si="140">IF(T837="","",(CONCATENATE(S837,"-",T837)))</f>
        <v/>
      </c>
      <c r="AU837" s="283" t="s">
        <v>2506</v>
      </c>
    </row>
    <row r="838" spans="1:47" x14ac:dyDescent="0.35">
      <c r="A838" s="148"/>
      <c r="B838" s="116"/>
      <c r="C838" s="115"/>
      <c r="D838" s="115"/>
      <c r="E838" s="115"/>
      <c r="F838" s="240" t="str">
        <f>IFERROR(VLOOKUP(B838,ACCEPTED_CODES!$X$3:$Y$48,2,),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4"/>
      <c r="Z838" s="115" t="str">
        <f>IFERROR(VLOOKUP(Y838,CAPTURE_SITE_INFO!$AC$3:$AE$501,3,FALSE),"")</f>
        <v/>
      </c>
      <c r="AA838" s="297"/>
      <c r="AB838" s="297"/>
      <c r="AC838" s="297"/>
      <c r="AD838" s="297"/>
      <c r="AE838" s="297"/>
      <c r="AF838" s="297"/>
      <c r="AG838" s="297"/>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3" t="str">
        <f t="shared" si="140"/>
        <v/>
      </c>
      <c r="AU838" s="283" t="s">
        <v>2506</v>
      </c>
    </row>
    <row r="839" spans="1:47" x14ac:dyDescent="0.35">
      <c r="A839" s="148"/>
      <c r="B839" s="116"/>
      <c r="C839" s="115"/>
      <c r="D839" s="115"/>
      <c r="E839" s="115"/>
      <c r="F839" s="240" t="str">
        <f>IFERROR(VLOOKUP(B839,ACCEPTED_CODES!$X$3:$Y$48,2,),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4"/>
      <c r="Z839" s="115" t="str">
        <f>IFERROR(VLOOKUP(Y839,CAPTURE_SITE_INFO!$AC$3:$AE$501,3,FALSE),"")</f>
        <v/>
      </c>
      <c r="AA839" s="297"/>
      <c r="AB839" s="297"/>
      <c r="AC839" s="297"/>
      <c r="AD839" s="297"/>
      <c r="AE839" s="297"/>
      <c r="AF839" s="297"/>
      <c r="AG839" s="297"/>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3" t="str">
        <f t="shared" si="140"/>
        <v/>
      </c>
      <c r="AU839" s="283" t="s">
        <v>2506</v>
      </c>
    </row>
    <row r="840" spans="1:47" x14ac:dyDescent="0.35">
      <c r="A840" s="148"/>
      <c r="B840" s="116"/>
      <c r="C840" s="115"/>
      <c r="D840" s="115"/>
      <c r="E840" s="115"/>
      <c r="F840" s="240" t="str">
        <f>IFERROR(VLOOKUP(B840,ACCEPTED_CODES!$X$3:$Y$48,2,),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4"/>
      <c r="Z840" s="115" t="str">
        <f>IFERROR(VLOOKUP(Y840,CAPTURE_SITE_INFO!$AC$3:$AE$501,3,FALSE),"")</f>
        <v/>
      </c>
      <c r="AA840" s="297"/>
      <c r="AB840" s="297"/>
      <c r="AC840" s="297"/>
      <c r="AD840" s="297"/>
      <c r="AE840" s="297"/>
      <c r="AF840" s="297"/>
      <c r="AG840" s="297"/>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3" t="str">
        <f t="shared" si="140"/>
        <v/>
      </c>
      <c r="AU840" s="283" t="s">
        <v>2506</v>
      </c>
    </row>
    <row r="841" spans="1:47" x14ac:dyDescent="0.35">
      <c r="A841" s="148"/>
      <c r="B841" s="116"/>
      <c r="C841" s="115"/>
      <c r="D841" s="115"/>
      <c r="E841" s="115"/>
      <c r="F841" s="240" t="str">
        <f>IFERROR(VLOOKUP(B841,ACCEPTED_CODES!$X$3:$Y$48,2,),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4"/>
      <c r="Z841" s="115" t="str">
        <f>IFERROR(VLOOKUP(Y841,CAPTURE_SITE_INFO!$AC$3:$AE$501,3,FALSE),"")</f>
        <v/>
      </c>
      <c r="AA841" s="297"/>
      <c r="AB841" s="297"/>
      <c r="AC841" s="297"/>
      <c r="AD841" s="297"/>
      <c r="AE841" s="297"/>
      <c r="AF841" s="297"/>
      <c r="AG841" s="297"/>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3" t="str">
        <f t="shared" si="140"/>
        <v/>
      </c>
      <c r="AU841" s="283" t="s">
        <v>2506</v>
      </c>
    </row>
    <row r="842" spans="1:47" x14ac:dyDescent="0.35">
      <c r="A842" s="148"/>
      <c r="B842" s="116"/>
      <c r="C842" s="115"/>
      <c r="D842" s="115"/>
      <c r="E842" s="115"/>
      <c r="F842" s="240" t="str">
        <f>IFERROR(VLOOKUP(B842,ACCEPTED_CODES!$X$3:$Y$48,2,),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4"/>
      <c r="Z842" s="115" t="str">
        <f>IFERROR(VLOOKUP(Y842,CAPTURE_SITE_INFO!$AC$3:$AE$501,3,FALSE),"")</f>
        <v/>
      </c>
      <c r="AA842" s="297"/>
      <c r="AB842" s="297"/>
      <c r="AC842" s="297"/>
      <c r="AD842" s="297"/>
      <c r="AE842" s="297"/>
      <c r="AF842" s="297"/>
      <c r="AG842" s="297"/>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3" t="str">
        <f t="shared" si="140"/>
        <v/>
      </c>
      <c r="AU842" s="283" t="s">
        <v>2506</v>
      </c>
    </row>
    <row r="843" spans="1:47" x14ac:dyDescent="0.35">
      <c r="A843" s="148"/>
      <c r="B843" s="116"/>
      <c r="C843" s="115"/>
      <c r="D843" s="115"/>
      <c r="E843" s="115"/>
      <c r="F843" s="240" t="str">
        <f>IFERROR(VLOOKUP(B843,ACCEPTED_CODES!$X$3:$Y$48,2,),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4"/>
      <c r="Z843" s="115" t="str">
        <f>IFERROR(VLOOKUP(Y843,CAPTURE_SITE_INFO!$AC$3:$AE$501,3,FALSE),"")</f>
        <v/>
      </c>
      <c r="AA843" s="297"/>
      <c r="AB843" s="297"/>
      <c r="AC843" s="297"/>
      <c r="AD843" s="297"/>
      <c r="AE843" s="297"/>
      <c r="AF843" s="297"/>
      <c r="AG843" s="297"/>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3" t="str">
        <f t="shared" si="140"/>
        <v/>
      </c>
      <c r="AU843" s="283" t="s">
        <v>2506</v>
      </c>
    </row>
    <row r="844" spans="1:47" x14ac:dyDescent="0.35">
      <c r="A844" s="148"/>
      <c r="B844" s="116"/>
      <c r="C844" s="115"/>
      <c r="D844" s="115"/>
      <c r="E844" s="115"/>
      <c r="F844" s="240" t="str">
        <f>IFERROR(VLOOKUP(B844,ACCEPTED_CODES!$X$3:$Y$48,2,),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4"/>
      <c r="Z844" s="115" t="str">
        <f>IFERROR(VLOOKUP(Y844,CAPTURE_SITE_INFO!$AC$3:$AE$501,3,FALSE),"")</f>
        <v/>
      </c>
      <c r="AA844" s="297"/>
      <c r="AB844" s="297"/>
      <c r="AC844" s="297"/>
      <c r="AD844" s="297"/>
      <c r="AE844" s="297"/>
      <c r="AF844" s="297"/>
      <c r="AG844" s="297"/>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3" t="str">
        <f t="shared" si="140"/>
        <v/>
      </c>
      <c r="AU844" s="283" t="s">
        <v>2506</v>
      </c>
    </row>
    <row r="845" spans="1:47" x14ac:dyDescent="0.35">
      <c r="A845" s="148"/>
      <c r="B845" s="116"/>
      <c r="C845" s="115"/>
      <c r="D845" s="115"/>
      <c r="E845" s="115"/>
      <c r="F845" s="240" t="str">
        <f>IFERROR(VLOOKUP(B845,ACCEPTED_CODES!$X$3:$Y$48,2,),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4"/>
      <c r="Z845" s="115" t="str">
        <f>IFERROR(VLOOKUP(Y845,CAPTURE_SITE_INFO!$AC$3:$AE$501,3,FALSE),"")</f>
        <v/>
      </c>
      <c r="AA845" s="297"/>
      <c r="AB845" s="297"/>
      <c r="AC845" s="297"/>
      <c r="AD845" s="297"/>
      <c r="AE845" s="297"/>
      <c r="AF845" s="297"/>
      <c r="AG845" s="297"/>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3" t="str">
        <f t="shared" si="140"/>
        <v/>
      </c>
      <c r="AU845" s="283" t="s">
        <v>2506</v>
      </c>
    </row>
    <row r="846" spans="1:47" x14ac:dyDescent="0.35">
      <c r="A846" s="148"/>
      <c r="B846" s="116"/>
      <c r="C846" s="115"/>
      <c r="D846" s="115"/>
      <c r="E846" s="115"/>
      <c r="F846" s="240" t="str">
        <f>IFERROR(VLOOKUP(B846,ACCEPTED_CODES!$X$3:$Y$48,2,),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4"/>
      <c r="Z846" s="115" t="str">
        <f>IFERROR(VLOOKUP(Y846,CAPTURE_SITE_INFO!$AC$3:$AE$501,3,FALSE),"")</f>
        <v/>
      </c>
      <c r="AA846" s="297"/>
      <c r="AB846" s="297"/>
      <c r="AC846" s="297"/>
      <c r="AD846" s="297"/>
      <c r="AE846" s="297"/>
      <c r="AF846" s="297"/>
      <c r="AG846" s="297"/>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3" t="str">
        <f t="shared" si="140"/>
        <v/>
      </c>
      <c r="AU846" s="283" t="s">
        <v>2506</v>
      </c>
    </row>
    <row r="847" spans="1:47" x14ac:dyDescent="0.35">
      <c r="A847" s="148"/>
      <c r="B847" s="116"/>
      <c r="C847" s="115"/>
      <c r="D847" s="115"/>
      <c r="E847" s="115"/>
      <c r="F847" s="240" t="str">
        <f>IFERROR(VLOOKUP(B847,ACCEPTED_CODES!$X$3:$Y$48,2,),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4"/>
      <c r="Z847" s="115" t="str">
        <f>IFERROR(VLOOKUP(Y847,CAPTURE_SITE_INFO!$AC$3:$AE$501,3,FALSE),"")</f>
        <v/>
      </c>
      <c r="AA847" s="297"/>
      <c r="AB847" s="297"/>
      <c r="AC847" s="297"/>
      <c r="AD847" s="297"/>
      <c r="AE847" s="297"/>
      <c r="AF847" s="297"/>
      <c r="AG847" s="297"/>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3" t="str">
        <f t="shared" si="140"/>
        <v/>
      </c>
      <c r="AU847" s="283" t="s">
        <v>2506</v>
      </c>
    </row>
    <row r="848" spans="1:47" x14ac:dyDescent="0.35">
      <c r="A848" s="148"/>
      <c r="B848" s="116"/>
      <c r="C848" s="115"/>
      <c r="D848" s="115"/>
      <c r="E848" s="115"/>
      <c r="F848" s="240" t="str">
        <f>IFERROR(VLOOKUP(B848,ACCEPTED_CODES!$X$3:$Y$48,2,),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4"/>
      <c r="Z848" s="115" t="str">
        <f>IFERROR(VLOOKUP(Y848,CAPTURE_SITE_INFO!$AC$3:$AE$501,3,FALSE),"")</f>
        <v/>
      </c>
      <c r="AA848" s="297"/>
      <c r="AB848" s="297"/>
      <c r="AC848" s="297"/>
      <c r="AD848" s="297"/>
      <c r="AE848" s="297"/>
      <c r="AF848" s="297"/>
      <c r="AG848" s="297"/>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3" t="str">
        <f t="shared" si="140"/>
        <v/>
      </c>
      <c r="AU848" s="283" t="s">
        <v>2506</v>
      </c>
    </row>
    <row r="849" spans="1:47" x14ac:dyDescent="0.35">
      <c r="A849" s="148"/>
      <c r="B849" s="116"/>
      <c r="C849" s="115"/>
      <c r="D849" s="115"/>
      <c r="E849" s="115"/>
      <c r="F849" s="240" t="str">
        <f>IFERROR(VLOOKUP(B849,ACCEPTED_CODES!$X$3:$Y$48,2,),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4"/>
      <c r="Z849" s="115" t="str">
        <f>IFERROR(VLOOKUP(Y849,CAPTURE_SITE_INFO!$AC$3:$AE$501,3,FALSE),"")</f>
        <v/>
      </c>
      <c r="AA849" s="297"/>
      <c r="AB849" s="297"/>
      <c r="AC849" s="297"/>
      <c r="AD849" s="297"/>
      <c r="AE849" s="297"/>
      <c r="AF849" s="297"/>
      <c r="AG849" s="297"/>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3" t="str">
        <f t="shared" si="140"/>
        <v/>
      </c>
      <c r="AU849" s="283" t="s">
        <v>2506</v>
      </c>
    </row>
    <row r="850" spans="1:47" x14ac:dyDescent="0.35">
      <c r="A850" s="148"/>
      <c r="B850" s="116"/>
      <c r="C850" s="115"/>
      <c r="D850" s="115"/>
      <c r="E850" s="115"/>
      <c r="F850" s="240" t="str">
        <f>IFERROR(VLOOKUP(B850,ACCEPTED_CODES!$X$3:$Y$48,2,),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4"/>
      <c r="Z850" s="115" t="str">
        <f>IFERROR(VLOOKUP(Y850,CAPTURE_SITE_INFO!$AC$3:$AE$501,3,FALSE),"")</f>
        <v/>
      </c>
      <c r="AA850" s="297"/>
      <c r="AB850" s="297"/>
      <c r="AC850" s="297"/>
      <c r="AD850" s="297"/>
      <c r="AE850" s="297"/>
      <c r="AF850" s="297"/>
      <c r="AG850" s="297"/>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3" t="str">
        <f t="shared" si="140"/>
        <v/>
      </c>
      <c r="AU850" s="283" t="s">
        <v>2506</v>
      </c>
    </row>
    <row r="851" spans="1:47" x14ac:dyDescent="0.35">
      <c r="A851" s="148"/>
      <c r="B851" s="116"/>
      <c r="C851" s="115"/>
      <c r="D851" s="115"/>
      <c r="E851" s="115"/>
      <c r="F851" s="240" t="str">
        <f>IFERROR(VLOOKUP(B851,ACCEPTED_CODES!$X$3:$Y$48,2,),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4"/>
      <c r="Z851" s="115" t="str">
        <f>IFERROR(VLOOKUP(Y851,CAPTURE_SITE_INFO!$AC$3:$AE$501,3,FALSE),"")</f>
        <v/>
      </c>
      <c r="AA851" s="297"/>
      <c r="AB851" s="297"/>
      <c r="AC851" s="297"/>
      <c r="AD851" s="297"/>
      <c r="AE851" s="297"/>
      <c r="AF851" s="297"/>
      <c r="AG851" s="297"/>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3" t="str">
        <f t="shared" si="140"/>
        <v/>
      </c>
      <c r="AU851" s="283" t="s">
        <v>2506</v>
      </c>
    </row>
    <row r="852" spans="1:47" x14ac:dyDescent="0.35">
      <c r="A852" s="148"/>
      <c r="B852" s="116"/>
      <c r="C852" s="115"/>
      <c r="D852" s="115"/>
      <c r="E852" s="115"/>
      <c r="F852" s="240" t="str">
        <f>IFERROR(VLOOKUP(B852,ACCEPTED_CODES!$X$3:$Y$48,2,),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4"/>
      <c r="Z852" s="115" t="str">
        <f>IFERROR(VLOOKUP(Y852,CAPTURE_SITE_INFO!$AC$3:$AE$501,3,FALSE),"")</f>
        <v/>
      </c>
      <c r="AA852" s="297"/>
      <c r="AB852" s="297"/>
      <c r="AC852" s="297"/>
      <c r="AD852" s="297"/>
      <c r="AE852" s="297"/>
      <c r="AF852" s="297"/>
      <c r="AG852" s="297"/>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3" t="str">
        <f t="shared" si="140"/>
        <v/>
      </c>
      <c r="AU852" s="283" t="s">
        <v>2506</v>
      </c>
    </row>
    <row r="853" spans="1:47" x14ac:dyDescent="0.35">
      <c r="A853" s="148"/>
      <c r="B853" s="116"/>
      <c r="C853" s="115"/>
      <c r="D853" s="115"/>
      <c r="E853" s="115"/>
      <c r="F853" s="240" t="str">
        <f>IFERROR(VLOOKUP(B853,ACCEPTED_CODES!$X$3:$Y$48,2,),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4"/>
      <c r="Z853" s="115" t="str">
        <f>IFERROR(VLOOKUP(Y853,CAPTURE_SITE_INFO!$AC$3:$AE$501,3,FALSE),"")</f>
        <v/>
      </c>
      <c r="AA853" s="297"/>
      <c r="AB853" s="297"/>
      <c r="AC853" s="297"/>
      <c r="AD853" s="297"/>
      <c r="AE853" s="297"/>
      <c r="AF853" s="297"/>
      <c r="AG853" s="297"/>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3" t="str">
        <f t="shared" si="140"/>
        <v/>
      </c>
      <c r="AU853" s="283" t="s">
        <v>2506</v>
      </c>
    </row>
    <row r="854" spans="1:47" x14ac:dyDescent="0.35">
      <c r="A854" s="148"/>
      <c r="B854" s="116"/>
      <c r="C854" s="115"/>
      <c r="D854" s="115"/>
      <c r="E854" s="115"/>
      <c r="F854" s="240" t="str">
        <f>IFERROR(VLOOKUP(B854,ACCEPTED_CODES!$X$3:$Y$48,2,),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4"/>
      <c r="Z854" s="115" t="str">
        <f>IFERROR(VLOOKUP(Y854,CAPTURE_SITE_INFO!$AC$3:$AE$501,3,FALSE),"")</f>
        <v/>
      </c>
      <c r="AA854" s="297"/>
      <c r="AB854" s="297"/>
      <c r="AC854" s="297"/>
      <c r="AD854" s="297"/>
      <c r="AE854" s="297"/>
      <c r="AF854" s="297"/>
      <c r="AG854" s="297"/>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3" t="str">
        <f t="shared" si="140"/>
        <v/>
      </c>
      <c r="AU854" s="283" t="s">
        <v>2506</v>
      </c>
    </row>
    <row r="855" spans="1:47" x14ac:dyDescent="0.35">
      <c r="A855" s="148"/>
      <c r="B855" s="116"/>
      <c r="C855" s="115"/>
      <c r="D855" s="115"/>
      <c r="E855" s="115"/>
      <c r="F855" s="240" t="str">
        <f>IFERROR(VLOOKUP(B855,ACCEPTED_CODES!$X$3:$Y$48,2,),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4"/>
      <c r="Z855" s="115" t="str">
        <f>IFERROR(VLOOKUP(Y855,CAPTURE_SITE_INFO!$AC$3:$AE$501,3,FALSE),"")</f>
        <v/>
      </c>
      <c r="AA855" s="297"/>
      <c r="AB855" s="297"/>
      <c r="AC855" s="297"/>
      <c r="AD855" s="297"/>
      <c r="AE855" s="2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3" t="str">
        <f t="shared" si="140"/>
        <v/>
      </c>
      <c r="AU855" s="283" t="s">
        <v>2506</v>
      </c>
    </row>
    <row r="856" spans="1:47" x14ac:dyDescent="0.35">
      <c r="A856" s="148"/>
      <c r="B856" s="116"/>
      <c r="C856" s="115"/>
      <c r="D856" s="115"/>
      <c r="E856" s="115"/>
      <c r="F856" s="240" t="str">
        <f>IFERROR(VLOOKUP(B856,ACCEPTED_CODES!$X$3:$Y$48,2,),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4"/>
      <c r="Z856" s="115" t="str">
        <f>IFERROR(VLOOKUP(Y856,CAPTURE_SITE_INFO!$AC$3:$AE$501,3,FALSE),"")</f>
        <v/>
      </c>
      <c r="AA856" s="297"/>
      <c r="AB856" s="297"/>
      <c r="AC856" s="297"/>
      <c r="AD856" s="297"/>
      <c r="AE856" s="297"/>
      <c r="AF856" s="297"/>
      <c r="AG856" s="297"/>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3" t="str">
        <f t="shared" si="140"/>
        <v/>
      </c>
      <c r="AU856" s="283" t="s">
        <v>2506</v>
      </c>
    </row>
    <row r="857" spans="1:47" x14ac:dyDescent="0.35">
      <c r="A857" s="148"/>
      <c r="B857" s="116"/>
      <c r="C857" s="115"/>
      <c r="D857" s="115"/>
      <c r="E857" s="115"/>
      <c r="F857" s="240" t="str">
        <f>IFERROR(VLOOKUP(B857,ACCEPTED_CODES!$X$3:$Y$48,2,),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4"/>
      <c r="Z857" s="115" t="str">
        <f>IFERROR(VLOOKUP(Y857,CAPTURE_SITE_INFO!$AC$3:$AE$501,3,FALSE),"")</f>
        <v/>
      </c>
      <c r="AA857" s="297"/>
      <c r="AB857" s="297"/>
      <c r="AC857" s="297"/>
      <c r="AD857" s="297"/>
      <c r="AE857" s="297"/>
      <c r="AF857" s="297"/>
      <c r="AG857" s="297"/>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3" t="str">
        <f t="shared" si="140"/>
        <v/>
      </c>
      <c r="AU857" s="283" t="s">
        <v>2506</v>
      </c>
    </row>
    <row r="858" spans="1:47" x14ac:dyDescent="0.35">
      <c r="A858" s="148"/>
      <c r="B858" s="116"/>
      <c r="C858" s="115"/>
      <c r="D858" s="115"/>
      <c r="E858" s="115"/>
      <c r="F858" s="240" t="str">
        <f>IFERROR(VLOOKUP(B858,ACCEPTED_CODES!$X$3:$Y$48,2,),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4"/>
      <c r="Z858" s="115" t="str">
        <f>IFERROR(VLOOKUP(Y858,CAPTURE_SITE_INFO!$AC$3:$AE$501,3,FALSE),"")</f>
        <v/>
      </c>
      <c r="AA858" s="297"/>
      <c r="AB858" s="297"/>
      <c r="AC858" s="297"/>
      <c r="AD858" s="297"/>
      <c r="AE858" s="297"/>
      <c r="AF858" s="297"/>
      <c r="AG858" s="297"/>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3" t="str">
        <f t="shared" si="140"/>
        <v/>
      </c>
      <c r="AU858" s="283" t="s">
        <v>2506</v>
      </c>
    </row>
    <row r="859" spans="1:47" x14ac:dyDescent="0.35">
      <c r="A859" s="148"/>
      <c r="B859" s="116"/>
      <c r="C859" s="115"/>
      <c r="D859" s="115"/>
      <c r="E859" s="115"/>
      <c r="F859" s="240" t="str">
        <f>IFERROR(VLOOKUP(B859,ACCEPTED_CODES!$X$3:$Y$48,2,),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4"/>
      <c r="Z859" s="115" t="str">
        <f>IFERROR(VLOOKUP(Y859,CAPTURE_SITE_INFO!$AC$3:$AE$501,3,FALSE),"")</f>
        <v/>
      </c>
      <c r="AA859" s="297"/>
      <c r="AB859" s="297"/>
      <c r="AC859" s="297"/>
      <c r="AD859" s="297"/>
      <c r="AE859" s="297"/>
      <c r="AF859" s="297"/>
      <c r="AG859" s="297"/>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3" t="str">
        <f t="shared" si="140"/>
        <v/>
      </c>
      <c r="AU859" s="283" t="s">
        <v>2506</v>
      </c>
    </row>
    <row r="860" spans="1:47" x14ac:dyDescent="0.35">
      <c r="A860" s="148"/>
      <c r="B860" s="116"/>
      <c r="C860" s="115"/>
      <c r="D860" s="115"/>
      <c r="E860" s="115"/>
      <c r="F860" s="240" t="str">
        <f>IFERROR(VLOOKUP(B860,ACCEPTED_CODES!$X$3:$Y$48,2,),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4"/>
      <c r="Z860" s="115" t="str">
        <f>IFERROR(VLOOKUP(Y860,CAPTURE_SITE_INFO!$AC$3:$AE$501,3,FALSE),"")</f>
        <v/>
      </c>
      <c r="AA860" s="297"/>
      <c r="AB860" s="297"/>
      <c r="AC860" s="297"/>
      <c r="AD860" s="297"/>
      <c r="AE860" s="297"/>
      <c r="AF860" s="297"/>
      <c r="AG860" s="297"/>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3" t="str">
        <f t="shared" si="140"/>
        <v/>
      </c>
      <c r="AU860" s="283" t="s">
        <v>2506</v>
      </c>
    </row>
    <row r="861" spans="1:47" x14ac:dyDescent="0.35">
      <c r="A861" s="148"/>
      <c r="B861" s="116"/>
      <c r="C861" s="115"/>
      <c r="D861" s="115"/>
      <c r="E861" s="115"/>
      <c r="F861" s="240" t="str">
        <f>IFERROR(VLOOKUP(B861,ACCEPTED_CODES!$X$3:$Y$48,2,),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4"/>
      <c r="Z861" s="115" t="str">
        <f>IFERROR(VLOOKUP(Y861,CAPTURE_SITE_INFO!$AC$3:$AE$501,3,FALSE),"")</f>
        <v/>
      </c>
      <c r="AA861" s="297"/>
      <c r="AB861" s="297"/>
      <c r="AC861" s="297"/>
      <c r="AD861" s="297"/>
      <c r="AE861" s="297"/>
      <c r="AF861" s="297"/>
      <c r="AG861" s="297"/>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3" t="str">
        <f t="shared" si="140"/>
        <v/>
      </c>
      <c r="AU861" s="283" t="s">
        <v>2506</v>
      </c>
    </row>
    <row r="862" spans="1:47" x14ac:dyDescent="0.35">
      <c r="A862" s="148"/>
      <c r="B862" s="116"/>
      <c r="C862" s="115"/>
      <c r="D862" s="115"/>
      <c r="E862" s="115"/>
      <c r="F862" s="240" t="str">
        <f>IFERROR(VLOOKUP(B862,ACCEPTED_CODES!$X$3:$Y$48,2,),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4"/>
      <c r="Z862" s="115" t="str">
        <f>IFERROR(VLOOKUP(Y862,CAPTURE_SITE_INFO!$AC$3:$AE$501,3,FALSE),"")</f>
        <v/>
      </c>
      <c r="AA862" s="297"/>
      <c r="AB862" s="297"/>
      <c r="AC862" s="297"/>
      <c r="AD862" s="297"/>
      <c r="AE862" s="297"/>
      <c r="AF862" s="297"/>
      <c r="AG862" s="297"/>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3" t="str">
        <f t="shared" si="140"/>
        <v/>
      </c>
      <c r="AU862" s="283" t="s">
        <v>2506</v>
      </c>
    </row>
    <row r="863" spans="1:47" x14ac:dyDescent="0.35">
      <c r="A863" s="148"/>
      <c r="B863" s="116"/>
      <c r="C863" s="115"/>
      <c r="D863" s="115"/>
      <c r="E863" s="115"/>
      <c r="F863" s="240" t="str">
        <f>IFERROR(VLOOKUP(B863,ACCEPTED_CODES!$X$3:$Y$48,2,),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4"/>
      <c r="Z863" s="115" t="str">
        <f>IFERROR(VLOOKUP(Y863,CAPTURE_SITE_INFO!$AC$3:$AE$501,3,FALSE),"")</f>
        <v/>
      </c>
      <c r="AA863" s="297"/>
      <c r="AB863" s="297"/>
      <c r="AC863" s="297"/>
      <c r="AD863" s="297"/>
      <c r="AE863" s="297"/>
      <c r="AF863" s="297"/>
      <c r="AG863" s="297"/>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3" t="str">
        <f t="shared" si="140"/>
        <v/>
      </c>
      <c r="AU863" s="283" t="s">
        <v>2506</v>
      </c>
    </row>
    <row r="864" spans="1:47" x14ac:dyDescent="0.35">
      <c r="A864" s="148"/>
      <c r="B864" s="116"/>
      <c r="C864" s="115"/>
      <c r="D864" s="115"/>
      <c r="E864" s="115"/>
      <c r="F864" s="240" t="str">
        <f>IFERROR(VLOOKUP(B864,ACCEPTED_CODES!$X$3:$Y$48,2,),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4"/>
      <c r="Z864" s="115" t="str">
        <f>IFERROR(VLOOKUP(Y864,CAPTURE_SITE_INFO!$AC$3:$AE$501,3,FALSE),"")</f>
        <v/>
      </c>
      <c r="AA864" s="297"/>
      <c r="AB864" s="297"/>
      <c r="AC864" s="297"/>
      <c r="AD864" s="297"/>
      <c r="AE864" s="297"/>
      <c r="AF864" s="297"/>
      <c r="AG864" s="297"/>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3" t="str">
        <f t="shared" si="140"/>
        <v/>
      </c>
      <c r="AU864" s="283" t="s">
        <v>2506</v>
      </c>
    </row>
    <row r="865" spans="1:47" x14ac:dyDescent="0.35">
      <c r="A865" s="148"/>
      <c r="B865" s="116"/>
      <c r="C865" s="115"/>
      <c r="D865" s="115"/>
      <c r="E865" s="115"/>
      <c r="F865" s="240" t="str">
        <f>IFERROR(VLOOKUP(B865,ACCEPTED_CODES!$X$3:$Y$48,2,),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4"/>
      <c r="Z865" s="115" t="str">
        <f>IFERROR(VLOOKUP(Y865,CAPTURE_SITE_INFO!$AC$3:$AE$501,3,FALSE),"")</f>
        <v/>
      </c>
      <c r="AA865" s="297"/>
      <c r="AB865" s="297"/>
      <c r="AC865" s="297"/>
      <c r="AD865" s="297"/>
      <c r="AE865" s="297"/>
      <c r="AF865" s="297"/>
      <c r="AG865" s="297"/>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3" t="str">
        <f t="shared" si="140"/>
        <v/>
      </c>
      <c r="AU865" s="283" t="s">
        <v>2506</v>
      </c>
    </row>
    <row r="866" spans="1:47" x14ac:dyDescent="0.35">
      <c r="A866" s="148"/>
      <c r="B866" s="116"/>
      <c r="C866" s="115"/>
      <c r="D866" s="115"/>
      <c r="E866" s="115"/>
      <c r="F866" s="240" t="str">
        <f>IFERROR(VLOOKUP(B866,ACCEPTED_CODES!$X$3:$Y$48,2,),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4"/>
      <c r="Z866" s="115" t="str">
        <f>IFERROR(VLOOKUP(Y866,CAPTURE_SITE_INFO!$AC$3:$AE$501,3,FALSE),"")</f>
        <v/>
      </c>
      <c r="AA866" s="297"/>
      <c r="AB866" s="297"/>
      <c r="AC866" s="297"/>
      <c r="AD866" s="297"/>
      <c r="AE866" s="297"/>
      <c r="AF866" s="297"/>
      <c r="AG866" s="297"/>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3" t="str">
        <f t="shared" si="140"/>
        <v/>
      </c>
      <c r="AU866" s="283" t="s">
        <v>2506</v>
      </c>
    </row>
    <row r="867" spans="1:47" x14ac:dyDescent="0.35">
      <c r="A867" s="148"/>
      <c r="B867" s="116"/>
      <c r="C867" s="115"/>
      <c r="D867" s="115"/>
      <c r="E867" s="115"/>
      <c r="F867" s="240" t="str">
        <f>IFERROR(VLOOKUP(B867,ACCEPTED_CODES!$X$3:$Y$48,2,),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4"/>
      <c r="Z867" s="115" t="str">
        <f>IFERROR(VLOOKUP(Y867,CAPTURE_SITE_INFO!$AC$3:$AE$501,3,FALSE),"")</f>
        <v/>
      </c>
      <c r="AA867" s="297"/>
      <c r="AB867" s="297"/>
      <c r="AC867" s="297"/>
      <c r="AD867" s="297"/>
      <c r="AE867" s="297"/>
      <c r="AF867" s="297"/>
      <c r="AG867" s="297"/>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3" t="str">
        <f t="shared" si="140"/>
        <v/>
      </c>
      <c r="AU867" s="283" t="s">
        <v>2506</v>
      </c>
    </row>
    <row r="868" spans="1:47" x14ac:dyDescent="0.35">
      <c r="A868" s="148"/>
      <c r="B868" s="116"/>
      <c r="C868" s="115"/>
      <c r="D868" s="115"/>
      <c r="E868" s="115"/>
      <c r="F868" s="240" t="str">
        <f>IFERROR(VLOOKUP(B868,ACCEPTED_CODES!$X$3:$Y$48,2,),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4"/>
      <c r="Z868" s="115" t="str">
        <f>IFERROR(VLOOKUP(Y868,CAPTURE_SITE_INFO!$AC$3:$AE$501,3,FALSE),"")</f>
        <v/>
      </c>
      <c r="AA868" s="297"/>
      <c r="AB868" s="297"/>
      <c r="AC868" s="297"/>
      <c r="AD868" s="297"/>
      <c r="AE868" s="297"/>
      <c r="AF868" s="297"/>
      <c r="AG868" s="297"/>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3" t="str">
        <f t="shared" si="140"/>
        <v/>
      </c>
      <c r="AU868" s="283" t="s">
        <v>2506</v>
      </c>
    </row>
    <row r="869" spans="1:47" x14ac:dyDescent="0.35">
      <c r="A869" s="148"/>
      <c r="B869" s="116"/>
      <c r="C869" s="115"/>
      <c r="D869" s="115"/>
      <c r="E869" s="115"/>
      <c r="F869" s="240" t="str">
        <f>IFERROR(VLOOKUP(B869,ACCEPTED_CODES!$X$3:$Y$48,2,),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4"/>
      <c r="Z869" s="115" t="str">
        <f>IFERROR(VLOOKUP(Y869,CAPTURE_SITE_INFO!$AC$3:$AE$501,3,FALSE),"")</f>
        <v/>
      </c>
      <c r="AA869" s="297"/>
      <c r="AB869" s="297"/>
      <c r="AC869" s="297"/>
      <c r="AD869" s="297"/>
      <c r="AE869" s="297"/>
      <c r="AF869" s="297"/>
      <c r="AG869" s="297"/>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3" t="str">
        <f t="shared" si="140"/>
        <v/>
      </c>
      <c r="AU869" s="283" t="s">
        <v>2506</v>
      </c>
    </row>
    <row r="870" spans="1:47" x14ac:dyDescent="0.35">
      <c r="A870" s="148"/>
      <c r="B870" s="116"/>
      <c r="C870" s="115"/>
      <c r="D870" s="115"/>
      <c r="E870" s="115"/>
      <c r="F870" s="240" t="str">
        <f>IFERROR(VLOOKUP(B870,ACCEPTED_CODES!$X$3:$Y$48,2,),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4"/>
      <c r="Z870" s="115" t="str">
        <f>IFERROR(VLOOKUP(Y870,CAPTURE_SITE_INFO!$AC$3:$AE$501,3,FALSE),"")</f>
        <v/>
      </c>
      <c r="AA870" s="297"/>
      <c r="AB870" s="297"/>
      <c r="AC870" s="297"/>
      <c r="AD870" s="297"/>
      <c r="AE870" s="297"/>
      <c r="AF870" s="297"/>
      <c r="AG870" s="297"/>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3" t="str">
        <f t="shared" si="140"/>
        <v/>
      </c>
      <c r="AU870" s="283" t="s">
        <v>2506</v>
      </c>
    </row>
    <row r="871" spans="1:47" x14ac:dyDescent="0.35">
      <c r="A871" s="148"/>
      <c r="B871" s="116"/>
      <c r="C871" s="115"/>
      <c r="D871" s="115"/>
      <c r="E871" s="115"/>
      <c r="F871" s="240" t="str">
        <f>IFERROR(VLOOKUP(B871,ACCEPTED_CODES!$X$3:$Y$48,2,),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4"/>
      <c r="Z871" s="115" t="str">
        <f>IFERROR(VLOOKUP(Y871,CAPTURE_SITE_INFO!$AC$3:$AE$501,3,FALSE),"")</f>
        <v/>
      </c>
      <c r="AA871" s="297"/>
      <c r="AB871" s="297"/>
      <c r="AC871" s="297"/>
      <c r="AD871" s="297"/>
      <c r="AE871" s="297"/>
      <c r="AF871" s="297"/>
      <c r="AG871" s="297"/>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3" t="str">
        <f t="shared" si="140"/>
        <v/>
      </c>
      <c r="AU871" s="283" t="s">
        <v>2506</v>
      </c>
    </row>
    <row r="872" spans="1:47" x14ac:dyDescent="0.35">
      <c r="A872" s="148"/>
      <c r="B872" s="116"/>
      <c r="C872" s="115"/>
      <c r="D872" s="115"/>
      <c r="E872" s="115"/>
      <c r="F872" s="240" t="str">
        <f>IFERROR(VLOOKUP(B872,ACCEPTED_CODES!$X$3:$Y$48,2,),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4"/>
      <c r="Z872" s="115" t="str">
        <f>IFERROR(VLOOKUP(Y872,CAPTURE_SITE_INFO!$AC$3:$AE$501,3,FALSE),"")</f>
        <v/>
      </c>
      <c r="AA872" s="297"/>
      <c r="AB872" s="297"/>
      <c r="AC872" s="297"/>
      <c r="AD872" s="297"/>
      <c r="AE872" s="297"/>
      <c r="AF872" s="297"/>
      <c r="AG872" s="297"/>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3" t="str">
        <f t="shared" si="140"/>
        <v/>
      </c>
      <c r="AU872" s="283" t="s">
        <v>2506</v>
      </c>
    </row>
    <row r="873" spans="1:47" x14ac:dyDescent="0.35">
      <c r="A873" s="148"/>
      <c r="B873" s="116"/>
      <c r="C873" s="115"/>
      <c r="D873" s="115"/>
      <c r="E873" s="115"/>
      <c r="F873" s="240" t="str">
        <f>IFERROR(VLOOKUP(B873,ACCEPTED_CODES!$X$3:$Y$48,2,),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4"/>
      <c r="Z873" s="115" t="str">
        <f>IFERROR(VLOOKUP(Y873,CAPTURE_SITE_INFO!$AC$3:$AE$501,3,FALSE),"")</f>
        <v/>
      </c>
      <c r="AA873" s="297"/>
      <c r="AB873" s="297"/>
      <c r="AC873" s="297"/>
      <c r="AD873" s="297"/>
      <c r="AE873" s="297"/>
      <c r="AF873" s="297"/>
      <c r="AG873" s="297"/>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3" t="str">
        <f t="shared" si="140"/>
        <v/>
      </c>
      <c r="AU873" s="283" t="s">
        <v>2506</v>
      </c>
    </row>
    <row r="874" spans="1:47" x14ac:dyDescent="0.35">
      <c r="A874" s="148"/>
      <c r="B874" s="116"/>
      <c r="C874" s="115"/>
      <c r="D874" s="115"/>
      <c r="E874" s="115"/>
      <c r="F874" s="240" t="str">
        <f>IFERROR(VLOOKUP(B874,ACCEPTED_CODES!$X$3:$Y$48,2,),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4"/>
      <c r="Z874" s="115" t="str">
        <f>IFERROR(VLOOKUP(Y874,CAPTURE_SITE_INFO!$AC$3:$AE$501,3,FALSE),"")</f>
        <v/>
      </c>
      <c r="AA874" s="297"/>
      <c r="AB874" s="297"/>
      <c r="AC874" s="297"/>
      <c r="AD874" s="297"/>
      <c r="AE874" s="297"/>
      <c r="AF874" s="297"/>
      <c r="AG874" s="297"/>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3" t="str">
        <f t="shared" si="140"/>
        <v/>
      </c>
      <c r="AU874" s="283" t="s">
        <v>2506</v>
      </c>
    </row>
    <row r="875" spans="1:47" x14ac:dyDescent="0.35">
      <c r="A875" s="148"/>
      <c r="B875" s="116"/>
      <c r="C875" s="115"/>
      <c r="D875" s="115"/>
      <c r="E875" s="115"/>
      <c r="F875" s="240" t="str">
        <f>IFERROR(VLOOKUP(B875,ACCEPTED_CODES!$X$3:$Y$48,2,),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4"/>
      <c r="Z875" s="115" t="str">
        <f>IFERROR(VLOOKUP(Y875,CAPTURE_SITE_INFO!$AC$3:$AE$501,3,FALSE),"")</f>
        <v/>
      </c>
      <c r="AA875" s="297"/>
      <c r="AB875" s="297"/>
      <c r="AC875" s="297"/>
      <c r="AD875" s="297"/>
      <c r="AE875" s="297"/>
      <c r="AF875" s="297"/>
      <c r="AG875" s="297"/>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3" t="str">
        <f t="shared" si="140"/>
        <v/>
      </c>
      <c r="AU875" s="283" t="s">
        <v>2506</v>
      </c>
    </row>
    <row r="876" spans="1:47" x14ac:dyDescent="0.35">
      <c r="A876" s="148"/>
      <c r="B876" s="116"/>
      <c r="C876" s="115"/>
      <c r="D876" s="115"/>
      <c r="E876" s="115"/>
      <c r="F876" s="240" t="str">
        <f>IFERROR(VLOOKUP(B876,ACCEPTED_CODES!$X$3:$Y$48,2,),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4"/>
      <c r="Z876" s="115" t="str">
        <f>IFERROR(VLOOKUP(Y876,CAPTURE_SITE_INFO!$AC$3:$AE$501,3,FALSE),"")</f>
        <v/>
      </c>
      <c r="AA876" s="297"/>
      <c r="AB876" s="297"/>
      <c r="AC876" s="297"/>
      <c r="AD876" s="297"/>
      <c r="AE876" s="297"/>
      <c r="AF876" s="297"/>
      <c r="AG876" s="297"/>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3" t="str">
        <f t="shared" si="140"/>
        <v/>
      </c>
      <c r="AU876" s="283" t="s">
        <v>2506</v>
      </c>
    </row>
    <row r="877" spans="1:47" x14ac:dyDescent="0.35">
      <c r="A877" s="148"/>
      <c r="B877" s="116"/>
      <c r="C877" s="115"/>
      <c r="D877" s="115"/>
      <c r="E877" s="115"/>
      <c r="F877" s="240" t="str">
        <f>IFERROR(VLOOKUP(B877,ACCEPTED_CODES!$X$3:$Y$48,2,),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4"/>
      <c r="Z877" s="115" t="str">
        <f>IFERROR(VLOOKUP(Y877,CAPTURE_SITE_INFO!$AC$3:$AE$501,3,FALSE),"")</f>
        <v/>
      </c>
      <c r="AA877" s="297"/>
      <c r="AB877" s="297"/>
      <c r="AC877" s="297"/>
      <c r="AD877" s="297"/>
      <c r="AE877" s="297"/>
      <c r="AF877" s="297"/>
      <c r="AG877" s="297"/>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3" t="str">
        <f t="shared" si="140"/>
        <v/>
      </c>
      <c r="AU877" s="283" t="s">
        <v>2506</v>
      </c>
    </row>
    <row r="878" spans="1:47" x14ac:dyDescent="0.35">
      <c r="A878" s="148"/>
      <c r="B878" s="116"/>
      <c r="C878" s="115"/>
      <c r="D878" s="115"/>
      <c r="E878" s="115"/>
      <c r="F878" s="240" t="str">
        <f>IFERROR(VLOOKUP(B878,ACCEPTED_CODES!$X$3:$Y$48,2,),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4"/>
      <c r="Z878" s="115" t="str">
        <f>IFERROR(VLOOKUP(Y878,CAPTURE_SITE_INFO!$AC$3:$AE$501,3,FALSE),"")</f>
        <v/>
      </c>
      <c r="AA878" s="297"/>
      <c r="AB878" s="297"/>
      <c r="AC878" s="297"/>
      <c r="AD878" s="297"/>
      <c r="AE878" s="297"/>
      <c r="AF878" s="297"/>
      <c r="AG878" s="297"/>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3" t="str">
        <f t="shared" si="140"/>
        <v/>
      </c>
      <c r="AU878" s="283" t="s">
        <v>2506</v>
      </c>
    </row>
    <row r="879" spans="1:47" x14ac:dyDescent="0.35">
      <c r="A879" s="148"/>
      <c r="B879" s="116"/>
      <c r="C879" s="115"/>
      <c r="D879" s="115"/>
      <c r="E879" s="115"/>
      <c r="F879" s="240" t="str">
        <f>IFERROR(VLOOKUP(B879,ACCEPTED_CODES!$X$3:$Y$48,2,),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4"/>
      <c r="Z879" s="115" t="str">
        <f>IFERROR(VLOOKUP(Y879,CAPTURE_SITE_INFO!$AC$3:$AE$501,3,FALSE),"")</f>
        <v/>
      </c>
      <c r="AA879" s="297"/>
      <c r="AB879" s="297"/>
      <c r="AC879" s="297"/>
      <c r="AD879" s="297"/>
      <c r="AE879" s="297"/>
      <c r="AF879" s="297"/>
      <c r="AG879" s="297"/>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3" t="str">
        <f t="shared" si="140"/>
        <v/>
      </c>
      <c r="AU879" s="283" t="s">
        <v>2506</v>
      </c>
    </row>
    <row r="880" spans="1:47" x14ac:dyDescent="0.35">
      <c r="A880" s="148"/>
      <c r="B880" s="116"/>
      <c r="C880" s="115"/>
      <c r="D880" s="115"/>
      <c r="E880" s="115"/>
      <c r="F880" s="240" t="str">
        <f>IFERROR(VLOOKUP(B880,ACCEPTED_CODES!$X$3:$Y$48,2,),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4"/>
      <c r="Z880" s="115" t="str">
        <f>IFERROR(VLOOKUP(Y880,CAPTURE_SITE_INFO!$AC$3:$AE$501,3,FALSE),"")</f>
        <v/>
      </c>
      <c r="AA880" s="297"/>
      <c r="AB880" s="297"/>
      <c r="AC880" s="297"/>
      <c r="AD880" s="297"/>
      <c r="AE880" s="297"/>
      <c r="AF880" s="297"/>
      <c r="AG880" s="297"/>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3" t="str">
        <f t="shared" si="140"/>
        <v/>
      </c>
      <c r="AU880" s="283" t="s">
        <v>2506</v>
      </c>
    </row>
    <row r="881" spans="1:47" x14ac:dyDescent="0.35">
      <c r="A881" s="148"/>
      <c r="B881" s="116"/>
      <c r="C881" s="115"/>
      <c r="D881" s="115"/>
      <c r="E881" s="115"/>
      <c r="F881" s="240" t="str">
        <f>IFERROR(VLOOKUP(B881,ACCEPTED_CODES!$X$3:$Y$48,2,),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4"/>
      <c r="Z881" s="115" t="str">
        <f>IFERROR(VLOOKUP(Y881,CAPTURE_SITE_INFO!$AC$3:$AE$501,3,FALSE),"")</f>
        <v/>
      </c>
      <c r="AA881" s="297"/>
      <c r="AB881" s="297"/>
      <c r="AC881" s="297"/>
      <c r="AD881" s="297"/>
      <c r="AE881" s="297"/>
      <c r="AF881" s="297"/>
      <c r="AG881" s="297"/>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3" t="str">
        <f t="shared" si="140"/>
        <v/>
      </c>
      <c r="AU881" s="283" t="s">
        <v>2506</v>
      </c>
    </row>
    <row r="882" spans="1:47" x14ac:dyDescent="0.35">
      <c r="A882" s="148"/>
      <c r="B882" s="116"/>
      <c r="C882" s="115"/>
      <c r="D882" s="115"/>
      <c r="E882" s="115"/>
      <c r="F882" s="240" t="str">
        <f>IFERROR(VLOOKUP(B882,ACCEPTED_CODES!$X$3:$Y$48,2,),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4"/>
      <c r="Z882" s="115" t="str">
        <f>IFERROR(VLOOKUP(Y882,CAPTURE_SITE_INFO!$AC$3:$AE$501,3,FALSE),"")</f>
        <v/>
      </c>
      <c r="AA882" s="297"/>
      <c r="AB882" s="297"/>
      <c r="AC882" s="297"/>
      <c r="AD882" s="297"/>
      <c r="AE882" s="297"/>
      <c r="AF882" s="297"/>
      <c r="AG882" s="297"/>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3" t="str">
        <f t="shared" si="140"/>
        <v/>
      </c>
      <c r="AU882" s="283" t="s">
        <v>2506</v>
      </c>
    </row>
    <row r="883" spans="1:47" x14ac:dyDescent="0.35">
      <c r="A883" s="148"/>
      <c r="B883" s="116"/>
      <c r="C883" s="115"/>
      <c r="D883" s="115"/>
      <c r="E883" s="115"/>
      <c r="F883" s="240" t="str">
        <f>IFERROR(VLOOKUP(B883,ACCEPTED_CODES!$X$3:$Y$48,2,),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4"/>
      <c r="Z883" s="115" t="str">
        <f>IFERROR(VLOOKUP(Y883,CAPTURE_SITE_INFO!$AC$3:$AE$501,3,FALSE),"")</f>
        <v/>
      </c>
      <c r="AA883" s="297"/>
      <c r="AB883" s="297"/>
      <c r="AC883" s="297"/>
      <c r="AD883" s="297"/>
      <c r="AE883" s="297"/>
      <c r="AF883" s="297"/>
      <c r="AG883" s="297"/>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3" t="str">
        <f t="shared" si="140"/>
        <v/>
      </c>
      <c r="AU883" s="283" t="s">
        <v>2506</v>
      </c>
    </row>
    <row r="884" spans="1:47" x14ac:dyDescent="0.35">
      <c r="A884" s="148"/>
      <c r="B884" s="116"/>
      <c r="C884" s="115"/>
      <c r="D884" s="115"/>
      <c r="E884" s="115"/>
      <c r="F884" s="240" t="str">
        <f>IFERROR(VLOOKUP(B884,ACCEPTED_CODES!$X$3:$Y$48,2,),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4"/>
      <c r="Z884" s="115" t="str">
        <f>IFERROR(VLOOKUP(Y884,CAPTURE_SITE_INFO!$AC$3:$AE$501,3,FALSE),"")</f>
        <v/>
      </c>
      <c r="AA884" s="297"/>
      <c r="AB884" s="297"/>
      <c r="AC884" s="297"/>
      <c r="AD884" s="297"/>
      <c r="AE884" s="297"/>
      <c r="AF884" s="297"/>
      <c r="AG884" s="297"/>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3" t="str">
        <f t="shared" si="140"/>
        <v/>
      </c>
      <c r="AU884" s="283" t="s">
        <v>2506</v>
      </c>
    </row>
    <row r="885" spans="1:47" x14ac:dyDescent="0.35">
      <c r="A885" s="148"/>
      <c r="B885" s="116"/>
      <c r="C885" s="115"/>
      <c r="D885" s="115"/>
      <c r="E885" s="115"/>
      <c r="F885" s="240" t="str">
        <f>IFERROR(VLOOKUP(B885,ACCEPTED_CODES!$X$3:$Y$48,2,),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4"/>
      <c r="Z885" s="115" t="str">
        <f>IFERROR(VLOOKUP(Y885,CAPTURE_SITE_INFO!$AC$3:$AE$501,3,FALSE),"")</f>
        <v/>
      </c>
      <c r="AA885" s="297"/>
      <c r="AB885" s="297"/>
      <c r="AC885" s="297"/>
      <c r="AD885" s="297"/>
      <c r="AE885" s="297"/>
      <c r="AF885" s="297"/>
      <c r="AG885" s="297"/>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3" t="str">
        <f t="shared" si="140"/>
        <v/>
      </c>
      <c r="AU885" s="283" t="s">
        <v>2506</v>
      </c>
    </row>
    <row r="886" spans="1:47" x14ac:dyDescent="0.35">
      <c r="A886" s="148"/>
      <c r="B886" s="116"/>
      <c r="C886" s="115"/>
      <c r="D886" s="115"/>
      <c r="E886" s="115"/>
      <c r="F886" s="240" t="str">
        <f>IFERROR(VLOOKUP(B886,ACCEPTED_CODES!$X$3:$Y$48,2,),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4"/>
      <c r="Z886" s="115" t="str">
        <f>IFERROR(VLOOKUP(Y886,CAPTURE_SITE_INFO!$AC$3:$AE$501,3,FALSE),"")</f>
        <v/>
      </c>
      <c r="AA886" s="297"/>
      <c r="AB886" s="297"/>
      <c r="AC886" s="297"/>
      <c r="AD886" s="297"/>
      <c r="AE886" s="297"/>
      <c r="AF886" s="297"/>
      <c r="AG886" s="297"/>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3" t="str">
        <f t="shared" si="140"/>
        <v/>
      </c>
      <c r="AU886" s="283" t="s">
        <v>2506</v>
      </c>
    </row>
    <row r="887" spans="1:47" x14ac:dyDescent="0.35">
      <c r="A887" s="148"/>
      <c r="B887" s="116"/>
      <c r="C887" s="115"/>
      <c r="D887" s="115"/>
      <c r="E887" s="115"/>
      <c r="F887" s="240" t="str">
        <f>IFERROR(VLOOKUP(B887,ACCEPTED_CODES!$X$3:$Y$48,2,),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4"/>
      <c r="Z887" s="115" t="str">
        <f>IFERROR(VLOOKUP(Y887,CAPTURE_SITE_INFO!$AC$3:$AE$501,3,FALSE),"")</f>
        <v/>
      </c>
      <c r="AA887" s="297"/>
      <c r="AB887" s="297"/>
      <c r="AC887" s="297"/>
      <c r="AD887" s="297"/>
      <c r="AE887" s="297"/>
      <c r="AF887" s="297"/>
      <c r="AG887" s="297"/>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3" t="str">
        <f t="shared" si="140"/>
        <v/>
      </c>
      <c r="AU887" s="283" t="s">
        <v>2506</v>
      </c>
    </row>
    <row r="888" spans="1:47" x14ac:dyDescent="0.35">
      <c r="A888" s="148"/>
      <c r="B888" s="116"/>
      <c r="C888" s="115"/>
      <c r="D888" s="115"/>
      <c r="E888" s="115"/>
      <c r="F888" s="240" t="str">
        <f>IFERROR(VLOOKUP(B888,ACCEPTED_CODES!$X$3:$Y$48,2,),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4"/>
      <c r="Z888" s="115" t="str">
        <f>IFERROR(VLOOKUP(Y888,CAPTURE_SITE_INFO!$AC$3:$AE$501,3,FALSE),"")</f>
        <v/>
      </c>
      <c r="AA888" s="297"/>
      <c r="AB888" s="297"/>
      <c r="AC888" s="297"/>
      <c r="AD888" s="297"/>
      <c r="AE888" s="297"/>
      <c r="AF888" s="297"/>
      <c r="AG888" s="297"/>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3" t="str">
        <f t="shared" si="140"/>
        <v/>
      </c>
      <c r="AU888" s="283" t="s">
        <v>2506</v>
      </c>
    </row>
    <row r="889" spans="1:47" x14ac:dyDescent="0.35">
      <c r="A889" s="148"/>
      <c r="B889" s="116"/>
      <c r="C889" s="115"/>
      <c r="D889" s="115"/>
      <c r="E889" s="115"/>
      <c r="F889" s="240" t="str">
        <f>IFERROR(VLOOKUP(B889,ACCEPTED_CODES!$X$3:$Y$48,2,),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4"/>
      <c r="Z889" s="115" t="str">
        <f>IFERROR(VLOOKUP(Y889,CAPTURE_SITE_INFO!$AC$3:$AE$501,3,FALSE),"")</f>
        <v/>
      </c>
      <c r="AA889" s="297"/>
      <c r="AB889" s="297"/>
      <c r="AC889" s="297"/>
      <c r="AD889" s="297"/>
      <c r="AE889" s="297"/>
      <c r="AF889" s="297"/>
      <c r="AG889" s="297"/>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3" t="str">
        <f t="shared" si="140"/>
        <v/>
      </c>
      <c r="AU889" s="283" t="s">
        <v>2506</v>
      </c>
    </row>
    <row r="890" spans="1:47" x14ac:dyDescent="0.35">
      <c r="A890" s="148"/>
      <c r="B890" s="116"/>
      <c r="C890" s="115"/>
      <c r="D890" s="115"/>
      <c r="E890" s="115"/>
      <c r="F890" s="240" t="str">
        <f>IFERROR(VLOOKUP(B890,ACCEPTED_CODES!$X$3:$Y$48,2,),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4"/>
      <c r="Z890" s="115" t="str">
        <f>IFERROR(VLOOKUP(Y890,CAPTURE_SITE_INFO!$AC$3:$AE$501,3,FALSE),"")</f>
        <v/>
      </c>
      <c r="AA890" s="297"/>
      <c r="AB890" s="297"/>
      <c r="AC890" s="297"/>
      <c r="AD890" s="297"/>
      <c r="AE890" s="297"/>
      <c r="AF890" s="297"/>
      <c r="AG890" s="297"/>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3" t="str">
        <f t="shared" si="140"/>
        <v/>
      </c>
      <c r="AU890" s="283" t="s">
        <v>2506</v>
      </c>
    </row>
    <row r="891" spans="1:47" x14ac:dyDescent="0.35">
      <c r="A891" s="148"/>
      <c r="B891" s="116"/>
      <c r="C891" s="115"/>
      <c r="D891" s="115"/>
      <c r="E891" s="115"/>
      <c r="F891" s="240" t="str">
        <f>IFERROR(VLOOKUP(B891,ACCEPTED_CODES!$X$3:$Y$48,2,),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4"/>
      <c r="Z891" s="115" t="str">
        <f>IFERROR(VLOOKUP(Y891,CAPTURE_SITE_INFO!$AC$3:$AE$501,3,FALSE),"")</f>
        <v/>
      </c>
      <c r="AA891" s="297"/>
      <c r="AB891" s="297"/>
      <c r="AC891" s="297"/>
      <c r="AD891" s="297"/>
      <c r="AE891" s="297"/>
      <c r="AF891" s="297"/>
      <c r="AG891" s="297"/>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3" t="str">
        <f t="shared" si="140"/>
        <v/>
      </c>
      <c r="AU891" s="283" t="s">
        <v>2506</v>
      </c>
    </row>
    <row r="892" spans="1:47" x14ac:dyDescent="0.35">
      <c r="A892" s="148"/>
      <c r="B892" s="116"/>
      <c r="C892" s="115"/>
      <c r="D892" s="115"/>
      <c r="E892" s="115"/>
      <c r="F892" s="240" t="str">
        <f>IFERROR(VLOOKUP(B892,ACCEPTED_CODES!$X$3:$Y$48,2,),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4"/>
      <c r="Z892" s="115" t="str">
        <f>IFERROR(VLOOKUP(Y892,CAPTURE_SITE_INFO!$AC$3:$AE$501,3,FALSE),"")</f>
        <v/>
      </c>
      <c r="AA892" s="297"/>
      <c r="AB892" s="297"/>
      <c r="AC892" s="297"/>
      <c r="AD892" s="297"/>
      <c r="AE892" s="297"/>
      <c r="AF892" s="297"/>
      <c r="AG892" s="297"/>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3" t="str">
        <f t="shared" si="140"/>
        <v/>
      </c>
      <c r="AU892" s="283" t="s">
        <v>2506</v>
      </c>
    </row>
    <row r="893" spans="1:47" x14ac:dyDescent="0.35">
      <c r="A893" s="148"/>
      <c r="B893" s="116"/>
      <c r="C893" s="115"/>
      <c r="D893" s="115"/>
      <c r="E893" s="115"/>
      <c r="F893" s="240" t="str">
        <f>IFERROR(VLOOKUP(B893,ACCEPTED_CODES!$X$3:$Y$48,2,),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4"/>
      <c r="Z893" s="115" t="str">
        <f>IFERROR(VLOOKUP(Y893,CAPTURE_SITE_INFO!$AC$3:$AE$501,3,FALSE),"")</f>
        <v/>
      </c>
      <c r="AA893" s="297"/>
      <c r="AB893" s="297"/>
      <c r="AC893" s="297"/>
      <c r="AD893" s="297"/>
      <c r="AE893" s="297"/>
      <c r="AF893" s="297"/>
      <c r="AG893" s="297"/>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3" t="str">
        <f t="shared" si="140"/>
        <v/>
      </c>
      <c r="AU893" s="283" t="s">
        <v>2506</v>
      </c>
    </row>
    <row r="894" spans="1:47" x14ac:dyDescent="0.35">
      <c r="A894" s="148"/>
      <c r="B894" s="116"/>
      <c r="C894" s="115"/>
      <c r="D894" s="115"/>
      <c r="E894" s="115"/>
      <c r="F894" s="240" t="str">
        <f>IFERROR(VLOOKUP(B894,ACCEPTED_CODES!$X$3:$Y$48,2,),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4"/>
      <c r="Z894" s="115" t="str">
        <f>IFERROR(VLOOKUP(Y894,CAPTURE_SITE_INFO!$AC$3:$AE$501,3,FALSE),"")</f>
        <v/>
      </c>
      <c r="AA894" s="297"/>
      <c r="AB894" s="297"/>
      <c r="AC894" s="297"/>
      <c r="AD894" s="297"/>
      <c r="AE894" s="297"/>
      <c r="AF894" s="297"/>
      <c r="AG894" s="297"/>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3" t="str">
        <f t="shared" si="140"/>
        <v/>
      </c>
      <c r="AU894" s="283" t="s">
        <v>2506</v>
      </c>
    </row>
    <row r="895" spans="1:47" x14ac:dyDescent="0.35">
      <c r="A895" s="148"/>
      <c r="B895" s="116"/>
      <c r="C895" s="115"/>
      <c r="D895" s="115"/>
      <c r="E895" s="115"/>
      <c r="F895" s="240" t="str">
        <f>IFERROR(VLOOKUP(B895,ACCEPTED_CODES!$X$3:$Y$48,2,),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4"/>
      <c r="Z895" s="115" t="str">
        <f>IFERROR(VLOOKUP(Y895,CAPTURE_SITE_INFO!$AC$3:$AE$501,3,FALSE),"")</f>
        <v/>
      </c>
      <c r="AA895" s="297"/>
      <c r="AB895" s="297"/>
      <c r="AC895" s="297"/>
      <c r="AD895" s="297"/>
      <c r="AE895" s="297"/>
      <c r="AF895" s="297"/>
      <c r="AG895" s="297"/>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3" t="str">
        <f t="shared" si="140"/>
        <v/>
      </c>
      <c r="AU895" s="283" t="s">
        <v>2506</v>
      </c>
    </row>
    <row r="896" spans="1:47" x14ac:dyDescent="0.35">
      <c r="A896" s="148"/>
      <c r="B896" s="116"/>
      <c r="C896" s="115"/>
      <c r="D896" s="115"/>
      <c r="E896" s="115"/>
      <c r="F896" s="240" t="str">
        <f>IFERROR(VLOOKUP(B896,ACCEPTED_CODES!$X$3:$Y$48,2,),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4"/>
      <c r="Z896" s="115" t="str">
        <f>IFERROR(VLOOKUP(Y896,CAPTURE_SITE_INFO!$AC$3:$AE$501,3,FALSE),"")</f>
        <v/>
      </c>
      <c r="AA896" s="297"/>
      <c r="AB896" s="297"/>
      <c r="AC896" s="297"/>
      <c r="AD896" s="297"/>
      <c r="AE896" s="297"/>
      <c r="AF896" s="297"/>
      <c r="AG896" s="297"/>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3" t="str">
        <f t="shared" si="140"/>
        <v/>
      </c>
      <c r="AU896" s="283" t="s">
        <v>2506</v>
      </c>
    </row>
    <row r="897" spans="1:47" x14ac:dyDescent="0.35">
      <c r="A897" s="148"/>
      <c r="B897" s="116"/>
      <c r="C897" s="115"/>
      <c r="D897" s="115"/>
      <c r="E897" s="115"/>
      <c r="F897" s="240" t="str">
        <f>IFERROR(VLOOKUP(B897,ACCEPTED_CODES!$X$3:$Y$48,2,),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4"/>
      <c r="Z897" s="115" t="str">
        <f>IFERROR(VLOOKUP(Y897,CAPTURE_SITE_INFO!$AC$3:$AE$501,3,FALSE),"")</f>
        <v/>
      </c>
      <c r="AA897" s="297"/>
      <c r="AB897" s="297"/>
      <c r="AC897" s="297"/>
      <c r="AD897" s="297"/>
      <c r="AE897" s="297"/>
      <c r="AF897" s="297"/>
      <c r="AG897" s="297"/>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3" t="str">
        <f t="shared" si="140"/>
        <v/>
      </c>
      <c r="AU897" s="283" t="s">
        <v>2506</v>
      </c>
    </row>
    <row r="898" spans="1:47" x14ac:dyDescent="0.35">
      <c r="A898" s="148"/>
      <c r="B898" s="116"/>
      <c r="C898" s="115"/>
      <c r="D898" s="115"/>
      <c r="E898" s="115"/>
      <c r="F898" s="240" t="str">
        <f>IFERROR(VLOOKUP(B898,ACCEPTED_CODES!$X$3:$Y$48,2,),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4"/>
      <c r="Z898" s="115" t="str">
        <f>IFERROR(VLOOKUP(Y898,CAPTURE_SITE_INFO!$AC$3:$AE$501,3,FALSE),"")</f>
        <v/>
      </c>
      <c r="AA898" s="297"/>
      <c r="AB898" s="297"/>
      <c r="AC898" s="297"/>
      <c r="AD898" s="297"/>
      <c r="AE898" s="297"/>
      <c r="AF898" s="297"/>
      <c r="AG898" s="297"/>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3" t="str">
        <f t="shared" si="140"/>
        <v/>
      </c>
      <c r="AU898" s="283" t="s">
        <v>2506</v>
      </c>
    </row>
    <row r="899" spans="1:47" x14ac:dyDescent="0.35">
      <c r="A899" s="148"/>
      <c r="B899" s="116"/>
      <c r="C899" s="115"/>
      <c r="D899" s="115"/>
      <c r="E899" s="115"/>
      <c r="F899" s="240" t="str">
        <f>IFERROR(VLOOKUP(B899,ACCEPTED_CODES!$X$3:$Y$48,2,),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4"/>
      <c r="Z899" s="115" t="str">
        <f>IFERROR(VLOOKUP(Y899,CAPTURE_SITE_INFO!$AC$3:$AE$501,3,FALSE),"")</f>
        <v/>
      </c>
      <c r="AA899" s="297"/>
      <c r="AB899" s="297"/>
      <c r="AC899" s="297"/>
      <c r="AD899" s="297"/>
      <c r="AE899" s="297"/>
      <c r="AF899" s="297"/>
      <c r="AG899" s="297"/>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3" t="str">
        <f t="shared" si="140"/>
        <v/>
      </c>
      <c r="AU899" s="283" t="s">
        <v>2506</v>
      </c>
    </row>
    <row r="900" spans="1:47" x14ac:dyDescent="0.35">
      <c r="A900" s="148"/>
      <c r="B900" s="116"/>
      <c r="C900" s="115"/>
      <c r="D900" s="115"/>
      <c r="E900" s="115"/>
      <c r="F900" s="240" t="str">
        <f>IFERROR(VLOOKUP(B900,ACCEPTED_CODES!$X$3:$Y$48,2,),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4"/>
      <c r="Z900" s="115" t="str">
        <f>IFERROR(VLOOKUP(Y900,CAPTURE_SITE_INFO!$AC$3:$AE$501,3,FALSE),"")</f>
        <v/>
      </c>
      <c r="AA900" s="297"/>
      <c r="AB900" s="297"/>
      <c r="AC900" s="297"/>
      <c r="AD900" s="297"/>
      <c r="AE900" s="297"/>
      <c r="AF900" s="297"/>
      <c r="AG900" s="297"/>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3" t="str">
        <f t="shared" si="140"/>
        <v/>
      </c>
      <c r="AU900" s="283" t="s">
        <v>2506</v>
      </c>
    </row>
    <row r="901" spans="1:47" x14ac:dyDescent="0.35">
      <c r="A901" s="148"/>
      <c r="B901" s="116"/>
      <c r="C901" s="115"/>
      <c r="D901" s="115"/>
      <c r="E901" s="115"/>
      <c r="F901" s="240" t="str">
        <f>IFERROR(VLOOKUP(B901,ACCEPTED_CODES!$X$3:$Y$48,2,),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4"/>
      <c r="Z901" s="115" t="str">
        <f>IFERROR(VLOOKUP(Y901,CAPTURE_SITE_INFO!$AC$3:$AE$501,3,FALSE),"")</f>
        <v/>
      </c>
      <c r="AA901" s="297"/>
      <c r="AB901" s="297"/>
      <c r="AC901" s="297"/>
      <c r="AD901" s="297"/>
      <c r="AE901" s="297"/>
      <c r="AF901" s="297"/>
      <c r="AG901" s="297"/>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3" t="str">
        <f t="shared" ref="AT901:AT964" si="150">IF(T901="","",(CONCATENATE(S901,"-",T901)))</f>
        <v/>
      </c>
      <c r="AU901" s="283" t="s">
        <v>2506</v>
      </c>
    </row>
    <row r="902" spans="1:47" x14ac:dyDescent="0.35">
      <c r="A902" s="148"/>
      <c r="B902" s="116"/>
      <c r="C902" s="115"/>
      <c r="D902" s="115"/>
      <c r="E902" s="115"/>
      <c r="F902" s="240" t="str">
        <f>IFERROR(VLOOKUP(B902,ACCEPTED_CODES!$X$3:$Y$48,2,),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4"/>
      <c r="Z902" s="115" t="str">
        <f>IFERROR(VLOOKUP(Y902,CAPTURE_SITE_INFO!$AC$3:$AE$501,3,FALSE),"")</f>
        <v/>
      </c>
      <c r="AA902" s="297"/>
      <c r="AB902" s="297"/>
      <c r="AC902" s="297"/>
      <c r="AD902" s="297"/>
      <c r="AE902" s="297"/>
      <c r="AF902" s="297"/>
      <c r="AG902" s="297"/>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3" t="str">
        <f t="shared" si="150"/>
        <v/>
      </c>
      <c r="AU902" s="283" t="s">
        <v>2506</v>
      </c>
    </row>
    <row r="903" spans="1:47" x14ac:dyDescent="0.35">
      <c r="A903" s="148"/>
      <c r="B903" s="116"/>
      <c r="C903" s="115"/>
      <c r="D903" s="115"/>
      <c r="E903" s="115"/>
      <c r="F903" s="240" t="str">
        <f>IFERROR(VLOOKUP(B903,ACCEPTED_CODES!$X$3:$Y$48,2,),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4"/>
      <c r="Z903" s="115" t="str">
        <f>IFERROR(VLOOKUP(Y903,CAPTURE_SITE_INFO!$AC$3:$AE$501,3,FALSE),"")</f>
        <v/>
      </c>
      <c r="AA903" s="297"/>
      <c r="AB903" s="297"/>
      <c r="AC903" s="297"/>
      <c r="AD903" s="297"/>
      <c r="AE903" s="297"/>
      <c r="AF903" s="297"/>
      <c r="AG903" s="297"/>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3" t="str">
        <f t="shared" si="150"/>
        <v/>
      </c>
      <c r="AU903" s="283" t="s">
        <v>2506</v>
      </c>
    </row>
    <row r="904" spans="1:47" x14ac:dyDescent="0.35">
      <c r="A904" s="148"/>
      <c r="B904" s="116"/>
      <c r="C904" s="115"/>
      <c r="D904" s="115"/>
      <c r="E904" s="115"/>
      <c r="F904" s="240" t="str">
        <f>IFERROR(VLOOKUP(B904,ACCEPTED_CODES!$X$3:$Y$48,2,),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4"/>
      <c r="Z904" s="115" t="str">
        <f>IFERROR(VLOOKUP(Y904,CAPTURE_SITE_INFO!$AC$3:$AE$501,3,FALSE),"")</f>
        <v/>
      </c>
      <c r="AA904" s="297"/>
      <c r="AB904" s="297"/>
      <c r="AC904" s="297"/>
      <c r="AD904" s="297"/>
      <c r="AE904" s="297"/>
      <c r="AF904" s="297"/>
      <c r="AG904" s="297"/>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3" t="str">
        <f t="shared" si="150"/>
        <v/>
      </c>
      <c r="AU904" s="283" t="s">
        <v>2506</v>
      </c>
    </row>
    <row r="905" spans="1:47" x14ac:dyDescent="0.35">
      <c r="A905" s="148"/>
      <c r="B905" s="116"/>
      <c r="C905" s="115"/>
      <c r="D905" s="115"/>
      <c r="E905" s="115"/>
      <c r="F905" s="240" t="str">
        <f>IFERROR(VLOOKUP(B905,ACCEPTED_CODES!$X$3:$Y$48,2,),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4"/>
      <c r="Z905" s="115" t="str">
        <f>IFERROR(VLOOKUP(Y905,CAPTURE_SITE_INFO!$AC$3:$AE$501,3,FALSE),"")</f>
        <v/>
      </c>
      <c r="AA905" s="297"/>
      <c r="AB905" s="297"/>
      <c r="AC905" s="297"/>
      <c r="AD905" s="297"/>
      <c r="AE905" s="297"/>
      <c r="AF905" s="297"/>
      <c r="AG905" s="297"/>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3" t="str">
        <f t="shared" si="150"/>
        <v/>
      </c>
      <c r="AU905" s="283" t="s">
        <v>2506</v>
      </c>
    </row>
    <row r="906" spans="1:47" x14ac:dyDescent="0.35">
      <c r="A906" s="148"/>
      <c r="B906" s="116"/>
      <c r="C906" s="115"/>
      <c r="D906" s="115"/>
      <c r="E906" s="115"/>
      <c r="F906" s="240" t="str">
        <f>IFERROR(VLOOKUP(B906,ACCEPTED_CODES!$X$3:$Y$48,2,),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4"/>
      <c r="Z906" s="115" t="str">
        <f>IFERROR(VLOOKUP(Y906,CAPTURE_SITE_INFO!$AC$3:$AE$501,3,FALSE),"")</f>
        <v/>
      </c>
      <c r="AA906" s="297"/>
      <c r="AB906" s="297"/>
      <c r="AC906" s="297"/>
      <c r="AD906" s="297"/>
      <c r="AE906" s="297"/>
      <c r="AF906" s="297"/>
      <c r="AG906" s="297"/>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3" t="str">
        <f t="shared" si="150"/>
        <v/>
      </c>
      <c r="AU906" s="283" t="s">
        <v>2506</v>
      </c>
    </row>
    <row r="907" spans="1:47" x14ac:dyDescent="0.35">
      <c r="A907" s="148"/>
      <c r="B907" s="116"/>
      <c r="C907" s="115"/>
      <c r="D907" s="115"/>
      <c r="E907" s="115"/>
      <c r="F907" s="240" t="str">
        <f>IFERROR(VLOOKUP(B907,ACCEPTED_CODES!$X$3:$Y$48,2,),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4"/>
      <c r="Z907" s="115" t="str">
        <f>IFERROR(VLOOKUP(Y907,CAPTURE_SITE_INFO!$AC$3:$AE$501,3,FALSE),"")</f>
        <v/>
      </c>
      <c r="AA907" s="297"/>
      <c r="AB907" s="297"/>
      <c r="AC907" s="297"/>
      <c r="AD907" s="297"/>
      <c r="AE907" s="297"/>
      <c r="AF907" s="297"/>
      <c r="AG907" s="297"/>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3" t="str">
        <f t="shared" si="150"/>
        <v/>
      </c>
      <c r="AU907" s="283" t="s">
        <v>2506</v>
      </c>
    </row>
    <row r="908" spans="1:47" x14ac:dyDescent="0.35">
      <c r="A908" s="148"/>
      <c r="B908" s="116"/>
      <c r="C908" s="115"/>
      <c r="D908" s="115"/>
      <c r="E908" s="115"/>
      <c r="F908" s="240" t="str">
        <f>IFERROR(VLOOKUP(B908,ACCEPTED_CODES!$X$3:$Y$48,2,),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4"/>
      <c r="Z908" s="115" t="str">
        <f>IFERROR(VLOOKUP(Y908,CAPTURE_SITE_INFO!$AC$3:$AE$501,3,FALSE),"")</f>
        <v/>
      </c>
      <c r="AA908" s="297"/>
      <c r="AB908" s="297"/>
      <c r="AC908" s="297"/>
      <c r="AD908" s="297"/>
      <c r="AE908" s="297"/>
      <c r="AF908" s="297"/>
      <c r="AG908" s="297"/>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3" t="str">
        <f t="shared" si="150"/>
        <v/>
      </c>
      <c r="AU908" s="283" t="s">
        <v>2506</v>
      </c>
    </row>
    <row r="909" spans="1:47" x14ac:dyDescent="0.35">
      <c r="A909" s="148"/>
      <c r="B909" s="116"/>
      <c r="C909" s="115"/>
      <c r="D909" s="115"/>
      <c r="E909" s="115"/>
      <c r="F909" s="240" t="str">
        <f>IFERROR(VLOOKUP(B909,ACCEPTED_CODES!$X$3:$Y$48,2,),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4"/>
      <c r="Z909" s="115" t="str">
        <f>IFERROR(VLOOKUP(Y909,CAPTURE_SITE_INFO!$AC$3:$AE$501,3,FALSE),"")</f>
        <v/>
      </c>
      <c r="AA909" s="297"/>
      <c r="AB909" s="297"/>
      <c r="AC909" s="297"/>
      <c r="AD909" s="297"/>
      <c r="AE909" s="297"/>
      <c r="AF909" s="297"/>
      <c r="AG909" s="297"/>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3" t="str">
        <f t="shared" si="150"/>
        <v/>
      </c>
      <c r="AU909" s="283" t="s">
        <v>2506</v>
      </c>
    </row>
    <row r="910" spans="1:47" x14ac:dyDescent="0.35">
      <c r="A910" s="148"/>
      <c r="B910" s="116"/>
      <c r="C910" s="115"/>
      <c r="D910" s="115"/>
      <c r="E910" s="115"/>
      <c r="F910" s="240" t="str">
        <f>IFERROR(VLOOKUP(B910,ACCEPTED_CODES!$X$3:$Y$48,2,),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4"/>
      <c r="Z910" s="115" t="str">
        <f>IFERROR(VLOOKUP(Y910,CAPTURE_SITE_INFO!$AC$3:$AE$501,3,FALSE),"")</f>
        <v/>
      </c>
      <c r="AA910" s="297"/>
      <c r="AB910" s="297"/>
      <c r="AC910" s="297"/>
      <c r="AD910" s="297"/>
      <c r="AE910" s="297"/>
      <c r="AF910" s="297"/>
      <c r="AG910" s="297"/>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3" t="str">
        <f t="shared" si="150"/>
        <v/>
      </c>
      <c r="AU910" s="283" t="s">
        <v>2506</v>
      </c>
    </row>
    <row r="911" spans="1:47" x14ac:dyDescent="0.35">
      <c r="A911" s="148"/>
      <c r="B911" s="116"/>
      <c r="C911" s="115"/>
      <c r="D911" s="115"/>
      <c r="E911" s="115"/>
      <c r="F911" s="240" t="str">
        <f>IFERROR(VLOOKUP(B911,ACCEPTED_CODES!$X$3:$Y$48,2,),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4"/>
      <c r="Z911" s="115" t="str">
        <f>IFERROR(VLOOKUP(Y911,CAPTURE_SITE_INFO!$AC$3:$AE$501,3,FALSE),"")</f>
        <v/>
      </c>
      <c r="AA911" s="297"/>
      <c r="AB911" s="297"/>
      <c r="AC911" s="297"/>
      <c r="AD911" s="297"/>
      <c r="AE911" s="297"/>
      <c r="AF911" s="297"/>
      <c r="AG911" s="297"/>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3" t="str">
        <f t="shared" si="150"/>
        <v/>
      </c>
      <c r="AU911" s="283" t="s">
        <v>2506</v>
      </c>
    </row>
    <row r="912" spans="1:47" x14ac:dyDescent="0.35">
      <c r="A912" s="148"/>
      <c r="B912" s="116"/>
      <c r="C912" s="115"/>
      <c r="D912" s="115"/>
      <c r="E912" s="115"/>
      <c r="F912" s="240" t="str">
        <f>IFERROR(VLOOKUP(B912,ACCEPTED_CODES!$X$3:$Y$48,2,),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4"/>
      <c r="Z912" s="115" t="str">
        <f>IFERROR(VLOOKUP(Y912,CAPTURE_SITE_INFO!$AC$3:$AE$501,3,FALSE),"")</f>
        <v/>
      </c>
      <c r="AA912" s="297"/>
      <c r="AB912" s="297"/>
      <c r="AC912" s="297"/>
      <c r="AD912" s="297"/>
      <c r="AE912" s="297"/>
      <c r="AF912" s="297"/>
      <c r="AG912" s="297"/>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3" t="str">
        <f t="shared" si="150"/>
        <v/>
      </c>
      <c r="AU912" s="283" t="s">
        <v>2506</v>
      </c>
    </row>
    <row r="913" spans="1:47" x14ac:dyDescent="0.35">
      <c r="A913" s="148"/>
      <c r="B913" s="116"/>
      <c r="C913" s="115"/>
      <c r="D913" s="115"/>
      <c r="E913" s="115"/>
      <c r="F913" s="240" t="str">
        <f>IFERROR(VLOOKUP(B913,ACCEPTED_CODES!$X$3:$Y$48,2,),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4"/>
      <c r="Z913" s="115" t="str">
        <f>IFERROR(VLOOKUP(Y913,CAPTURE_SITE_INFO!$AC$3:$AE$501,3,FALSE),"")</f>
        <v/>
      </c>
      <c r="AA913" s="297"/>
      <c r="AB913" s="297"/>
      <c r="AC913" s="297"/>
      <c r="AD913" s="297"/>
      <c r="AE913" s="297"/>
      <c r="AF913" s="297"/>
      <c r="AG913" s="297"/>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3" t="str">
        <f t="shared" si="150"/>
        <v/>
      </c>
      <c r="AU913" s="283" t="s">
        <v>2506</v>
      </c>
    </row>
    <row r="914" spans="1:47" x14ac:dyDescent="0.35">
      <c r="A914" s="148"/>
      <c r="B914" s="116"/>
      <c r="C914" s="115"/>
      <c r="D914" s="115"/>
      <c r="E914" s="115"/>
      <c r="F914" s="240" t="str">
        <f>IFERROR(VLOOKUP(B914,ACCEPTED_CODES!$X$3:$Y$48,2,),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4"/>
      <c r="Z914" s="115" t="str">
        <f>IFERROR(VLOOKUP(Y914,CAPTURE_SITE_INFO!$AC$3:$AE$501,3,FALSE),"")</f>
        <v/>
      </c>
      <c r="AA914" s="297"/>
      <c r="AB914" s="297"/>
      <c r="AC914" s="297"/>
      <c r="AD914" s="297"/>
      <c r="AE914" s="297"/>
      <c r="AF914" s="297"/>
      <c r="AG914" s="297"/>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3" t="str">
        <f t="shared" si="150"/>
        <v/>
      </c>
      <c r="AU914" s="283" t="s">
        <v>2506</v>
      </c>
    </row>
    <row r="915" spans="1:47" x14ac:dyDescent="0.35">
      <c r="A915" s="148"/>
      <c r="B915" s="116"/>
      <c r="C915" s="115"/>
      <c r="D915" s="115"/>
      <c r="E915" s="115"/>
      <c r="F915" s="240" t="str">
        <f>IFERROR(VLOOKUP(B915,ACCEPTED_CODES!$X$3:$Y$48,2,),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4"/>
      <c r="Z915" s="115" t="str">
        <f>IFERROR(VLOOKUP(Y915,CAPTURE_SITE_INFO!$AC$3:$AE$501,3,FALSE),"")</f>
        <v/>
      </c>
      <c r="AA915" s="297"/>
      <c r="AB915" s="297"/>
      <c r="AC915" s="297"/>
      <c r="AD915" s="297"/>
      <c r="AE915" s="297"/>
      <c r="AF915" s="297"/>
      <c r="AG915" s="297"/>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3" t="str">
        <f t="shared" si="150"/>
        <v/>
      </c>
      <c r="AU915" s="283" t="s">
        <v>2506</v>
      </c>
    </row>
    <row r="916" spans="1:47" x14ac:dyDescent="0.35">
      <c r="A916" s="148"/>
      <c r="B916" s="116"/>
      <c r="C916" s="115"/>
      <c r="D916" s="115"/>
      <c r="E916" s="115"/>
      <c r="F916" s="240" t="str">
        <f>IFERROR(VLOOKUP(B916,ACCEPTED_CODES!$X$3:$Y$48,2,),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4"/>
      <c r="Z916" s="115" t="str">
        <f>IFERROR(VLOOKUP(Y916,CAPTURE_SITE_INFO!$AC$3:$AE$501,3,FALSE),"")</f>
        <v/>
      </c>
      <c r="AA916" s="297"/>
      <c r="AB916" s="297"/>
      <c r="AC916" s="297"/>
      <c r="AD916" s="297"/>
      <c r="AE916" s="297"/>
      <c r="AF916" s="297"/>
      <c r="AG916" s="297"/>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3" t="str">
        <f t="shared" si="150"/>
        <v/>
      </c>
      <c r="AU916" s="283" t="s">
        <v>2506</v>
      </c>
    </row>
    <row r="917" spans="1:47" x14ac:dyDescent="0.35">
      <c r="A917" s="148"/>
      <c r="B917" s="116"/>
      <c r="C917" s="115"/>
      <c r="D917" s="115"/>
      <c r="E917" s="115"/>
      <c r="F917" s="240" t="str">
        <f>IFERROR(VLOOKUP(B917,ACCEPTED_CODES!$X$3:$Y$48,2,),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4"/>
      <c r="Z917" s="115" t="str">
        <f>IFERROR(VLOOKUP(Y917,CAPTURE_SITE_INFO!$AC$3:$AE$501,3,FALSE),"")</f>
        <v/>
      </c>
      <c r="AA917" s="297"/>
      <c r="AB917" s="297"/>
      <c r="AC917" s="297"/>
      <c r="AD917" s="297"/>
      <c r="AE917" s="297"/>
      <c r="AF917" s="297"/>
      <c r="AG917" s="297"/>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3" t="str">
        <f t="shared" si="150"/>
        <v/>
      </c>
      <c r="AU917" s="283" t="s">
        <v>2506</v>
      </c>
    </row>
    <row r="918" spans="1:47" x14ac:dyDescent="0.35">
      <c r="A918" s="148"/>
      <c r="B918" s="116"/>
      <c r="C918" s="115"/>
      <c r="D918" s="115"/>
      <c r="E918" s="115"/>
      <c r="F918" s="240" t="str">
        <f>IFERROR(VLOOKUP(B918,ACCEPTED_CODES!$X$3:$Y$48,2,),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4"/>
      <c r="Z918" s="115" t="str">
        <f>IFERROR(VLOOKUP(Y918,CAPTURE_SITE_INFO!$AC$3:$AE$501,3,FALSE),"")</f>
        <v/>
      </c>
      <c r="AA918" s="297"/>
      <c r="AB918" s="297"/>
      <c r="AC918" s="297"/>
      <c r="AD918" s="297"/>
      <c r="AE918" s="297"/>
      <c r="AF918" s="297"/>
      <c r="AG918" s="297"/>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3" t="str">
        <f t="shared" si="150"/>
        <v/>
      </c>
      <c r="AU918" s="283" t="s">
        <v>2506</v>
      </c>
    </row>
    <row r="919" spans="1:47" x14ac:dyDescent="0.35">
      <c r="A919" s="148"/>
      <c r="B919" s="116"/>
      <c r="C919" s="115"/>
      <c r="D919" s="115"/>
      <c r="E919" s="115"/>
      <c r="F919" s="240" t="str">
        <f>IFERROR(VLOOKUP(B919,ACCEPTED_CODES!$X$3:$Y$48,2,),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4"/>
      <c r="Z919" s="115" t="str">
        <f>IFERROR(VLOOKUP(Y919,CAPTURE_SITE_INFO!$AC$3:$AE$501,3,FALSE),"")</f>
        <v/>
      </c>
      <c r="AA919" s="297"/>
      <c r="AB919" s="297"/>
      <c r="AC919" s="297"/>
      <c r="AD919" s="297"/>
      <c r="AE919" s="297"/>
      <c r="AF919" s="297"/>
      <c r="AG919" s="297"/>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3" t="str">
        <f t="shared" si="150"/>
        <v/>
      </c>
      <c r="AU919" s="283" t="s">
        <v>2506</v>
      </c>
    </row>
    <row r="920" spans="1:47" x14ac:dyDescent="0.35">
      <c r="A920" s="148"/>
      <c r="B920" s="116"/>
      <c r="C920" s="115"/>
      <c r="D920" s="115"/>
      <c r="E920" s="115"/>
      <c r="F920" s="240" t="str">
        <f>IFERROR(VLOOKUP(B920,ACCEPTED_CODES!$X$3:$Y$48,2,),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4"/>
      <c r="Z920" s="115" t="str">
        <f>IFERROR(VLOOKUP(Y920,CAPTURE_SITE_INFO!$AC$3:$AE$501,3,FALSE),"")</f>
        <v/>
      </c>
      <c r="AA920" s="297"/>
      <c r="AB920" s="297"/>
      <c r="AC920" s="297"/>
      <c r="AD920" s="297"/>
      <c r="AE920" s="297"/>
      <c r="AF920" s="297"/>
      <c r="AG920" s="297"/>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3" t="str">
        <f t="shared" si="150"/>
        <v/>
      </c>
      <c r="AU920" s="283" t="s">
        <v>2506</v>
      </c>
    </row>
    <row r="921" spans="1:47" x14ac:dyDescent="0.35">
      <c r="A921" s="148"/>
      <c r="B921" s="116"/>
      <c r="C921" s="115"/>
      <c r="D921" s="115"/>
      <c r="E921" s="115"/>
      <c r="F921" s="240" t="str">
        <f>IFERROR(VLOOKUP(B921,ACCEPTED_CODES!$X$3:$Y$48,2,),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4"/>
      <c r="Z921" s="115" t="str">
        <f>IFERROR(VLOOKUP(Y921,CAPTURE_SITE_INFO!$AC$3:$AE$501,3,FALSE),"")</f>
        <v/>
      </c>
      <c r="AA921" s="297"/>
      <c r="AB921" s="297"/>
      <c r="AC921" s="297"/>
      <c r="AD921" s="297"/>
      <c r="AE921" s="297"/>
      <c r="AF921" s="297"/>
      <c r="AG921" s="297"/>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3" t="str">
        <f t="shared" si="150"/>
        <v/>
      </c>
      <c r="AU921" s="283" t="s">
        <v>2506</v>
      </c>
    </row>
    <row r="922" spans="1:47" x14ac:dyDescent="0.35">
      <c r="A922" s="148"/>
      <c r="B922" s="116"/>
      <c r="C922" s="115"/>
      <c r="D922" s="115"/>
      <c r="E922" s="115"/>
      <c r="F922" s="240" t="str">
        <f>IFERROR(VLOOKUP(B922,ACCEPTED_CODES!$X$3:$Y$48,2,),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4"/>
      <c r="Z922" s="115" t="str">
        <f>IFERROR(VLOOKUP(Y922,CAPTURE_SITE_INFO!$AC$3:$AE$501,3,FALSE),"")</f>
        <v/>
      </c>
      <c r="AA922" s="297"/>
      <c r="AB922" s="297"/>
      <c r="AC922" s="297"/>
      <c r="AD922" s="297"/>
      <c r="AE922" s="297"/>
      <c r="AF922" s="297"/>
      <c r="AG922" s="297"/>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3" t="str">
        <f t="shared" si="150"/>
        <v/>
      </c>
      <c r="AU922" s="283" t="s">
        <v>2506</v>
      </c>
    </row>
    <row r="923" spans="1:47" x14ac:dyDescent="0.35">
      <c r="A923" s="148"/>
      <c r="B923" s="116"/>
      <c r="C923" s="115"/>
      <c r="D923" s="115"/>
      <c r="E923" s="115"/>
      <c r="F923" s="240" t="str">
        <f>IFERROR(VLOOKUP(B923,ACCEPTED_CODES!$X$3:$Y$48,2,),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4"/>
      <c r="Z923" s="115" t="str">
        <f>IFERROR(VLOOKUP(Y923,CAPTURE_SITE_INFO!$AC$3:$AE$501,3,FALSE),"")</f>
        <v/>
      </c>
      <c r="AA923" s="297"/>
      <c r="AB923" s="297"/>
      <c r="AC923" s="297"/>
      <c r="AD923" s="297"/>
      <c r="AE923" s="297"/>
      <c r="AF923" s="297"/>
      <c r="AG923" s="297"/>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3" t="str">
        <f t="shared" si="150"/>
        <v/>
      </c>
      <c r="AU923" s="283" t="s">
        <v>2506</v>
      </c>
    </row>
    <row r="924" spans="1:47" x14ac:dyDescent="0.35">
      <c r="A924" s="148"/>
      <c r="B924" s="116"/>
      <c r="C924" s="115"/>
      <c r="D924" s="115"/>
      <c r="E924" s="115"/>
      <c r="F924" s="240" t="str">
        <f>IFERROR(VLOOKUP(B924,ACCEPTED_CODES!$X$3:$Y$48,2,),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4"/>
      <c r="Z924" s="115" t="str">
        <f>IFERROR(VLOOKUP(Y924,CAPTURE_SITE_INFO!$AC$3:$AE$501,3,FALSE),"")</f>
        <v/>
      </c>
      <c r="AA924" s="297"/>
      <c r="AB924" s="297"/>
      <c r="AC924" s="297"/>
      <c r="AD924" s="297"/>
      <c r="AE924" s="297"/>
      <c r="AF924" s="297"/>
      <c r="AG924" s="297"/>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3" t="str">
        <f t="shared" si="150"/>
        <v/>
      </c>
      <c r="AU924" s="283" t="s">
        <v>2506</v>
      </c>
    </row>
    <row r="925" spans="1:47" x14ac:dyDescent="0.35">
      <c r="A925" s="148"/>
      <c r="B925" s="116"/>
      <c r="C925" s="115"/>
      <c r="D925" s="115"/>
      <c r="E925" s="115"/>
      <c r="F925" s="240" t="str">
        <f>IFERROR(VLOOKUP(B925,ACCEPTED_CODES!$X$3:$Y$48,2,),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4"/>
      <c r="Z925" s="115" t="str">
        <f>IFERROR(VLOOKUP(Y925,CAPTURE_SITE_INFO!$AC$3:$AE$501,3,FALSE),"")</f>
        <v/>
      </c>
      <c r="AA925" s="297"/>
      <c r="AB925" s="297"/>
      <c r="AC925" s="297"/>
      <c r="AD925" s="297"/>
      <c r="AE925" s="297"/>
      <c r="AF925" s="297"/>
      <c r="AG925" s="297"/>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3" t="str">
        <f t="shared" si="150"/>
        <v/>
      </c>
      <c r="AU925" s="283" t="s">
        <v>2506</v>
      </c>
    </row>
    <row r="926" spans="1:47" x14ac:dyDescent="0.35">
      <c r="A926" s="148"/>
      <c r="B926" s="116"/>
      <c r="C926" s="115"/>
      <c r="D926" s="115"/>
      <c r="E926" s="115"/>
      <c r="F926" s="240" t="str">
        <f>IFERROR(VLOOKUP(B926,ACCEPTED_CODES!$X$3:$Y$48,2,),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4"/>
      <c r="Z926" s="115" t="str">
        <f>IFERROR(VLOOKUP(Y926,CAPTURE_SITE_INFO!$AC$3:$AE$501,3,FALSE),"")</f>
        <v/>
      </c>
      <c r="AA926" s="297"/>
      <c r="AB926" s="297"/>
      <c r="AC926" s="297"/>
      <c r="AD926" s="297"/>
      <c r="AE926" s="297"/>
      <c r="AF926" s="297"/>
      <c r="AG926" s="297"/>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3" t="str">
        <f t="shared" si="150"/>
        <v/>
      </c>
      <c r="AU926" s="283" t="s">
        <v>2506</v>
      </c>
    </row>
    <row r="927" spans="1:47" x14ac:dyDescent="0.35">
      <c r="A927" s="148"/>
      <c r="B927" s="116"/>
      <c r="C927" s="115"/>
      <c r="D927" s="115"/>
      <c r="E927" s="115"/>
      <c r="F927" s="240" t="str">
        <f>IFERROR(VLOOKUP(B927,ACCEPTED_CODES!$X$3:$Y$48,2,),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4"/>
      <c r="Z927" s="115" t="str">
        <f>IFERROR(VLOOKUP(Y927,CAPTURE_SITE_INFO!$AC$3:$AE$501,3,FALSE),"")</f>
        <v/>
      </c>
      <c r="AA927" s="297"/>
      <c r="AB927" s="297"/>
      <c r="AC927" s="297"/>
      <c r="AD927" s="297"/>
      <c r="AE927" s="297"/>
      <c r="AF927" s="297"/>
      <c r="AG927" s="297"/>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3" t="str">
        <f t="shared" si="150"/>
        <v/>
      </c>
      <c r="AU927" s="283" t="s">
        <v>2506</v>
      </c>
    </row>
    <row r="928" spans="1:47" x14ac:dyDescent="0.35">
      <c r="A928" s="148"/>
      <c r="B928" s="116"/>
      <c r="C928" s="115"/>
      <c r="D928" s="115"/>
      <c r="E928" s="115"/>
      <c r="F928" s="240" t="str">
        <f>IFERROR(VLOOKUP(B928,ACCEPTED_CODES!$X$3:$Y$48,2,),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4"/>
      <c r="Z928" s="115" t="str">
        <f>IFERROR(VLOOKUP(Y928,CAPTURE_SITE_INFO!$AC$3:$AE$501,3,FALSE),"")</f>
        <v/>
      </c>
      <c r="AA928" s="297"/>
      <c r="AB928" s="297"/>
      <c r="AC928" s="297"/>
      <c r="AD928" s="297"/>
      <c r="AE928" s="297"/>
      <c r="AF928" s="297"/>
      <c r="AG928" s="297"/>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3" t="str">
        <f t="shared" si="150"/>
        <v/>
      </c>
      <c r="AU928" s="283" t="s">
        <v>2506</v>
      </c>
    </row>
    <row r="929" spans="1:47" x14ac:dyDescent="0.35">
      <c r="A929" s="148"/>
      <c r="B929" s="116"/>
      <c r="C929" s="115"/>
      <c r="D929" s="115"/>
      <c r="E929" s="115"/>
      <c r="F929" s="240" t="str">
        <f>IFERROR(VLOOKUP(B929,ACCEPTED_CODES!$X$3:$Y$48,2,),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4"/>
      <c r="Z929" s="115" t="str">
        <f>IFERROR(VLOOKUP(Y929,CAPTURE_SITE_INFO!$AC$3:$AE$501,3,FALSE),"")</f>
        <v/>
      </c>
      <c r="AA929" s="297"/>
      <c r="AB929" s="297"/>
      <c r="AC929" s="297"/>
      <c r="AD929" s="297"/>
      <c r="AE929" s="297"/>
      <c r="AF929" s="297"/>
      <c r="AG929" s="297"/>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3" t="str">
        <f t="shared" si="150"/>
        <v/>
      </c>
      <c r="AU929" s="283" t="s">
        <v>2506</v>
      </c>
    </row>
    <row r="930" spans="1:47" x14ac:dyDescent="0.35">
      <c r="A930" s="148"/>
      <c r="B930" s="116"/>
      <c r="C930" s="115"/>
      <c r="D930" s="115"/>
      <c r="E930" s="115"/>
      <c r="F930" s="240" t="str">
        <f>IFERROR(VLOOKUP(B930,ACCEPTED_CODES!$X$3:$Y$48,2,),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4"/>
      <c r="Z930" s="115" t="str">
        <f>IFERROR(VLOOKUP(Y930,CAPTURE_SITE_INFO!$AC$3:$AE$501,3,FALSE),"")</f>
        <v/>
      </c>
      <c r="AA930" s="297"/>
      <c r="AB930" s="297"/>
      <c r="AC930" s="297"/>
      <c r="AD930" s="297"/>
      <c r="AE930" s="297"/>
      <c r="AF930" s="297"/>
      <c r="AG930" s="297"/>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3" t="str">
        <f t="shared" si="150"/>
        <v/>
      </c>
      <c r="AU930" s="283" t="s">
        <v>2506</v>
      </c>
    </row>
    <row r="931" spans="1:47" x14ac:dyDescent="0.35">
      <c r="A931" s="148"/>
      <c r="B931" s="116"/>
      <c r="C931" s="115"/>
      <c r="D931" s="115"/>
      <c r="E931" s="115"/>
      <c r="F931" s="240" t="str">
        <f>IFERROR(VLOOKUP(B931,ACCEPTED_CODES!$X$3:$Y$48,2,),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4"/>
      <c r="Z931" s="115" t="str">
        <f>IFERROR(VLOOKUP(Y931,CAPTURE_SITE_INFO!$AC$3:$AE$501,3,FALSE),"")</f>
        <v/>
      </c>
      <c r="AA931" s="297"/>
      <c r="AB931" s="297"/>
      <c r="AC931" s="297"/>
      <c r="AD931" s="297"/>
      <c r="AE931" s="297"/>
      <c r="AF931" s="297"/>
      <c r="AG931" s="297"/>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3" t="str">
        <f t="shared" si="150"/>
        <v/>
      </c>
      <c r="AU931" s="283" t="s">
        <v>2506</v>
      </c>
    </row>
    <row r="932" spans="1:47" x14ac:dyDescent="0.35">
      <c r="A932" s="148"/>
      <c r="B932" s="116"/>
      <c r="C932" s="115"/>
      <c r="D932" s="115"/>
      <c r="E932" s="115"/>
      <c r="F932" s="240" t="str">
        <f>IFERROR(VLOOKUP(B932,ACCEPTED_CODES!$X$3:$Y$48,2,),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4"/>
      <c r="Z932" s="115" t="str">
        <f>IFERROR(VLOOKUP(Y932,CAPTURE_SITE_INFO!$AC$3:$AE$501,3,FALSE),"")</f>
        <v/>
      </c>
      <c r="AA932" s="297"/>
      <c r="AB932" s="297"/>
      <c r="AC932" s="297"/>
      <c r="AD932" s="297"/>
      <c r="AE932" s="297"/>
      <c r="AF932" s="297"/>
      <c r="AG932" s="297"/>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3" t="str">
        <f t="shared" si="150"/>
        <v/>
      </c>
      <c r="AU932" s="283" t="s">
        <v>2506</v>
      </c>
    </row>
    <row r="933" spans="1:47" x14ac:dyDescent="0.35">
      <c r="A933" s="148"/>
      <c r="B933" s="116"/>
      <c r="C933" s="115"/>
      <c r="D933" s="115"/>
      <c r="E933" s="115"/>
      <c r="F933" s="240" t="str">
        <f>IFERROR(VLOOKUP(B933,ACCEPTED_CODES!$X$3:$Y$48,2,),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4"/>
      <c r="Z933" s="115" t="str">
        <f>IFERROR(VLOOKUP(Y933,CAPTURE_SITE_INFO!$AC$3:$AE$501,3,FALSE),"")</f>
        <v/>
      </c>
      <c r="AA933" s="297"/>
      <c r="AB933" s="297"/>
      <c r="AC933" s="297"/>
      <c r="AD933" s="297"/>
      <c r="AE933" s="297"/>
      <c r="AF933" s="297"/>
      <c r="AG933" s="297"/>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3" t="str">
        <f t="shared" si="150"/>
        <v/>
      </c>
      <c r="AU933" s="283" t="s">
        <v>2506</v>
      </c>
    </row>
    <row r="934" spans="1:47" x14ac:dyDescent="0.35">
      <c r="A934" s="148"/>
      <c r="B934" s="116"/>
      <c r="C934" s="115"/>
      <c r="D934" s="115"/>
      <c r="E934" s="115"/>
      <c r="F934" s="240" t="str">
        <f>IFERROR(VLOOKUP(B934,ACCEPTED_CODES!$X$3:$Y$48,2,),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4"/>
      <c r="Z934" s="115" t="str">
        <f>IFERROR(VLOOKUP(Y934,CAPTURE_SITE_INFO!$AC$3:$AE$501,3,FALSE),"")</f>
        <v/>
      </c>
      <c r="AA934" s="297"/>
      <c r="AB934" s="297"/>
      <c r="AC934" s="297"/>
      <c r="AD934" s="297"/>
      <c r="AE934" s="297"/>
      <c r="AF934" s="297"/>
      <c r="AG934" s="297"/>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3" t="str">
        <f t="shared" si="150"/>
        <v/>
      </c>
      <c r="AU934" s="283" t="s">
        <v>2506</v>
      </c>
    </row>
    <row r="935" spans="1:47" x14ac:dyDescent="0.35">
      <c r="A935" s="148"/>
      <c r="B935" s="116"/>
      <c r="C935" s="115"/>
      <c r="D935" s="115"/>
      <c r="E935" s="115"/>
      <c r="F935" s="240" t="str">
        <f>IFERROR(VLOOKUP(B935,ACCEPTED_CODES!$X$3:$Y$48,2,),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4"/>
      <c r="Z935" s="115" t="str">
        <f>IFERROR(VLOOKUP(Y935,CAPTURE_SITE_INFO!$AC$3:$AE$501,3,FALSE),"")</f>
        <v/>
      </c>
      <c r="AA935" s="297"/>
      <c r="AB935" s="297"/>
      <c r="AC935" s="297"/>
      <c r="AD935" s="297"/>
      <c r="AE935" s="297"/>
      <c r="AF935" s="297"/>
      <c r="AG935" s="297"/>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3" t="str">
        <f t="shared" si="150"/>
        <v/>
      </c>
      <c r="AU935" s="283" t="s">
        <v>2506</v>
      </c>
    </row>
    <row r="936" spans="1:47" x14ac:dyDescent="0.35">
      <c r="A936" s="148"/>
      <c r="B936" s="116"/>
      <c r="C936" s="115"/>
      <c r="D936" s="115"/>
      <c r="E936" s="115"/>
      <c r="F936" s="240" t="str">
        <f>IFERROR(VLOOKUP(B936,ACCEPTED_CODES!$X$3:$Y$48,2,),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4"/>
      <c r="Z936" s="115" t="str">
        <f>IFERROR(VLOOKUP(Y936,CAPTURE_SITE_INFO!$AC$3:$AE$501,3,FALSE),"")</f>
        <v/>
      </c>
      <c r="AA936" s="297"/>
      <c r="AB936" s="297"/>
      <c r="AC936" s="297"/>
      <c r="AD936" s="297"/>
      <c r="AE936" s="297"/>
      <c r="AF936" s="297"/>
      <c r="AG936" s="297"/>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3" t="str">
        <f t="shared" si="150"/>
        <v/>
      </c>
      <c r="AU936" s="283" t="s">
        <v>2506</v>
      </c>
    </row>
    <row r="937" spans="1:47" x14ac:dyDescent="0.35">
      <c r="A937" s="148"/>
      <c r="B937" s="116"/>
      <c r="C937" s="115"/>
      <c r="D937" s="115"/>
      <c r="E937" s="115"/>
      <c r="F937" s="240" t="str">
        <f>IFERROR(VLOOKUP(B937,ACCEPTED_CODES!$X$3:$Y$48,2,),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4"/>
      <c r="Z937" s="115" t="str">
        <f>IFERROR(VLOOKUP(Y937,CAPTURE_SITE_INFO!$AC$3:$AE$501,3,FALSE),"")</f>
        <v/>
      </c>
      <c r="AA937" s="297"/>
      <c r="AB937" s="297"/>
      <c r="AC937" s="297"/>
      <c r="AD937" s="297"/>
      <c r="AE937" s="297"/>
      <c r="AF937" s="297"/>
      <c r="AG937" s="297"/>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3" t="str">
        <f t="shared" si="150"/>
        <v/>
      </c>
      <c r="AU937" s="283" t="s">
        <v>2506</v>
      </c>
    </row>
    <row r="938" spans="1:47" x14ac:dyDescent="0.35">
      <c r="A938" s="148"/>
      <c r="B938" s="116"/>
      <c r="C938" s="115"/>
      <c r="D938" s="115"/>
      <c r="E938" s="115"/>
      <c r="F938" s="240" t="str">
        <f>IFERROR(VLOOKUP(B938,ACCEPTED_CODES!$X$3:$Y$48,2,),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4"/>
      <c r="Z938" s="115" t="str">
        <f>IFERROR(VLOOKUP(Y938,CAPTURE_SITE_INFO!$AC$3:$AE$501,3,FALSE),"")</f>
        <v/>
      </c>
      <c r="AA938" s="297"/>
      <c r="AB938" s="297"/>
      <c r="AC938" s="297"/>
      <c r="AD938" s="297"/>
      <c r="AE938" s="297"/>
      <c r="AF938" s="297"/>
      <c r="AG938" s="297"/>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3" t="str">
        <f t="shared" si="150"/>
        <v/>
      </c>
      <c r="AU938" s="283" t="s">
        <v>2506</v>
      </c>
    </row>
    <row r="939" spans="1:47" x14ac:dyDescent="0.35">
      <c r="A939" s="148"/>
      <c r="B939" s="116"/>
      <c r="C939" s="115"/>
      <c r="D939" s="115"/>
      <c r="E939" s="115"/>
      <c r="F939" s="240" t="str">
        <f>IFERROR(VLOOKUP(B939,ACCEPTED_CODES!$X$3:$Y$48,2,),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4"/>
      <c r="Z939" s="115" t="str">
        <f>IFERROR(VLOOKUP(Y939,CAPTURE_SITE_INFO!$AC$3:$AE$501,3,FALSE),"")</f>
        <v/>
      </c>
      <c r="AA939" s="297"/>
      <c r="AB939" s="297"/>
      <c r="AC939" s="297"/>
      <c r="AD939" s="297"/>
      <c r="AE939" s="297"/>
      <c r="AF939" s="297"/>
      <c r="AG939" s="297"/>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3" t="str">
        <f t="shared" si="150"/>
        <v/>
      </c>
      <c r="AU939" s="283" t="s">
        <v>2506</v>
      </c>
    </row>
    <row r="940" spans="1:47" x14ac:dyDescent="0.35">
      <c r="A940" s="148"/>
      <c r="B940" s="116"/>
      <c r="C940" s="115"/>
      <c r="D940" s="115"/>
      <c r="E940" s="115"/>
      <c r="F940" s="240" t="str">
        <f>IFERROR(VLOOKUP(B940,ACCEPTED_CODES!$X$3:$Y$48,2,),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4"/>
      <c r="Z940" s="115" t="str">
        <f>IFERROR(VLOOKUP(Y940,CAPTURE_SITE_INFO!$AC$3:$AE$501,3,FALSE),"")</f>
        <v/>
      </c>
      <c r="AA940" s="297"/>
      <c r="AB940" s="297"/>
      <c r="AC940" s="297"/>
      <c r="AD940" s="297"/>
      <c r="AE940" s="297"/>
      <c r="AF940" s="297"/>
      <c r="AG940" s="297"/>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3" t="str">
        <f t="shared" si="150"/>
        <v/>
      </c>
      <c r="AU940" s="283" t="s">
        <v>2506</v>
      </c>
    </row>
    <row r="941" spans="1:47" x14ac:dyDescent="0.35">
      <c r="A941" s="148"/>
      <c r="B941" s="116"/>
      <c r="C941" s="115"/>
      <c r="D941" s="115"/>
      <c r="E941" s="115"/>
      <c r="F941" s="240" t="str">
        <f>IFERROR(VLOOKUP(B941,ACCEPTED_CODES!$X$3:$Y$48,2,),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4"/>
      <c r="Z941" s="115" t="str">
        <f>IFERROR(VLOOKUP(Y941,CAPTURE_SITE_INFO!$AC$3:$AE$501,3,FALSE),"")</f>
        <v/>
      </c>
      <c r="AA941" s="297"/>
      <c r="AB941" s="297"/>
      <c r="AC941" s="297"/>
      <c r="AD941" s="297"/>
      <c r="AE941" s="297"/>
      <c r="AF941" s="297"/>
      <c r="AG941" s="297"/>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3" t="str">
        <f t="shared" si="150"/>
        <v/>
      </c>
      <c r="AU941" s="283" t="s">
        <v>2506</v>
      </c>
    </row>
    <row r="942" spans="1:47" x14ac:dyDescent="0.35">
      <c r="A942" s="148"/>
      <c r="B942" s="116"/>
      <c r="C942" s="115"/>
      <c r="D942" s="115"/>
      <c r="E942" s="115"/>
      <c r="F942" s="240" t="str">
        <f>IFERROR(VLOOKUP(B942,ACCEPTED_CODES!$X$3:$Y$48,2,),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4"/>
      <c r="Z942" s="115" t="str">
        <f>IFERROR(VLOOKUP(Y942,CAPTURE_SITE_INFO!$AC$3:$AE$501,3,FALSE),"")</f>
        <v/>
      </c>
      <c r="AA942" s="297"/>
      <c r="AB942" s="297"/>
      <c r="AC942" s="297"/>
      <c r="AD942" s="297"/>
      <c r="AE942" s="297"/>
      <c r="AF942" s="297"/>
      <c r="AG942" s="297"/>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3" t="str">
        <f t="shared" si="150"/>
        <v/>
      </c>
      <c r="AU942" s="283" t="s">
        <v>2506</v>
      </c>
    </row>
    <row r="943" spans="1:47" x14ac:dyDescent="0.35">
      <c r="A943" s="148"/>
      <c r="B943" s="116"/>
      <c r="C943" s="115"/>
      <c r="D943" s="115"/>
      <c r="E943" s="115"/>
      <c r="F943" s="240" t="str">
        <f>IFERROR(VLOOKUP(B943,ACCEPTED_CODES!$X$3:$Y$48,2,),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4"/>
      <c r="Z943" s="115" t="str">
        <f>IFERROR(VLOOKUP(Y943,CAPTURE_SITE_INFO!$AC$3:$AE$501,3,FALSE),"")</f>
        <v/>
      </c>
      <c r="AA943" s="297"/>
      <c r="AB943" s="297"/>
      <c r="AC943" s="297"/>
      <c r="AD943" s="297"/>
      <c r="AE943" s="297"/>
      <c r="AF943" s="297"/>
      <c r="AG943" s="297"/>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3" t="str">
        <f t="shared" si="150"/>
        <v/>
      </c>
      <c r="AU943" s="283" t="s">
        <v>2506</v>
      </c>
    </row>
    <row r="944" spans="1:47" x14ac:dyDescent="0.35">
      <c r="A944" s="148"/>
      <c r="B944" s="116"/>
      <c r="C944" s="115"/>
      <c r="D944" s="115"/>
      <c r="E944" s="115"/>
      <c r="F944" s="240" t="str">
        <f>IFERROR(VLOOKUP(B944,ACCEPTED_CODES!$X$3:$Y$48,2,),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4"/>
      <c r="Z944" s="115" t="str">
        <f>IFERROR(VLOOKUP(Y944,CAPTURE_SITE_INFO!$AC$3:$AE$501,3,FALSE),"")</f>
        <v/>
      </c>
      <c r="AA944" s="297"/>
      <c r="AB944" s="297"/>
      <c r="AC944" s="297"/>
      <c r="AD944" s="297"/>
      <c r="AE944" s="297"/>
      <c r="AF944" s="297"/>
      <c r="AG944" s="297"/>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3" t="str">
        <f t="shared" si="150"/>
        <v/>
      </c>
      <c r="AU944" s="283" t="s">
        <v>2506</v>
      </c>
    </row>
    <row r="945" spans="1:47" x14ac:dyDescent="0.35">
      <c r="A945" s="148"/>
      <c r="B945" s="116"/>
      <c r="C945" s="115"/>
      <c r="D945" s="115"/>
      <c r="E945" s="115"/>
      <c r="F945" s="240" t="str">
        <f>IFERROR(VLOOKUP(B945,ACCEPTED_CODES!$X$3:$Y$48,2,),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4"/>
      <c r="Z945" s="115" t="str">
        <f>IFERROR(VLOOKUP(Y945,CAPTURE_SITE_INFO!$AC$3:$AE$501,3,FALSE),"")</f>
        <v/>
      </c>
      <c r="AA945" s="297"/>
      <c r="AB945" s="297"/>
      <c r="AC945" s="297"/>
      <c r="AD945" s="297"/>
      <c r="AE945" s="297"/>
      <c r="AF945" s="297"/>
      <c r="AG945" s="297"/>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3" t="str">
        <f t="shared" si="150"/>
        <v/>
      </c>
      <c r="AU945" s="283" t="s">
        <v>2506</v>
      </c>
    </row>
    <row r="946" spans="1:47" x14ac:dyDescent="0.35">
      <c r="A946" s="148"/>
      <c r="B946" s="116"/>
      <c r="C946" s="115"/>
      <c r="D946" s="115"/>
      <c r="E946" s="115"/>
      <c r="F946" s="240" t="str">
        <f>IFERROR(VLOOKUP(B946,ACCEPTED_CODES!$X$3:$Y$48,2,),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4"/>
      <c r="Z946" s="115" t="str">
        <f>IFERROR(VLOOKUP(Y946,CAPTURE_SITE_INFO!$AC$3:$AE$501,3,FALSE),"")</f>
        <v/>
      </c>
      <c r="AA946" s="297"/>
      <c r="AB946" s="297"/>
      <c r="AC946" s="297"/>
      <c r="AD946" s="297"/>
      <c r="AE946" s="297"/>
      <c r="AF946" s="297"/>
      <c r="AG946" s="297"/>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3" t="str">
        <f t="shared" si="150"/>
        <v/>
      </c>
      <c r="AU946" s="283" t="s">
        <v>2506</v>
      </c>
    </row>
    <row r="947" spans="1:47" x14ac:dyDescent="0.35">
      <c r="A947" s="148"/>
      <c r="B947" s="116"/>
      <c r="C947" s="115"/>
      <c r="D947" s="115"/>
      <c r="E947" s="115"/>
      <c r="F947" s="240" t="str">
        <f>IFERROR(VLOOKUP(B947,ACCEPTED_CODES!$X$3:$Y$48,2,),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4"/>
      <c r="Z947" s="115" t="str">
        <f>IFERROR(VLOOKUP(Y947,CAPTURE_SITE_INFO!$AC$3:$AE$501,3,FALSE),"")</f>
        <v/>
      </c>
      <c r="AA947" s="297"/>
      <c r="AB947" s="297"/>
      <c r="AC947" s="297"/>
      <c r="AD947" s="297"/>
      <c r="AE947" s="297"/>
      <c r="AF947" s="297"/>
      <c r="AG947" s="297"/>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3" t="str">
        <f t="shared" si="150"/>
        <v/>
      </c>
      <c r="AU947" s="283" t="s">
        <v>2506</v>
      </c>
    </row>
    <row r="948" spans="1:47" x14ac:dyDescent="0.35">
      <c r="A948" s="148"/>
      <c r="B948" s="116"/>
      <c r="C948" s="115"/>
      <c r="D948" s="115"/>
      <c r="E948" s="115"/>
      <c r="F948" s="240" t="str">
        <f>IFERROR(VLOOKUP(B948,ACCEPTED_CODES!$X$3:$Y$48,2,),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4"/>
      <c r="Z948" s="115" t="str">
        <f>IFERROR(VLOOKUP(Y948,CAPTURE_SITE_INFO!$AC$3:$AE$501,3,FALSE),"")</f>
        <v/>
      </c>
      <c r="AA948" s="297"/>
      <c r="AB948" s="297"/>
      <c r="AC948" s="297"/>
      <c r="AD948" s="297"/>
      <c r="AE948" s="297"/>
      <c r="AF948" s="297"/>
      <c r="AG948" s="297"/>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3" t="str">
        <f t="shared" si="150"/>
        <v/>
      </c>
      <c r="AU948" s="283" t="s">
        <v>2506</v>
      </c>
    </row>
    <row r="949" spans="1:47" x14ac:dyDescent="0.35">
      <c r="A949" s="148"/>
      <c r="B949" s="116"/>
      <c r="C949" s="115"/>
      <c r="D949" s="115"/>
      <c r="E949" s="115"/>
      <c r="F949" s="240" t="str">
        <f>IFERROR(VLOOKUP(B949,ACCEPTED_CODES!$X$3:$Y$48,2,),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4"/>
      <c r="Z949" s="115" t="str">
        <f>IFERROR(VLOOKUP(Y949,CAPTURE_SITE_INFO!$AC$3:$AE$501,3,FALSE),"")</f>
        <v/>
      </c>
      <c r="AA949" s="297"/>
      <c r="AB949" s="297"/>
      <c r="AC949" s="297"/>
      <c r="AD949" s="297"/>
      <c r="AE949" s="297"/>
      <c r="AF949" s="297"/>
      <c r="AG949" s="297"/>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3" t="str">
        <f t="shared" si="150"/>
        <v/>
      </c>
      <c r="AU949" s="283" t="s">
        <v>2506</v>
      </c>
    </row>
    <row r="950" spans="1:47" x14ac:dyDescent="0.35">
      <c r="A950" s="148"/>
      <c r="B950" s="116"/>
      <c r="C950" s="115"/>
      <c r="D950" s="115"/>
      <c r="E950" s="115"/>
      <c r="F950" s="240" t="str">
        <f>IFERROR(VLOOKUP(B950,ACCEPTED_CODES!$X$3:$Y$48,2,),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4"/>
      <c r="Z950" s="115" t="str">
        <f>IFERROR(VLOOKUP(Y950,CAPTURE_SITE_INFO!$AC$3:$AE$501,3,FALSE),"")</f>
        <v/>
      </c>
      <c r="AA950" s="297"/>
      <c r="AB950" s="297"/>
      <c r="AC950" s="297"/>
      <c r="AD950" s="297"/>
      <c r="AE950" s="297"/>
      <c r="AF950" s="297"/>
      <c r="AG950" s="297"/>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3" t="str">
        <f t="shared" si="150"/>
        <v/>
      </c>
      <c r="AU950" s="283" t="s">
        <v>2506</v>
      </c>
    </row>
    <row r="951" spans="1:47" x14ac:dyDescent="0.35">
      <c r="A951" s="148"/>
      <c r="B951" s="116"/>
      <c r="C951" s="115"/>
      <c r="D951" s="115"/>
      <c r="E951" s="115"/>
      <c r="F951" s="240" t="str">
        <f>IFERROR(VLOOKUP(B951,ACCEPTED_CODES!$X$3:$Y$48,2,),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4"/>
      <c r="Z951" s="115" t="str">
        <f>IFERROR(VLOOKUP(Y951,CAPTURE_SITE_INFO!$AC$3:$AE$501,3,FALSE),"")</f>
        <v/>
      </c>
      <c r="AA951" s="297"/>
      <c r="AB951" s="297"/>
      <c r="AC951" s="297"/>
      <c r="AD951" s="297"/>
      <c r="AE951" s="297"/>
      <c r="AF951" s="297"/>
      <c r="AG951" s="297"/>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3" t="str">
        <f t="shared" si="150"/>
        <v/>
      </c>
      <c r="AU951" s="283" t="s">
        <v>2506</v>
      </c>
    </row>
    <row r="952" spans="1:47" x14ac:dyDescent="0.35">
      <c r="A952" s="148"/>
      <c r="B952" s="116"/>
      <c r="C952" s="115"/>
      <c r="D952" s="115"/>
      <c r="E952" s="115"/>
      <c r="F952" s="240" t="str">
        <f>IFERROR(VLOOKUP(B952,ACCEPTED_CODES!$X$3:$Y$48,2,),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4"/>
      <c r="Z952" s="115" t="str">
        <f>IFERROR(VLOOKUP(Y952,CAPTURE_SITE_INFO!$AC$3:$AE$501,3,FALSE),"")</f>
        <v/>
      </c>
      <c r="AA952" s="297"/>
      <c r="AB952" s="297"/>
      <c r="AC952" s="297"/>
      <c r="AD952" s="297"/>
      <c r="AE952" s="297"/>
      <c r="AF952" s="297"/>
      <c r="AG952" s="297"/>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3" t="str">
        <f t="shared" si="150"/>
        <v/>
      </c>
      <c r="AU952" s="283" t="s">
        <v>2506</v>
      </c>
    </row>
    <row r="953" spans="1:47" x14ac:dyDescent="0.35">
      <c r="A953" s="148"/>
      <c r="B953" s="116"/>
      <c r="C953" s="115"/>
      <c r="D953" s="115"/>
      <c r="E953" s="115"/>
      <c r="F953" s="240" t="str">
        <f>IFERROR(VLOOKUP(B953,ACCEPTED_CODES!$X$3:$Y$48,2,),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4"/>
      <c r="Z953" s="115" t="str">
        <f>IFERROR(VLOOKUP(Y953,CAPTURE_SITE_INFO!$AC$3:$AE$501,3,FALSE),"")</f>
        <v/>
      </c>
      <c r="AA953" s="297"/>
      <c r="AB953" s="297"/>
      <c r="AC953" s="297"/>
      <c r="AD953" s="297"/>
      <c r="AE953" s="297"/>
      <c r="AF953" s="297"/>
      <c r="AG953" s="297"/>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3" t="str">
        <f t="shared" si="150"/>
        <v/>
      </c>
      <c r="AU953" s="283" t="s">
        <v>2506</v>
      </c>
    </row>
    <row r="954" spans="1:47" x14ac:dyDescent="0.35">
      <c r="A954" s="148"/>
      <c r="B954" s="116"/>
      <c r="C954" s="115"/>
      <c r="D954" s="115"/>
      <c r="E954" s="115"/>
      <c r="F954" s="240" t="str">
        <f>IFERROR(VLOOKUP(B954,ACCEPTED_CODES!$X$3:$Y$48,2,),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4"/>
      <c r="Z954" s="115" t="str">
        <f>IFERROR(VLOOKUP(Y954,CAPTURE_SITE_INFO!$AC$3:$AE$501,3,FALSE),"")</f>
        <v/>
      </c>
      <c r="AA954" s="297"/>
      <c r="AB954" s="297"/>
      <c r="AC954" s="297"/>
      <c r="AD954" s="297"/>
      <c r="AE954" s="297"/>
      <c r="AF954" s="297"/>
      <c r="AG954" s="297"/>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3" t="str">
        <f t="shared" si="150"/>
        <v/>
      </c>
      <c r="AU954" s="283" t="s">
        <v>2506</v>
      </c>
    </row>
    <row r="955" spans="1:47" x14ac:dyDescent="0.35">
      <c r="A955" s="148"/>
      <c r="B955" s="116"/>
      <c r="C955" s="115"/>
      <c r="D955" s="115"/>
      <c r="E955" s="115"/>
      <c r="F955" s="240" t="str">
        <f>IFERROR(VLOOKUP(B955,ACCEPTED_CODES!$X$3:$Y$48,2,),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4"/>
      <c r="Z955" s="115" t="str">
        <f>IFERROR(VLOOKUP(Y955,CAPTURE_SITE_INFO!$AC$3:$AE$501,3,FALSE),"")</f>
        <v/>
      </c>
      <c r="AA955" s="297"/>
      <c r="AB955" s="297"/>
      <c r="AC955" s="297"/>
      <c r="AD955" s="297"/>
      <c r="AE955" s="297"/>
      <c r="AF955" s="297"/>
      <c r="AG955" s="297"/>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3" t="str">
        <f t="shared" si="150"/>
        <v/>
      </c>
      <c r="AU955" s="283" t="s">
        <v>2506</v>
      </c>
    </row>
    <row r="956" spans="1:47" x14ac:dyDescent="0.35">
      <c r="A956" s="148"/>
      <c r="B956" s="116"/>
      <c r="C956" s="115"/>
      <c r="D956" s="115"/>
      <c r="E956" s="115"/>
      <c r="F956" s="240" t="str">
        <f>IFERROR(VLOOKUP(B956,ACCEPTED_CODES!$X$3:$Y$48,2,),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4"/>
      <c r="Z956" s="115" t="str">
        <f>IFERROR(VLOOKUP(Y956,CAPTURE_SITE_INFO!$AC$3:$AE$501,3,FALSE),"")</f>
        <v/>
      </c>
      <c r="AA956" s="297"/>
      <c r="AB956" s="297"/>
      <c r="AC956" s="297"/>
      <c r="AD956" s="297"/>
      <c r="AE956" s="297"/>
      <c r="AF956" s="297"/>
      <c r="AG956" s="297"/>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3" t="str">
        <f t="shared" si="150"/>
        <v/>
      </c>
      <c r="AU956" s="283" t="s">
        <v>2506</v>
      </c>
    </row>
    <row r="957" spans="1:47" x14ac:dyDescent="0.35">
      <c r="A957" s="148"/>
      <c r="B957" s="116"/>
      <c r="C957" s="115"/>
      <c r="D957" s="115"/>
      <c r="E957" s="115"/>
      <c r="F957" s="240" t="str">
        <f>IFERROR(VLOOKUP(B957,ACCEPTED_CODES!$X$3:$Y$48,2,),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4"/>
      <c r="Z957" s="115" t="str">
        <f>IFERROR(VLOOKUP(Y957,CAPTURE_SITE_INFO!$AC$3:$AE$501,3,FALSE),"")</f>
        <v/>
      </c>
      <c r="AA957" s="297"/>
      <c r="AB957" s="297"/>
      <c r="AC957" s="297"/>
      <c r="AD957" s="297"/>
      <c r="AE957" s="297"/>
      <c r="AF957" s="297"/>
      <c r="AG957" s="297"/>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3" t="str">
        <f t="shared" si="150"/>
        <v/>
      </c>
      <c r="AU957" s="283" t="s">
        <v>2506</v>
      </c>
    </row>
    <row r="958" spans="1:47" x14ac:dyDescent="0.35">
      <c r="A958" s="148"/>
      <c r="B958" s="116"/>
      <c r="C958" s="115"/>
      <c r="D958" s="115"/>
      <c r="E958" s="115"/>
      <c r="F958" s="240" t="str">
        <f>IFERROR(VLOOKUP(B958,ACCEPTED_CODES!$X$3:$Y$48,2,),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4"/>
      <c r="Z958" s="115" t="str">
        <f>IFERROR(VLOOKUP(Y958,CAPTURE_SITE_INFO!$AC$3:$AE$501,3,FALSE),"")</f>
        <v/>
      </c>
      <c r="AA958" s="297"/>
      <c r="AB958" s="297"/>
      <c r="AC958" s="297"/>
      <c r="AD958" s="297"/>
      <c r="AE958" s="297"/>
      <c r="AF958" s="297"/>
      <c r="AG958" s="297"/>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3" t="str">
        <f t="shared" si="150"/>
        <v/>
      </c>
      <c r="AU958" s="283" t="s">
        <v>2506</v>
      </c>
    </row>
    <row r="959" spans="1:47" x14ac:dyDescent="0.35">
      <c r="A959" s="148"/>
      <c r="B959" s="116"/>
      <c r="C959" s="115"/>
      <c r="D959" s="115"/>
      <c r="E959" s="115"/>
      <c r="F959" s="240" t="str">
        <f>IFERROR(VLOOKUP(B959,ACCEPTED_CODES!$X$3:$Y$48,2,),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4"/>
      <c r="Z959" s="115" t="str">
        <f>IFERROR(VLOOKUP(Y959,CAPTURE_SITE_INFO!$AC$3:$AE$501,3,FALSE),"")</f>
        <v/>
      </c>
      <c r="AA959" s="297"/>
      <c r="AB959" s="297"/>
      <c r="AC959" s="297"/>
      <c r="AD959" s="297"/>
      <c r="AE959" s="297"/>
      <c r="AF959" s="297"/>
      <c r="AG959" s="297"/>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3" t="str">
        <f t="shared" si="150"/>
        <v/>
      </c>
      <c r="AU959" s="283" t="s">
        <v>2506</v>
      </c>
    </row>
    <row r="960" spans="1:47" x14ac:dyDescent="0.35">
      <c r="A960" s="148"/>
      <c r="B960" s="116"/>
      <c r="C960" s="115"/>
      <c r="D960" s="115"/>
      <c r="E960" s="115"/>
      <c r="F960" s="240" t="str">
        <f>IFERROR(VLOOKUP(B960,ACCEPTED_CODES!$X$3:$Y$48,2,),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4"/>
      <c r="Z960" s="115" t="str">
        <f>IFERROR(VLOOKUP(Y960,CAPTURE_SITE_INFO!$AC$3:$AE$501,3,FALSE),"")</f>
        <v/>
      </c>
      <c r="AA960" s="297"/>
      <c r="AB960" s="297"/>
      <c r="AC960" s="297"/>
      <c r="AD960" s="297"/>
      <c r="AE960" s="297"/>
      <c r="AF960" s="297"/>
      <c r="AG960" s="297"/>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3" t="str">
        <f t="shared" si="150"/>
        <v/>
      </c>
      <c r="AU960" s="283" t="s">
        <v>2506</v>
      </c>
    </row>
    <row r="961" spans="1:47" x14ac:dyDescent="0.35">
      <c r="A961" s="148"/>
      <c r="B961" s="116"/>
      <c r="C961" s="115"/>
      <c r="D961" s="115"/>
      <c r="E961" s="115"/>
      <c r="F961" s="240" t="str">
        <f>IFERROR(VLOOKUP(B961,ACCEPTED_CODES!$X$3:$Y$48,2,),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4"/>
      <c r="Z961" s="115" t="str">
        <f>IFERROR(VLOOKUP(Y961,CAPTURE_SITE_INFO!$AC$3:$AE$501,3,FALSE),"")</f>
        <v/>
      </c>
      <c r="AA961" s="297"/>
      <c r="AB961" s="297"/>
      <c r="AC961" s="297"/>
      <c r="AD961" s="297"/>
      <c r="AE961" s="297"/>
      <c r="AF961" s="297"/>
      <c r="AG961" s="297"/>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3" t="str">
        <f t="shared" si="150"/>
        <v/>
      </c>
      <c r="AU961" s="283" t="s">
        <v>2506</v>
      </c>
    </row>
    <row r="962" spans="1:47" x14ac:dyDescent="0.35">
      <c r="A962" s="148"/>
      <c r="B962" s="116"/>
      <c r="C962" s="115"/>
      <c r="D962" s="115"/>
      <c r="E962" s="115"/>
      <c r="F962" s="240" t="str">
        <f>IFERROR(VLOOKUP(B962,ACCEPTED_CODES!$X$3:$Y$48,2,),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4"/>
      <c r="Z962" s="115" t="str">
        <f>IFERROR(VLOOKUP(Y962,CAPTURE_SITE_INFO!$AC$3:$AE$501,3,FALSE),"")</f>
        <v/>
      </c>
      <c r="AA962" s="297"/>
      <c r="AB962" s="297"/>
      <c r="AC962" s="297"/>
      <c r="AD962" s="297"/>
      <c r="AE962" s="297"/>
      <c r="AF962" s="297"/>
      <c r="AG962" s="297"/>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3" t="str">
        <f t="shared" si="150"/>
        <v/>
      </c>
      <c r="AU962" s="283" t="s">
        <v>2506</v>
      </c>
    </row>
    <row r="963" spans="1:47" x14ac:dyDescent="0.35">
      <c r="A963" s="148"/>
      <c r="B963" s="116"/>
      <c r="C963" s="115"/>
      <c r="D963" s="115"/>
      <c r="E963" s="115"/>
      <c r="F963" s="240" t="str">
        <f>IFERROR(VLOOKUP(B963,ACCEPTED_CODES!$X$3:$Y$48,2,),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4"/>
      <c r="Z963" s="115" t="str">
        <f>IFERROR(VLOOKUP(Y963,CAPTURE_SITE_INFO!$AC$3:$AE$501,3,FALSE),"")</f>
        <v/>
      </c>
      <c r="AA963" s="297"/>
      <c r="AB963" s="297"/>
      <c r="AC963" s="297"/>
      <c r="AD963" s="297"/>
      <c r="AE963" s="297"/>
      <c r="AF963" s="297"/>
      <c r="AG963" s="297"/>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3" t="str">
        <f t="shared" si="150"/>
        <v/>
      </c>
      <c r="AU963" s="283" t="s">
        <v>2506</v>
      </c>
    </row>
    <row r="964" spans="1:47" x14ac:dyDescent="0.35">
      <c r="A964" s="148"/>
      <c r="B964" s="116"/>
      <c r="C964" s="115"/>
      <c r="D964" s="115"/>
      <c r="E964" s="115"/>
      <c r="F964" s="240" t="str">
        <f>IFERROR(VLOOKUP(B964,ACCEPTED_CODES!$X$3:$Y$48,2,),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4"/>
      <c r="Z964" s="115" t="str">
        <f>IFERROR(VLOOKUP(Y964,CAPTURE_SITE_INFO!$AC$3:$AE$501,3,FALSE),"")</f>
        <v/>
      </c>
      <c r="AA964" s="297"/>
      <c r="AB964" s="297"/>
      <c r="AC964" s="297"/>
      <c r="AD964" s="297"/>
      <c r="AE964" s="297"/>
      <c r="AF964" s="297"/>
      <c r="AG964" s="297"/>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3" t="str">
        <f t="shared" si="150"/>
        <v/>
      </c>
      <c r="AU964" s="283" t="s">
        <v>2506</v>
      </c>
    </row>
    <row r="965" spans="1:47" x14ac:dyDescent="0.35">
      <c r="A965" s="148"/>
      <c r="B965" s="116"/>
      <c r="C965" s="115"/>
      <c r="D965" s="115"/>
      <c r="E965" s="115"/>
      <c r="F965" s="240" t="str">
        <f>IFERROR(VLOOKUP(B965,ACCEPTED_CODES!$X$3:$Y$48,2,),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4"/>
      <c r="Z965" s="115" t="str">
        <f>IFERROR(VLOOKUP(Y965,CAPTURE_SITE_INFO!$AC$3:$AE$501,3,FALSE),"")</f>
        <v/>
      </c>
      <c r="AA965" s="297"/>
      <c r="AB965" s="297"/>
      <c r="AC965" s="297"/>
      <c r="AD965" s="297"/>
      <c r="AE965" s="297"/>
      <c r="AF965" s="297"/>
      <c r="AG965" s="297"/>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3" t="str">
        <f t="shared" ref="AT965:AT1028" si="160">IF(T965="","",(CONCATENATE(S965,"-",T965)))</f>
        <v/>
      </c>
      <c r="AU965" s="283" t="s">
        <v>2506</v>
      </c>
    </row>
    <row r="966" spans="1:47" x14ac:dyDescent="0.35">
      <c r="A966" s="148"/>
      <c r="B966" s="116"/>
      <c r="C966" s="115"/>
      <c r="D966" s="115"/>
      <c r="E966" s="115"/>
      <c r="F966" s="240" t="str">
        <f>IFERROR(VLOOKUP(B966,ACCEPTED_CODES!$X$3:$Y$48,2,),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4"/>
      <c r="Z966" s="115" t="str">
        <f>IFERROR(VLOOKUP(Y966,CAPTURE_SITE_INFO!$AC$3:$AE$501,3,FALSE),"")</f>
        <v/>
      </c>
      <c r="AA966" s="297"/>
      <c r="AB966" s="297"/>
      <c r="AC966" s="297"/>
      <c r="AD966" s="297"/>
      <c r="AE966" s="297"/>
      <c r="AF966" s="297"/>
      <c r="AG966" s="297"/>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3" t="str">
        <f t="shared" si="160"/>
        <v/>
      </c>
      <c r="AU966" s="283" t="s">
        <v>2506</v>
      </c>
    </row>
    <row r="967" spans="1:47" x14ac:dyDescent="0.35">
      <c r="A967" s="148"/>
      <c r="B967" s="116"/>
      <c r="C967" s="115"/>
      <c r="D967" s="115"/>
      <c r="E967" s="115"/>
      <c r="F967" s="240" t="str">
        <f>IFERROR(VLOOKUP(B967,ACCEPTED_CODES!$X$3:$Y$48,2,),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4"/>
      <c r="Z967" s="115" t="str">
        <f>IFERROR(VLOOKUP(Y967,CAPTURE_SITE_INFO!$AC$3:$AE$501,3,FALSE),"")</f>
        <v/>
      </c>
      <c r="AA967" s="297"/>
      <c r="AB967" s="297"/>
      <c r="AC967" s="297"/>
      <c r="AD967" s="297"/>
      <c r="AE967" s="297"/>
      <c r="AF967" s="297"/>
      <c r="AG967" s="297"/>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3" t="str">
        <f t="shared" si="160"/>
        <v/>
      </c>
      <c r="AU967" s="283" t="s">
        <v>2506</v>
      </c>
    </row>
    <row r="968" spans="1:47" x14ac:dyDescent="0.35">
      <c r="A968" s="148"/>
      <c r="B968" s="116"/>
      <c r="C968" s="115"/>
      <c r="D968" s="115"/>
      <c r="E968" s="115"/>
      <c r="F968" s="240" t="str">
        <f>IFERROR(VLOOKUP(B968,ACCEPTED_CODES!$X$3:$Y$48,2,),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4"/>
      <c r="Z968" s="115" t="str">
        <f>IFERROR(VLOOKUP(Y968,CAPTURE_SITE_INFO!$AC$3:$AE$501,3,FALSE),"")</f>
        <v/>
      </c>
      <c r="AA968" s="297"/>
      <c r="AB968" s="297"/>
      <c r="AC968" s="297"/>
      <c r="AD968" s="297"/>
      <c r="AE968" s="297"/>
      <c r="AF968" s="297"/>
      <c r="AG968" s="297"/>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3" t="str">
        <f t="shared" si="160"/>
        <v/>
      </c>
      <c r="AU968" s="283" t="s">
        <v>2506</v>
      </c>
    </row>
    <row r="969" spans="1:47" x14ac:dyDescent="0.35">
      <c r="A969" s="148"/>
      <c r="B969" s="116"/>
      <c r="C969" s="115"/>
      <c r="D969" s="115"/>
      <c r="E969" s="115"/>
      <c r="F969" s="240" t="str">
        <f>IFERROR(VLOOKUP(B969,ACCEPTED_CODES!$X$3:$Y$48,2,),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4"/>
      <c r="Z969" s="115" t="str">
        <f>IFERROR(VLOOKUP(Y969,CAPTURE_SITE_INFO!$AC$3:$AE$501,3,FALSE),"")</f>
        <v/>
      </c>
      <c r="AA969" s="297"/>
      <c r="AB969" s="297"/>
      <c r="AC969" s="297"/>
      <c r="AD969" s="297"/>
      <c r="AE969" s="297"/>
      <c r="AF969" s="297"/>
      <c r="AG969" s="297"/>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3" t="str">
        <f t="shared" si="160"/>
        <v/>
      </c>
      <c r="AU969" s="283" t="s">
        <v>2506</v>
      </c>
    </row>
    <row r="970" spans="1:47" x14ac:dyDescent="0.35">
      <c r="A970" s="148"/>
      <c r="B970" s="116"/>
      <c r="C970" s="115"/>
      <c r="D970" s="115"/>
      <c r="E970" s="115"/>
      <c r="F970" s="240" t="str">
        <f>IFERROR(VLOOKUP(B970,ACCEPTED_CODES!$X$3:$Y$48,2,),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4"/>
      <c r="Z970" s="115" t="str">
        <f>IFERROR(VLOOKUP(Y970,CAPTURE_SITE_INFO!$AC$3:$AE$501,3,FALSE),"")</f>
        <v/>
      </c>
      <c r="AA970" s="297"/>
      <c r="AB970" s="297"/>
      <c r="AC970" s="297"/>
      <c r="AD970" s="297"/>
      <c r="AE970" s="297"/>
      <c r="AF970" s="297"/>
      <c r="AG970" s="297"/>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3" t="str">
        <f t="shared" si="160"/>
        <v/>
      </c>
      <c r="AU970" s="283" t="s">
        <v>2506</v>
      </c>
    </row>
    <row r="971" spans="1:47" x14ac:dyDescent="0.35">
      <c r="A971" s="148"/>
      <c r="B971" s="116"/>
      <c r="C971" s="115"/>
      <c r="D971" s="115"/>
      <c r="E971" s="115"/>
      <c r="F971" s="240" t="str">
        <f>IFERROR(VLOOKUP(B971,ACCEPTED_CODES!$X$3:$Y$48,2,),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4"/>
      <c r="Z971" s="115" t="str">
        <f>IFERROR(VLOOKUP(Y971,CAPTURE_SITE_INFO!$AC$3:$AE$501,3,FALSE),"")</f>
        <v/>
      </c>
      <c r="AA971" s="297"/>
      <c r="AB971" s="297"/>
      <c r="AC971" s="297"/>
      <c r="AD971" s="297"/>
      <c r="AE971" s="297"/>
      <c r="AF971" s="297"/>
      <c r="AG971" s="297"/>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3" t="str">
        <f t="shared" si="160"/>
        <v/>
      </c>
      <c r="AU971" s="283" t="s">
        <v>2506</v>
      </c>
    </row>
    <row r="972" spans="1:47" x14ac:dyDescent="0.35">
      <c r="A972" s="148"/>
      <c r="B972" s="116"/>
      <c r="C972" s="115"/>
      <c r="D972" s="115"/>
      <c r="E972" s="115"/>
      <c r="F972" s="240" t="str">
        <f>IFERROR(VLOOKUP(B972,ACCEPTED_CODES!$X$3:$Y$48,2,),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4"/>
      <c r="Z972" s="115" t="str">
        <f>IFERROR(VLOOKUP(Y972,CAPTURE_SITE_INFO!$AC$3:$AE$501,3,FALSE),"")</f>
        <v/>
      </c>
      <c r="AA972" s="297"/>
      <c r="AB972" s="297"/>
      <c r="AC972" s="297"/>
      <c r="AD972" s="297"/>
      <c r="AE972" s="297"/>
      <c r="AF972" s="297"/>
      <c r="AG972" s="297"/>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3" t="str">
        <f t="shared" si="160"/>
        <v/>
      </c>
      <c r="AU972" s="283" t="s">
        <v>2506</v>
      </c>
    </row>
    <row r="973" spans="1:47" x14ac:dyDescent="0.35">
      <c r="A973" s="148"/>
      <c r="B973" s="116"/>
      <c r="C973" s="115"/>
      <c r="D973" s="115"/>
      <c r="E973" s="115"/>
      <c r="F973" s="240" t="str">
        <f>IFERROR(VLOOKUP(B973,ACCEPTED_CODES!$X$3:$Y$48,2,),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4"/>
      <c r="Z973" s="115" t="str">
        <f>IFERROR(VLOOKUP(Y973,CAPTURE_SITE_INFO!$AC$3:$AE$501,3,FALSE),"")</f>
        <v/>
      </c>
      <c r="AA973" s="297"/>
      <c r="AB973" s="297"/>
      <c r="AC973" s="297"/>
      <c r="AD973" s="297"/>
      <c r="AE973" s="297"/>
      <c r="AF973" s="297"/>
      <c r="AG973" s="297"/>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3" t="str">
        <f t="shared" si="160"/>
        <v/>
      </c>
      <c r="AU973" s="283" t="s">
        <v>2506</v>
      </c>
    </row>
    <row r="974" spans="1:47" x14ac:dyDescent="0.35">
      <c r="A974" s="148"/>
      <c r="B974" s="116"/>
      <c r="C974" s="115"/>
      <c r="D974" s="115"/>
      <c r="E974" s="115"/>
      <c r="F974" s="240" t="str">
        <f>IFERROR(VLOOKUP(B974,ACCEPTED_CODES!$X$3:$Y$48,2,),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4"/>
      <c r="Z974" s="115" t="str">
        <f>IFERROR(VLOOKUP(Y974,CAPTURE_SITE_INFO!$AC$3:$AE$501,3,FALSE),"")</f>
        <v/>
      </c>
      <c r="AA974" s="297"/>
      <c r="AB974" s="297"/>
      <c r="AC974" s="297"/>
      <c r="AD974" s="297"/>
      <c r="AE974" s="297"/>
      <c r="AF974" s="297"/>
      <c r="AG974" s="297"/>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3" t="str">
        <f t="shared" si="160"/>
        <v/>
      </c>
      <c r="AU974" s="283" t="s">
        <v>2506</v>
      </c>
    </row>
    <row r="975" spans="1:47" x14ac:dyDescent="0.35">
      <c r="A975" s="148"/>
      <c r="B975" s="116"/>
      <c r="C975" s="115"/>
      <c r="D975" s="115"/>
      <c r="E975" s="115"/>
      <c r="F975" s="240" t="str">
        <f>IFERROR(VLOOKUP(B975,ACCEPTED_CODES!$X$3:$Y$48,2,),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4"/>
      <c r="Z975" s="115" t="str">
        <f>IFERROR(VLOOKUP(Y975,CAPTURE_SITE_INFO!$AC$3:$AE$501,3,FALSE),"")</f>
        <v/>
      </c>
      <c r="AA975" s="297"/>
      <c r="AB975" s="297"/>
      <c r="AC975" s="297"/>
      <c r="AD975" s="297"/>
      <c r="AE975" s="297"/>
      <c r="AF975" s="297"/>
      <c r="AG975" s="297"/>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3" t="str">
        <f t="shared" si="160"/>
        <v/>
      </c>
      <c r="AU975" s="283" t="s">
        <v>2506</v>
      </c>
    </row>
    <row r="976" spans="1:47" x14ac:dyDescent="0.35">
      <c r="A976" s="148"/>
      <c r="B976" s="116"/>
      <c r="C976" s="115"/>
      <c r="D976" s="115"/>
      <c r="E976" s="115"/>
      <c r="F976" s="240" t="str">
        <f>IFERROR(VLOOKUP(B976,ACCEPTED_CODES!$X$3:$Y$48,2,),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4"/>
      <c r="Z976" s="115" t="str">
        <f>IFERROR(VLOOKUP(Y976,CAPTURE_SITE_INFO!$AC$3:$AE$501,3,FALSE),"")</f>
        <v/>
      </c>
      <c r="AA976" s="297"/>
      <c r="AB976" s="297"/>
      <c r="AC976" s="297"/>
      <c r="AD976" s="297"/>
      <c r="AE976" s="297"/>
      <c r="AF976" s="297"/>
      <c r="AG976" s="297"/>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3" t="str">
        <f t="shared" si="160"/>
        <v/>
      </c>
      <c r="AU976" s="283" t="s">
        <v>2506</v>
      </c>
    </row>
    <row r="977" spans="1:47" x14ac:dyDescent="0.35">
      <c r="A977" s="148"/>
      <c r="B977" s="116"/>
      <c r="C977" s="115"/>
      <c r="D977" s="115"/>
      <c r="E977" s="115"/>
      <c r="F977" s="240" t="str">
        <f>IFERROR(VLOOKUP(B977,ACCEPTED_CODES!$X$3:$Y$48,2,),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4"/>
      <c r="Z977" s="115" t="str">
        <f>IFERROR(VLOOKUP(Y977,CAPTURE_SITE_INFO!$AC$3:$AE$501,3,FALSE),"")</f>
        <v/>
      </c>
      <c r="AA977" s="297"/>
      <c r="AB977" s="297"/>
      <c r="AC977" s="297"/>
      <c r="AD977" s="297"/>
      <c r="AE977" s="297"/>
      <c r="AF977" s="297"/>
      <c r="AG977" s="297"/>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3" t="str">
        <f t="shared" si="160"/>
        <v/>
      </c>
      <c r="AU977" s="283" t="s">
        <v>2506</v>
      </c>
    </row>
    <row r="978" spans="1:47" x14ac:dyDescent="0.35">
      <c r="A978" s="148"/>
      <c r="B978" s="116"/>
      <c r="C978" s="115"/>
      <c r="D978" s="115"/>
      <c r="E978" s="115"/>
      <c r="F978" s="240" t="str">
        <f>IFERROR(VLOOKUP(B978,ACCEPTED_CODES!$X$3:$Y$48,2,),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4"/>
      <c r="Z978" s="115" t="str">
        <f>IFERROR(VLOOKUP(Y978,CAPTURE_SITE_INFO!$AC$3:$AE$501,3,FALSE),"")</f>
        <v/>
      </c>
      <c r="AA978" s="297"/>
      <c r="AB978" s="297"/>
      <c r="AC978" s="297"/>
      <c r="AD978" s="297"/>
      <c r="AE978" s="297"/>
      <c r="AF978" s="297"/>
      <c r="AG978" s="297"/>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3" t="str">
        <f t="shared" si="160"/>
        <v/>
      </c>
      <c r="AU978" s="283" t="s">
        <v>2506</v>
      </c>
    </row>
    <row r="979" spans="1:47" x14ac:dyDescent="0.35">
      <c r="A979" s="148"/>
      <c r="B979" s="116"/>
      <c r="C979" s="115"/>
      <c r="D979" s="115"/>
      <c r="E979" s="115"/>
      <c r="F979" s="240" t="str">
        <f>IFERROR(VLOOKUP(B979,ACCEPTED_CODES!$X$3:$Y$48,2,),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4"/>
      <c r="Z979" s="115" t="str">
        <f>IFERROR(VLOOKUP(Y979,CAPTURE_SITE_INFO!$AC$3:$AE$501,3,FALSE),"")</f>
        <v/>
      </c>
      <c r="AA979" s="297"/>
      <c r="AB979" s="297"/>
      <c r="AC979" s="297"/>
      <c r="AD979" s="297"/>
      <c r="AE979" s="297"/>
      <c r="AF979" s="297"/>
      <c r="AG979" s="297"/>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3" t="str">
        <f t="shared" si="160"/>
        <v/>
      </c>
      <c r="AU979" s="283" t="s">
        <v>2506</v>
      </c>
    </row>
    <row r="980" spans="1:47" x14ac:dyDescent="0.35">
      <c r="A980" s="148"/>
      <c r="B980" s="116"/>
      <c r="C980" s="115"/>
      <c r="D980" s="115"/>
      <c r="E980" s="115"/>
      <c r="F980" s="240" t="str">
        <f>IFERROR(VLOOKUP(B980,ACCEPTED_CODES!$X$3:$Y$48,2,),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4"/>
      <c r="Z980" s="115" t="str">
        <f>IFERROR(VLOOKUP(Y980,CAPTURE_SITE_INFO!$AC$3:$AE$501,3,FALSE),"")</f>
        <v/>
      </c>
      <c r="AA980" s="297"/>
      <c r="AB980" s="297"/>
      <c r="AC980" s="297"/>
      <c r="AD980" s="297"/>
      <c r="AE980" s="297"/>
      <c r="AF980" s="297"/>
      <c r="AG980" s="297"/>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3" t="str">
        <f t="shared" si="160"/>
        <v/>
      </c>
      <c r="AU980" s="283" t="s">
        <v>2506</v>
      </c>
    </row>
    <row r="981" spans="1:47" x14ac:dyDescent="0.35">
      <c r="A981" s="148"/>
      <c r="B981" s="116"/>
      <c r="C981" s="115"/>
      <c r="D981" s="115"/>
      <c r="E981" s="115"/>
      <c r="F981" s="240" t="str">
        <f>IFERROR(VLOOKUP(B981,ACCEPTED_CODES!$X$3:$Y$48,2,),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4"/>
      <c r="Z981" s="115" t="str">
        <f>IFERROR(VLOOKUP(Y981,CAPTURE_SITE_INFO!$AC$3:$AE$501,3,FALSE),"")</f>
        <v/>
      </c>
      <c r="AA981" s="297"/>
      <c r="AB981" s="297"/>
      <c r="AC981" s="297"/>
      <c r="AD981" s="297"/>
      <c r="AE981" s="297"/>
      <c r="AF981" s="297"/>
      <c r="AG981" s="297"/>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3" t="str">
        <f t="shared" si="160"/>
        <v/>
      </c>
      <c r="AU981" s="283" t="s">
        <v>2506</v>
      </c>
    </row>
    <row r="982" spans="1:47" x14ac:dyDescent="0.35">
      <c r="A982" s="148"/>
      <c r="B982" s="116"/>
      <c r="C982" s="115"/>
      <c r="D982" s="115"/>
      <c r="E982" s="115"/>
      <c r="F982" s="240" t="str">
        <f>IFERROR(VLOOKUP(B982,ACCEPTED_CODES!$X$3:$Y$48,2,),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4"/>
      <c r="Z982" s="115" t="str">
        <f>IFERROR(VLOOKUP(Y982,CAPTURE_SITE_INFO!$AC$3:$AE$501,3,FALSE),"")</f>
        <v/>
      </c>
      <c r="AA982" s="297"/>
      <c r="AB982" s="297"/>
      <c r="AC982" s="297"/>
      <c r="AD982" s="297"/>
      <c r="AE982" s="297"/>
      <c r="AF982" s="297"/>
      <c r="AG982" s="297"/>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3" t="str">
        <f t="shared" si="160"/>
        <v/>
      </c>
      <c r="AU982" s="283" t="s">
        <v>2506</v>
      </c>
    </row>
    <row r="983" spans="1:47" x14ac:dyDescent="0.35">
      <c r="A983" s="148"/>
      <c r="B983" s="116"/>
      <c r="C983" s="115"/>
      <c r="D983" s="115"/>
      <c r="E983" s="115"/>
      <c r="F983" s="240" t="str">
        <f>IFERROR(VLOOKUP(B983,ACCEPTED_CODES!$X$3:$Y$48,2,),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4"/>
      <c r="Z983" s="115" t="str">
        <f>IFERROR(VLOOKUP(Y983,CAPTURE_SITE_INFO!$AC$3:$AE$501,3,FALSE),"")</f>
        <v/>
      </c>
      <c r="AA983" s="297"/>
      <c r="AB983" s="297"/>
      <c r="AC983" s="297"/>
      <c r="AD983" s="297"/>
      <c r="AE983" s="297"/>
      <c r="AF983" s="297"/>
      <c r="AG983" s="297"/>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3" t="str">
        <f t="shared" si="160"/>
        <v/>
      </c>
      <c r="AU983" s="283" t="s">
        <v>2506</v>
      </c>
    </row>
    <row r="984" spans="1:47" x14ac:dyDescent="0.35">
      <c r="A984" s="148"/>
      <c r="B984" s="116"/>
      <c r="C984" s="115"/>
      <c r="D984" s="115"/>
      <c r="E984" s="115"/>
      <c r="F984" s="240" t="str">
        <f>IFERROR(VLOOKUP(B984,ACCEPTED_CODES!$X$3:$Y$48,2,),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4"/>
      <c r="Z984" s="115" t="str">
        <f>IFERROR(VLOOKUP(Y984,CAPTURE_SITE_INFO!$AC$3:$AE$501,3,FALSE),"")</f>
        <v/>
      </c>
      <c r="AA984" s="297"/>
      <c r="AB984" s="297"/>
      <c r="AC984" s="297"/>
      <c r="AD984" s="297"/>
      <c r="AE984" s="297"/>
      <c r="AF984" s="297"/>
      <c r="AG984" s="297"/>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3" t="str">
        <f t="shared" si="160"/>
        <v/>
      </c>
      <c r="AU984" s="283" t="s">
        <v>2506</v>
      </c>
    </row>
    <row r="985" spans="1:47" x14ac:dyDescent="0.35">
      <c r="A985" s="148"/>
      <c r="B985" s="116"/>
      <c r="C985" s="115"/>
      <c r="D985" s="115"/>
      <c r="E985" s="115"/>
      <c r="F985" s="240" t="str">
        <f>IFERROR(VLOOKUP(B985,ACCEPTED_CODES!$X$3:$Y$48,2,),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4"/>
      <c r="Z985" s="115" t="str">
        <f>IFERROR(VLOOKUP(Y985,CAPTURE_SITE_INFO!$AC$3:$AE$501,3,FALSE),"")</f>
        <v/>
      </c>
      <c r="AA985" s="297"/>
      <c r="AB985" s="297"/>
      <c r="AC985" s="297"/>
      <c r="AD985" s="297"/>
      <c r="AE985" s="297"/>
      <c r="AF985" s="297"/>
      <c r="AG985" s="297"/>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3" t="str">
        <f t="shared" si="160"/>
        <v/>
      </c>
      <c r="AU985" s="283" t="s">
        <v>2506</v>
      </c>
    </row>
    <row r="986" spans="1:47" x14ac:dyDescent="0.35">
      <c r="A986" s="148"/>
      <c r="B986" s="116"/>
      <c r="C986" s="115"/>
      <c r="D986" s="115"/>
      <c r="E986" s="115"/>
      <c r="F986" s="240" t="str">
        <f>IFERROR(VLOOKUP(B986,ACCEPTED_CODES!$X$3:$Y$48,2,),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4"/>
      <c r="Z986" s="115" t="str">
        <f>IFERROR(VLOOKUP(Y986,CAPTURE_SITE_INFO!$AC$3:$AE$501,3,FALSE),"")</f>
        <v/>
      </c>
      <c r="AA986" s="297"/>
      <c r="AB986" s="297"/>
      <c r="AC986" s="297"/>
      <c r="AD986" s="297"/>
      <c r="AE986" s="297"/>
      <c r="AF986" s="297"/>
      <c r="AG986" s="297"/>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3" t="str">
        <f t="shared" si="160"/>
        <v/>
      </c>
      <c r="AU986" s="283" t="s">
        <v>2506</v>
      </c>
    </row>
    <row r="987" spans="1:47" x14ac:dyDescent="0.35">
      <c r="A987" s="148"/>
      <c r="B987" s="116"/>
      <c r="C987" s="115"/>
      <c r="D987" s="115"/>
      <c r="E987" s="115"/>
      <c r="F987" s="240" t="str">
        <f>IFERROR(VLOOKUP(B987,ACCEPTED_CODES!$X$3:$Y$48,2,),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4"/>
      <c r="Z987" s="115" t="str">
        <f>IFERROR(VLOOKUP(Y987,CAPTURE_SITE_INFO!$AC$3:$AE$501,3,FALSE),"")</f>
        <v/>
      </c>
      <c r="AA987" s="297"/>
      <c r="AB987" s="297"/>
      <c r="AC987" s="297"/>
      <c r="AD987" s="297"/>
      <c r="AE987" s="297"/>
      <c r="AF987" s="297"/>
      <c r="AG987" s="297"/>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3" t="str">
        <f t="shared" si="160"/>
        <v/>
      </c>
      <c r="AU987" s="283" t="s">
        <v>2506</v>
      </c>
    </row>
    <row r="988" spans="1:47" x14ac:dyDescent="0.35">
      <c r="A988" s="148"/>
      <c r="B988" s="116"/>
      <c r="C988" s="115"/>
      <c r="D988" s="115"/>
      <c r="E988" s="115"/>
      <c r="F988" s="240" t="str">
        <f>IFERROR(VLOOKUP(B988,ACCEPTED_CODES!$X$3:$Y$48,2,),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4"/>
      <c r="Z988" s="115" t="str">
        <f>IFERROR(VLOOKUP(Y988,CAPTURE_SITE_INFO!$AC$3:$AE$501,3,FALSE),"")</f>
        <v/>
      </c>
      <c r="AA988" s="297"/>
      <c r="AB988" s="297"/>
      <c r="AC988" s="297"/>
      <c r="AD988" s="297"/>
      <c r="AE988" s="297"/>
      <c r="AF988" s="297"/>
      <c r="AG988" s="297"/>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3" t="str">
        <f t="shared" si="160"/>
        <v/>
      </c>
      <c r="AU988" s="283" t="s">
        <v>2506</v>
      </c>
    </row>
    <row r="989" spans="1:47" x14ac:dyDescent="0.35">
      <c r="A989" s="148"/>
      <c r="B989" s="116"/>
      <c r="C989" s="115"/>
      <c r="D989" s="115"/>
      <c r="E989" s="115"/>
      <c r="F989" s="240" t="str">
        <f>IFERROR(VLOOKUP(B989,ACCEPTED_CODES!$X$3:$Y$48,2,),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4"/>
      <c r="Z989" s="115" t="str">
        <f>IFERROR(VLOOKUP(Y989,CAPTURE_SITE_INFO!$AC$3:$AE$501,3,FALSE),"")</f>
        <v/>
      </c>
      <c r="AA989" s="297"/>
      <c r="AB989" s="297"/>
      <c r="AC989" s="297"/>
      <c r="AD989" s="297"/>
      <c r="AE989" s="297"/>
      <c r="AF989" s="297"/>
      <c r="AG989" s="297"/>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3" t="str">
        <f t="shared" si="160"/>
        <v/>
      </c>
      <c r="AU989" s="283" t="s">
        <v>2506</v>
      </c>
    </row>
    <row r="990" spans="1:47" x14ac:dyDescent="0.35">
      <c r="A990" s="148"/>
      <c r="B990" s="116"/>
      <c r="C990" s="115"/>
      <c r="D990" s="115"/>
      <c r="E990" s="115"/>
      <c r="F990" s="240" t="str">
        <f>IFERROR(VLOOKUP(B990,ACCEPTED_CODES!$X$3:$Y$48,2,),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4"/>
      <c r="Z990" s="115" t="str">
        <f>IFERROR(VLOOKUP(Y990,CAPTURE_SITE_INFO!$AC$3:$AE$501,3,FALSE),"")</f>
        <v/>
      </c>
      <c r="AA990" s="297"/>
      <c r="AB990" s="297"/>
      <c r="AC990" s="297"/>
      <c r="AD990" s="297"/>
      <c r="AE990" s="297"/>
      <c r="AF990" s="297"/>
      <c r="AG990" s="297"/>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3" t="str">
        <f t="shared" si="160"/>
        <v/>
      </c>
      <c r="AU990" s="283" t="s">
        <v>2506</v>
      </c>
    </row>
    <row r="991" spans="1:47" x14ac:dyDescent="0.35">
      <c r="A991" s="148"/>
      <c r="B991" s="116"/>
      <c r="C991" s="115"/>
      <c r="D991" s="115"/>
      <c r="E991" s="115"/>
      <c r="F991" s="240" t="str">
        <f>IFERROR(VLOOKUP(B991,ACCEPTED_CODES!$X$3:$Y$48,2,),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4"/>
      <c r="Z991" s="115" t="str">
        <f>IFERROR(VLOOKUP(Y991,CAPTURE_SITE_INFO!$AC$3:$AE$501,3,FALSE),"")</f>
        <v/>
      </c>
      <c r="AA991" s="297"/>
      <c r="AB991" s="297"/>
      <c r="AC991" s="297"/>
      <c r="AD991" s="297"/>
      <c r="AE991" s="297"/>
      <c r="AF991" s="297"/>
      <c r="AG991" s="297"/>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3" t="str">
        <f t="shared" si="160"/>
        <v/>
      </c>
      <c r="AU991" s="283" t="s">
        <v>2506</v>
      </c>
    </row>
    <row r="992" spans="1:47" x14ac:dyDescent="0.35">
      <c r="A992" s="148"/>
      <c r="B992" s="116"/>
      <c r="C992" s="115"/>
      <c r="D992" s="115"/>
      <c r="E992" s="115"/>
      <c r="F992" s="240" t="str">
        <f>IFERROR(VLOOKUP(B992,ACCEPTED_CODES!$X$3:$Y$48,2,),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4"/>
      <c r="Z992" s="115" t="str">
        <f>IFERROR(VLOOKUP(Y992,CAPTURE_SITE_INFO!$AC$3:$AE$501,3,FALSE),"")</f>
        <v/>
      </c>
      <c r="AA992" s="297"/>
      <c r="AB992" s="297"/>
      <c r="AC992" s="297"/>
      <c r="AD992" s="297"/>
      <c r="AE992" s="297"/>
      <c r="AF992" s="297"/>
      <c r="AG992" s="297"/>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3" t="str">
        <f t="shared" si="160"/>
        <v/>
      </c>
      <c r="AU992" s="283" t="s">
        <v>2506</v>
      </c>
    </row>
    <row r="993" spans="1:47" x14ac:dyDescent="0.35">
      <c r="A993" s="148"/>
      <c r="B993" s="116"/>
      <c r="C993" s="115"/>
      <c r="D993" s="115"/>
      <c r="E993" s="115"/>
      <c r="F993" s="240" t="str">
        <f>IFERROR(VLOOKUP(B993,ACCEPTED_CODES!$X$3:$Y$48,2,),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4"/>
      <c r="Z993" s="115" t="str">
        <f>IFERROR(VLOOKUP(Y993,CAPTURE_SITE_INFO!$AC$3:$AE$501,3,FALSE),"")</f>
        <v/>
      </c>
      <c r="AA993" s="297"/>
      <c r="AB993" s="297"/>
      <c r="AC993" s="297"/>
      <c r="AD993" s="297"/>
      <c r="AE993" s="297"/>
      <c r="AF993" s="297"/>
      <c r="AG993" s="297"/>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3" t="str">
        <f t="shared" si="160"/>
        <v/>
      </c>
      <c r="AU993" s="283" t="s">
        <v>2506</v>
      </c>
    </row>
    <row r="994" spans="1:47" x14ac:dyDescent="0.35">
      <c r="A994" s="148"/>
      <c r="B994" s="116"/>
      <c r="C994" s="115"/>
      <c r="D994" s="115"/>
      <c r="E994" s="115"/>
      <c r="F994" s="240" t="str">
        <f>IFERROR(VLOOKUP(B994,ACCEPTED_CODES!$X$3:$Y$48,2,),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4"/>
      <c r="Z994" s="115" t="str">
        <f>IFERROR(VLOOKUP(Y994,CAPTURE_SITE_INFO!$AC$3:$AE$501,3,FALSE),"")</f>
        <v/>
      </c>
      <c r="AA994" s="297"/>
      <c r="AB994" s="297"/>
      <c r="AC994" s="297"/>
      <c r="AD994" s="297"/>
      <c r="AE994" s="297"/>
      <c r="AF994" s="297"/>
      <c r="AG994" s="297"/>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3" t="str">
        <f t="shared" si="160"/>
        <v/>
      </c>
      <c r="AU994" s="283" t="s">
        <v>2506</v>
      </c>
    </row>
    <row r="995" spans="1:47" x14ac:dyDescent="0.35">
      <c r="A995" s="148"/>
      <c r="B995" s="116"/>
      <c r="C995" s="115"/>
      <c r="D995" s="115"/>
      <c r="E995" s="115"/>
      <c r="F995" s="240" t="str">
        <f>IFERROR(VLOOKUP(B995,ACCEPTED_CODES!$X$3:$Y$48,2,),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4"/>
      <c r="Z995" s="115" t="str">
        <f>IFERROR(VLOOKUP(Y995,CAPTURE_SITE_INFO!$AC$3:$AE$501,3,FALSE),"")</f>
        <v/>
      </c>
      <c r="AA995" s="297"/>
      <c r="AB995" s="297"/>
      <c r="AC995" s="297"/>
      <c r="AD995" s="297"/>
      <c r="AE995" s="297"/>
      <c r="AF995" s="297"/>
      <c r="AG995" s="297"/>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3" t="str">
        <f t="shared" si="160"/>
        <v/>
      </c>
      <c r="AU995" s="283" t="s">
        <v>2506</v>
      </c>
    </row>
    <row r="996" spans="1:47" x14ac:dyDescent="0.35">
      <c r="A996" s="148"/>
      <c r="B996" s="116"/>
      <c r="C996" s="115"/>
      <c r="D996" s="115"/>
      <c r="E996" s="115"/>
      <c r="F996" s="240" t="str">
        <f>IFERROR(VLOOKUP(B996,ACCEPTED_CODES!$X$3:$Y$48,2,),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4"/>
      <c r="Z996" s="115" t="str">
        <f>IFERROR(VLOOKUP(Y996,CAPTURE_SITE_INFO!$AC$3:$AE$501,3,FALSE),"")</f>
        <v/>
      </c>
      <c r="AA996" s="297"/>
      <c r="AB996" s="297"/>
      <c r="AC996" s="297"/>
      <c r="AD996" s="297"/>
      <c r="AE996" s="297"/>
      <c r="AF996" s="297"/>
      <c r="AG996" s="297"/>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3" t="str">
        <f t="shared" si="160"/>
        <v/>
      </c>
      <c r="AU996" s="283" t="s">
        <v>2506</v>
      </c>
    </row>
    <row r="997" spans="1:47" x14ac:dyDescent="0.35">
      <c r="A997" s="148"/>
      <c r="B997" s="116"/>
      <c r="C997" s="115"/>
      <c r="D997" s="115"/>
      <c r="E997" s="115"/>
      <c r="F997" s="240" t="str">
        <f>IFERROR(VLOOKUP(B997,ACCEPTED_CODES!$X$3:$Y$48,2,),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4"/>
      <c r="Z997" s="115" t="str">
        <f>IFERROR(VLOOKUP(Y997,CAPTURE_SITE_INFO!$AC$3:$AE$501,3,FALSE),"")</f>
        <v/>
      </c>
      <c r="AA997" s="297"/>
      <c r="AB997" s="297"/>
      <c r="AC997" s="297"/>
      <c r="AD997" s="297"/>
      <c r="AE997" s="297"/>
      <c r="AF997" s="297"/>
      <c r="AG997" s="297"/>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3" t="str">
        <f t="shared" si="160"/>
        <v/>
      </c>
      <c r="AU997" s="283" t="s">
        <v>2506</v>
      </c>
    </row>
    <row r="998" spans="1:47" x14ac:dyDescent="0.35">
      <c r="A998" s="148"/>
      <c r="B998" s="116"/>
      <c r="C998" s="115"/>
      <c r="D998" s="115"/>
      <c r="E998" s="115"/>
      <c r="F998" s="240" t="str">
        <f>IFERROR(VLOOKUP(B998,ACCEPTED_CODES!$X$3:$Y$48,2,),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4"/>
      <c r="Z998" s="115" t="str">
        <f>IFERROR(VLOOKUP(Y998,CAPTURE_SITE_INFO!$AC$3:$AE$501,3,FALSE),"")</f>
        <v/>
      </c>
      <c r="AA998" s="297"/>
      <c r="AB998" s="297"/>
      <c r="AC998" s="297"/>
      <c r="AD998" s="297"/>
      <c r="AE998" s="297"/>
      <c r="AF998" s="297"/>
      <c r="AG998" s="297"/>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3" t="str">
        <f t="shared" si="160"/>
        <v/>
      </c>
      <c r="AU998" s="283" t="s">
        <v>2506</v>
      </c>
    </row>
    <row r="999" spans="1:47" x14ac:dyDescent="0.35">
      <c r="A999" s="148"/>
      <c r="B999" s="116"/>
      <c r="C999" s="115"/>
      <c r="D999" s="115"/>
      <c r="E999" s="115"/>
      <c r="F999" s="240" t="str">
        <f>IFERROR(VLOOKUP(B999,ACCEPTED_CODES!$X$3:$Y$48,2,),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4"/>
      <c r="Z999" s="115" t="str">
        <f>IFERROR(VLOOKUP(Y999,CAPTURE_SITE_INFO!$AC$3:$AE$501,3,FALSE),"")</f>
        <v/>
      </c>
      <c r="AA999" s="297"/>
      <c r="AB999" s="297"/>
      <c r="AC999" s="297"/>
      <c r="AD999" s="297"/>
      <c r="AE999" s="297"/>
      <c r="AF999" s="297"/>
      <c r="AG999" s="297"/>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3" t="str">
        <f t="shared" si="160"/>
        <v/>
      </c>
      <c r="AU999" s="283" t="s">
        <v>2506</v>
      </c>
    </row>
    <row r="1000" spans="1:47" x14ac:dyDescent="0.35">
      <c r="A1000" s="148"/>
      <c r="B1000" s="116"/>
      <c r="C1000" s="115"/>
      <c r="D1000" s="115"/>
      <c r="E1000" s="115"/>
      <c r="F1000" s="240" t="str">
        <f>IFERROR(VLOOKUP(B1000,ACCEPTED_CODES!$X$3:$Y$48,2,),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4"/>
      <c r="Z1000" s="115" t="str">
        <f>IFERROR(VLOOKUP(Y1000,CAPTURE_SITE_INFO!$AC$3:$AE$501,3,FALSE),"")</f>
        <v/>
      </c>
      <c r="AA1000" s="297"/>
      <c r="AB1000" s="297"/>
      <c r="AC1000" s="297"/>
      <c r="AD1000" s="297"/>
      <c r="AE1000" s="297"/>
      <c r="AF1000" s="297"/>
      <c r="AG1000" s="297"/>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3" t="str">
        <f t="shared" si="160"/>
        <v/>
      </c>
      <c r="AU1000" s="283" t="s">
        <v>2506</v>
      </c>
    </row>
    <row r="1001" spans="1:47" x14ac:dyDescent="0.35">
      <c r="A1001" s="148"/>
      <c r="B1001" s="116"/>
      <c r="C1001" s="115"/>
      <c r="D1001" s="115"/>
      <c r="E1001" s="115"/>
      <c r="F1001" s="240" t="str">
        <f>IFERROR(VLOOKUP(B1001,ACCEPTED_CODES!$X$3:$Y$48,2,),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4"/>
      <c r="Z1001" s="115" t="str">
        <f>IFERROR(VLOOKUP(Y1001,CAPTURE_SITE_INFO!$AC$3:$AE$501,3,FALSE),"")</f>
        <v/>
      </c>
      <c r="AA1001" s="297"/>
      <c r="AB1001" s="297"/>
      <c r="AC1001" s="297"/>
      <c r="AD1001" s="297"/>
      <c r="AE1001" s="297"/>
      <c r="AF1001" s="297"/>
      <c r="AG1001" s="297"/>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3" t="str">
        <f t="shared" si="160"/>
        <v/>
      </c>
      <c r="AU1001" s="283" t="s">
        <v>2506</v>
      </c>
    </row>
    <row r="1002" spans="1:47" x14ac:dyDescent="0.35">
      <c r="A1002" s="148"/>
      <c r="B1002" s="116"/>
      <c r="C1002" s="115"/>
      <c r="D1002" s="115"/>
      <c r="E1002" s="115"/>
      <c r="F1002" s="240" t="str">
        <f>IFERROR(VLOOKUP(B1002,ACCEPTED_CODES!$X$3:$Y$48,2,),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4"/>
      <c r="Z1002" s="115" t="str">
        <f>IFERROR(VLOOKUP(Y1002,CAPTURE_SITE_INFO!$AC$3:$AE$501,3,FALSE),"")</f>
        <v/>
      </c>
      <c r="AA1002" s="297"/>
      <c r="AB1002" s="297"/>
      <c r="AC1002" s="297"/>
      <c r="AD1002" s="297"/>
      <c r="AE1002" s="297"/>
      <c r="AF1002" s="297"/>
      <c r="AG1002" s="297"/>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3" t="str">
        <f t="shared" si="160"/>
        <v/>
      </c>
      <c r="AU1002" s="283" t="s">
        <v>2506</v>
      </c>
    </row>
    <row r="1003" spans="1:47" x14ac:dyDescent="0.35">
      <c r="A1003" s="148"/>
      <c r="B1003" s="116"/>
      <c r="C1003" s="115"/>
      <c r="D1003" s="115"/>
      <c r="E1003" s="115"/>
      <c r="F1003" s="240" t="str">
        <f>IFERROR(VLOOKUP(B1003,ACCEPTED_CODES!$X$3:$Y$48,2,),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4"/>
      <c r="Z1003" s="115" t="str">
        <f>IFERROR(VLOOKUP(Y1003,CAPTURE_SITE_INFO!$AC$3:$AE$501,3,FALSE),"")</f>
        <v/>
      </c>
      <c r="AA1003" s="297"/>
      <c r="AB1003" s="297"/>
      <c r="AC1003" s="297"/>
      <c r="AD1003" s="297"/>
      <c r="AE1003" s="297"/>
      <c r="AF1003" s="297"/>
      <c r="AG1003" s="297"/>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3" t="str">
        <f t="shared" si="160"/>
        <v/>
      </c>
      <c r="AU1003" s="283" t="s">
        <v>2506</v>
      </c>
    </row>
    <row r="1004" spans="1:47" x14ac:dyDescent="0.35">
      <c r="A1004" s="148"/>
      <c r="B1004" s="116"/>
      <c r="C1004" s="115"/>
      <c r="D1004" s="115"/>
      <c r="E1004" s="115"/>
      <c r="F1004" s="240" t="str">
        <f>IFERROR(VLOOKUP(B1004,ACCEPTED_CODES!$X$3:$Y$48,2,),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4"/>
      <c r="Z1004" s="115" t="str">
        <f>IFERROR(VLOOKUP(Y1004,CAPTURE_SITE_INFO!$AC$3:$AE$501,3,FALSE),"")</f>
        <v/>
      </c>
      <c r="AA1004" s="297"/>
      <c r="AB1004" s="297"/>
      <c r="AC1004" s="297"/>
      <c r="AD1004" s="297"/>
      <c r="AE1004" s="297"/>
      <c r="AF1004" s="297"/>
      <c r="AG1004" s="297"/>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3" t="str">
        <f t="shared" si="160"/>
        <v/>
      </c>
      <c r="AU1004" s="283" t="s">
        <v>2506</v>
      </c>
    </row>
    <row r="1005" spans="1:47" x14ac:dyDescent="0.35">
      <c r="A1005" s="148"/>
      <c r="B1005" s="116"/>
      <c r="C1005" s="115"/>
      <c r="D1005" s="115"/>
      <c r="E1005" s="115"/>
      <c r="F1005" s="240" t="str">
        <f>IFERROR(VLOOKUP(B1005,ACCEPTED_CODES!$X$3:$Y$48,2,),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4"/>
      <c r="Z1005" s="115" t="str">
        <f>IFERROR(VLOOKUP(Y1005,CAPTURE_SITE_INFO!$AC$3:$AE$501,3,FALSE),"")</f>
        <v/>
      </c>
      <c r="AA1005" s="297"/>
      <c r="AB1005" s="297"/>
      <c r="AC1005" s="297"/>
      <c r="AD1005" s="297"/>
      <c r="AE1005" s="297"/>
      <c r="AF1005" s="297"/>
      <c r="AG1005" s="297"/>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3" t="str">
        <f t="shared" si="160"/>
        <v/>
      </c>
      <c r="AU1005" s="283" t="s">
        <v>2506</v>
      </c>
    </row>
    <row r="1006" spans="1:47" x14ac:dyDescent="0.35">
      <c r="A1006" s="148"/>
      <c r="B1006" s="116"/>
      <c r="C1006" s="115"/>
      <c r="D1006" s="115"/>
      <c r="E1006" s="115"/>
      <c r="F1006" s="240" t="str">
        <f>IFERROR(VLOOKUP(B1006,ACCEPTED_CODES!$X$3:$Y$48,2,),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4"/>
      <c r="Z1006" s="115" t="str">
        <f>IFERROR(VLOOKUP(Y1006,CAPTURE_SITE_INFO!$AC$3:$AE$501,3,FALSE),"")</f>
        <v/>
      </c>
      <c r="AA1006" s="297"/>
      <c r="AB1006" s="297"/>
      <c r="AC1006" s="297"/>
      <c r="AD1006" s="297"/>
      <c r="AE1006" s="297"/>
      <c r="AF1006" s="297"/>
      <c r="AG1006" s="297"/>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3" t="str">
        <f t="shared" si="160"/>
        <v/>
      </c>
      <c r="AU1006" s="283" t="s">
        <v>2506</v>
      </c>
    </row>
    <row r="1007" spans="1:47" x14ac:dyDescent="0.35">
      <c r="A1007" s="148"/>
      <c r="B1007" s="116"/>
      <c r="C1007" s="115"/>
      <c r="D1007" s="115"/>
      <c r="E1007" s="115"/>
      <c r="F1007" s="240" t="str">
        <f>IFERROR(VLOOKUP(B1007,ACCEPTED_CODES!$X$3:$Y$48,2,),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4"/>
      <c r="Z1007" s="115" t="str">
        <f>IFERROR(VLOOKUP(Y1007,CAPTURE_SITE_INFO!$AC$3:$AE$501,3,FALSE),"")</f>
        <v/>
      </c>
      <c r="AA1007" s="297"/>
      <c r="AB1007" s="297"/>
      <c r="AC1007" s="297"/>
      <c r="AD1007" s="297"/>
      <c r="AE1007" s="297"/>
      <c r="AF1007" s="297"/>
      <c r="AG1007" s="297"/>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3" t="str">
        <f t="shared" si="160"/>
        <v/>
      </c>
      <c r="AU1007" s="283" t="s">
        <v>2506</v>
      </c>
    </row>
    <row r="1008" spans="1:47" x14ac:dyDescent="0.35">
      <c r="A1008" s="148"/>
      <c r="B1008" s="116"/>
      <c r="C1008" s="115"/>
      <c r="D1008" s="115"/>
      <c r="E1008" s="115"/>
      <c r="F1008" s="240" t="str">
        <f>IFERROR(VLOOKUP(B1008,ACCEPTED_CODES!$X$3:$Y$48,2,),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4"/>
      <c r="Z1008" s="115" t="str">
        <f>IFERROR(VLOOKUP(Y1008,CAPTURE_SITE_INFO!$AC$3:$AE$501,3,FALSE),"")</f>
        <v/>
      </c>
      <c r="AA1008" s="297"/>
      <c r="AB1008" s="297"/>
      <c r="AC1008" s="297"/>
      <c r="AD1008" s="297"/>
      <c r="AE1008" s="297"/>
      <c r="AF1008" s="297"/>
      <c r="AG1008" s="297"/>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3" t="str">
        <f t="shared" si="160"/>
        <v/>
      </c>
      <c r="AU1008" s="283" t="s">
        <v>2506</v>
      </c>
    </row>
    <row r="1009" spans="1:47" x14ac:dyDescent="0.35">
      <c r="A1009" s="148"/>
      <c r="B1009" s="116"/>
      <c r="C1009" s="115"/>
      <c r="D1009" s="115"/>
      <c r="E1009" s="115"/>
      <c r="F1009" s="240" t="str">
        <f>IFERROR(VLOOKUP(B1009,ACCEPTED_CODES!$X$3:$Y$48,2,),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4"/>
      <c r="Z1009" s="115" t="str">
        <f>IFERROR(VLOOKUP(Y1009,CAPTURE_SITE_INFO!$AC$3:$AE$501,3,FALSE),"")</f>
        <v/>
      </c>
      <c r="AA1009" s="297"/>
      <c r="AB1009" s="297"/>
      <c r="AC1009" s="297"/>
      <c r="AD1009" s="297"/>
      <c r="AE1009" s="297"/>
      <c r="AF1009" s="297"/>
      <c r="AG1009" s="297"/>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3" t="str">
        <f t="shared" si="160"/>
        <v/>
      </c>
      <c r="AU1009" s="283" t="s">
        <v>2506</v>
      </c>
    </row>
    <row r="1010" spans="1:47" x14ac:dyDescent="0.35">
      <c r="A1010" s="148"/>
      <c r="B1010" s="116"/>
      <c r="C1010" s="115"/>
      <c r="D1010" s="115"/>
      <c r="E1010" s="115"/>
      <c r="F1010" s="240" t="str">
        <f>IFERROR(VLOOKUP(B1010,ACCEPTED_CODES!$X$3:$Y$48,2,),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4"/>
      <c r="Z1010" s="115" t="str">
        <f>IFERROR(VLOOKUP(Y1010,CAPTURE_SITE_INFO!$AC$3:$AE$501,3,FALSE),"")</f>
        <v/>
      </c>
      <c r="AA1010" s="297"/>
      <c r="AB1010" s="297"/>
      <c r="AC1010" s="297"/>
      <c r="AD1010" s="297"/>
      <c r="AE1010" s="297"/>
      <c r="AF1010" s="297"/>
      <c r="AG1010" s="297"/>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3" t="str">
        <f t="shared" si="160"/>
        <v/>
      </c>
      <c r="AU1010" s="283" t="s">
        <v>2506</v>
      </c>
    </row>
    <row r="1011" spans="1:47" x14ac:dyDescent="0.35">
      <c r="A1011" s="148"/>
      <c r="B1011" s="116"/>
      <c r="C1011" s="115"/>
      <c r="D1011" s="115"/>
      <c r="E1011" s="115"/>
      <c r="F1011" s="240" t="str">
        <f>IFERROR(VLOOKUP(B1011,ACCEPTED_CODES!$X$3:$Y$48,2,),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4"/>
      <c r="Z1011" s="115" t="str">
        <f>IFERROR(VLOOKUP(Y1011,CAPTURE_SITE_INFO!$AC$3:$AE$501,3,FALSE),"")</f>
        <v/>
      </c>
      <c r="AA1011" s="297"/>
      <c r="AB1011" s="297"/>
      <c r="AC1011" s="297"/>
      <c r="AD1011" s="297"/>
      <c r="AE1011" s="297"/>
      <c r="AF1011" s="297"/>
      <c r="AG1011" s="297"/>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3" t="str">
        <f t="shared" si="160"/>
        <v/>
      </c>
      <c r="AU1011" s="283" t="s">
        <v>2506</v>
      </c>
    </row>
    <row r="1012" spans="1:47" x14ac:dyDescent="0.35">
      <c r="A1012" s="148"/>
      <c r="B1012" s="116"/>
      <c r="C1012" s="115"/>
      <c r="D1012" s="115"/>
      <c r="E1012" s="115"/>
      <c r="F1012" s="240" t="str">
        <f>IFERROR(VLOOKUP(B1012,ACCEPTED_CODES!$X$3:$Y$48,2,),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4"/>
      <c r="Z1012" s="115" t="str">
        <f>IFERROR(VLOOKUP(Y1012,CAPTURE_SITE_INFO!$AC$3:$AE$501,3,FALSE),"")</f>
        <v/>
      </c>
      <c r="AA1012" s="297"/>
      <c r="AB1012" s="297"/>
      <c r="AC1012" s="297"/>
      <c r="AD1012" s="297"/>
      <c r="AE1012" s="297"/>
      <c r="AF1012" s="297"/>
      <c r="AG1012" s="297"/>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3" t="str">
        <f t="shared" si="160"/>
        <v/>
      </c>
      <c r="AU1012" s="283" t="s">
        <v>2506</v>
      </c>
    </row>
    <row r="1013" spans="1:47" x14ac:dyDescent="0.35">
      <c r="A1013" s="148"/>
      <c r="B1013" s="116"/>
      <c r="C1013" s="115"/>
      <c r="D1013" s="115"/>
      <c r="E1013" s="115"/>
      <c r="F1013" s="240" t="str">
        <f>IFERROR(VLOOKUP(B1013,ACCEPTED_CODES!$X$3:$Y$48,2,),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4"/>
      <c r="Z1013" s="115" t="str">
        <f>IFERROR(VLOOKUP(Y1013,CAPTURE_SITE_INFO!$AC$3:$AE$501,3,FALSE),"")</f>
        <v/>
      </c>
      <c r="AA1013" s="297"/>
      <c r="AB1013" s="297"/>
      <c r="AC1013" s="297"/>
      <c r="AD1013" s="297"/>
      <c r="AE1013" s="297"/>
      <c r="AF1013" s="297"/>
      <c r="AG1013" s="297"/>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3" t="str">
        <f t="shared" si="160"/>
        <v/>
      </c>
      <c r="AU1013" s="283" t="s">
        <v>2506</v>
      </c>
    </row>
    <row r="1014" spans="1:47" x14ac:dyDescent="0.35">
      <c r="A1014" s="148"/>
      <c r="B1014" s="116"/>
      <c r="C1014" s="115"/>
      <c r="D1014" s="115"/>
      <c r="E1014" s="115"/>
      <c r="F1014" s="240" t="str">
        <f>IFERROR(VLOOKUP(B1014,ACCEPTED_CODES!$X$3:$Y$48,2,),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4"/>
      <c r="Z1014" s="115" t="str">
        <f>IFERROR(VLOOKUP(Y1014,CAPTURE_SITE_INFO!$AC$3:$AE$501,3,FALSE),"")</f>
        <v/>
      </c>
      <c r="AA1014" s="297"/>
      <c r="AB1014" s="297"/>
      <c r="AC1014" s="297"/>
      <c r="AD1014" s="297"/>
      <c r="AE1014" s="297"/>
      <c r="AF1014" s="297"/>
      <c r="AG1014" s="297"/>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3" t="str">
        <f t="shared" si="160"/>
        <v/>
      </c>
      <c r="AU1014" s="283" t="s">
        <v>2506</v>
      </c>
    </row>
    <row r="1015" spans="1:47" x14ac:dyDescent="0.35">
      <c r="A1015" s="148"/>
      <c r="B1015" s="116"/>
      <c r="C1015" s="115"/>
      <c r="D1015" s="115"/>
      <c r="E1015" s="115"/>
      <c r="F1015" s="240" t="str">
        <f>IFERROR(VLOOKUP(B1015,ACCEPTED_CODES!$X$3:$Y$48,2,),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4"/>
      <c r="Z1015" s="115" t="str">
        <f>IFERROR(VLOOKUP(Y1015,CAPTURE_SITE_INFO!$AC$3:$AE$501,3,FALSE),"")</f>
        <v/>
      </c>
      <c r="AA1015" s="297"/>
      <c r="AB1015" s="297"/>
      <c r="AC1015" s="297"/>
      <c r="AD1015" s="297"/>
      <c r="AE1015" s="297"/>
      <c r="AF1015" s="297"/>
      <c r="AG1015" s="297"/>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3" t="str">
        <f t="shared" si="160"/>
        <v/>
      </c>
      <c r="AU1015" s="283" t="s">
        <v>2506</v>
      </c>
    </row>
    <row r="1016" spans="1:47" x14ac:dyDescent="0.35">
      <c r="A1016" s="148"/>
      <c r="B1016" s="116"/>
      <c r="C1016" s="115"/>
      <c r="D1016" s="115"/>
      <c r="E1016" s="115"/>
      <c r="F1016" s="240" t="str">
        <f>IFERROR(VLOOKUP(B1016,ACCEPTED_CODES!$X$3:$Y$48,2,),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4"/>
      <c r="Z1016" s="115" t="str">
        <f>IFERROR(VLOOKUP(Y1016,CAPTURE_SITE_INFO!$AC$3:$AE$501,3,FALSE),"")</f>
        <v/>
      </c>
      <c r="AA1016" s="297"/>
      <c r="AB1016" s="297"/>
      <c r="AC1016" s="297"/>
      <c r="AD1016" s="297"/>
      <c r="AE1016" s="297"/>
      <c r="AF1016" s="297"/>
      <c r="AG1016" s="297"/>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3" t="str">
        <f t="shared" si="160"/>
        <v/>
      </c>
      <c r="AU1016" s="283" t="s">
        <v>2506</v>
      </c>
    </row>
    <row r="1017" spans="1:47" x14ac:dyDescent="0.35">
      <c r="A1017" s="148"/>
      <c r="B1017" s="116"/>
      <c r="C1017" s="115"/>
      <c r="D1017" s="115"/>
      <c r="E1017" s="115"/>
      <c r="F1017" s="240" t="str">
        <f>IFERROR(VLOOKUP(B1017,ACCEPTED_CODES!$X$3:$Y$48,2,),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4"/>
      <c r="Z1017" s="115" t="str">
        <f>IFERROR(VLOOKUP(Y1017,CAPTURE_SITE_INFO!$AC$3:$AE$501,3,FALSE),"")</f>
        <v/>
      </c>
      <c r="AA1017" s="297"/>
      <c r="AB1017" s="297"/>
      <c r="AC1017" s="297"/>
      <c r="AD1017" s="297"/>
      <c r="AE1017" s="297"/>
      <c r="AF1017" s="297"/>
      <c r="AG1017" s="297"/>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3" t="str">
        <f t="shared" si="160"/>
        <v/>
      </c>
      <c r="AU1017" s="283" t="s">
        <v>2506</v>
      </c>
    </row>
    <row r="1018" spans="1:47" x14ac:dyDescent="0.35">
      <c r="A1018" s="148"/>
      <c r="B1018" s="116"/>
      <c r="C1018" s="115"/>
      <c r="D1018" s="115"/>
      <c r="E1018" s="115"/>
      <c r="F1018" s="240" t="str">
        <f>IFERROR(VLOOKUP(B1018,ACCEPTED_CODES!$X$3:$Y$48,2,),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4"/>
      <c r="Z1018" s="115" t="str">
        <f>IFERROR(VLOOKUP(Y1018,CAPTURE_SITE_INFO!$AC$3:$AE$501,3,FALSE),"")</f>
        <v/>
      </c>
      <c r="AA1018" s="297"/>
      <c r="AB1018" s="297"/>
      <c r="AC1018" s="297"/>
      <c r="AD1018" s="297"/>
      <c r="AE1018" s="297"/>
      <c r="AF1018" s="297"/>
      <c r="AG1018" s="297"/>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3" t="str">
        <f t="shared" si="160"/>
        <v/>
      </c>
      <c r="AU1018" s="283" t="s">
        <v>2506</v>
      </c>
    </row>
    <row r="1019" spans="1:47" x14ac:dyDescent="0.35">
      <c r="A1019" s="148"/>
      <c r="B1019" s="116"/>
      <c r="C1019" s="115"/>
      <c r="D1019" s="115"/>
      <c r="E1019" s="115"/>
      <c r="F1019" s="240" t="str">
        <f>IFERROR(VLOOKUP(B1019,ACCEPTED_CODES!$X$3:$Y$48,2,),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4"/>
      <c r="Z1019" s="115" t="str">
        <f>IFERROR(VLOOKUP(Y1019,CAPTURE_SITE_INFO!$AC$3:$AE$501,3,FALSE),"")</f>
        <v/>
      </c>
      <c r="AA1019" s="297"/>
      <c r="AB1019" s="297"/>
      <c r="AC1019" s="297"/>
      <c r="AD1019" s="297"/>
      <c r="AE1019" s="297"/>
      <c r="AF1019" s="297"/>
      <c r="AG1019" s="297"/>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3" t="str">
        <f t="shared" si="160"/>
        <v/>
      </c>
      <c r="AU1019" s="283" t="s">
        <v>2506</v>
      </c>
    </row>
    <row r="1020" spans="1:47" x14ac:dyDescent="0.35">
      <c r="A1020" s="148"/>
      <c r="B1020" s="116"/>
      <c r="C1020" s="115"/>
      <c r="D1020" s="115"/>
      <c r="E1020" s="115"/>
      <c r="F1020" s="240" t="str">
        <f>IFERROR(VLOOKUP(B1020,ACCEPTED_CODES!$X$3:$Y$48,2,),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4"/>
      <c r="Z1020" s="115" t="str">
        <f>IFERROR(VLOOKUP(Y1020,CAPTURE_SITE_INFO!$AC$3:$AE$501,3,FALSE),"")</f>
        <v/>
      </c>
      <c r="AA1020" s="297"/>
      <c r="AB1020" s="297"/>
      <c r="AC1020" s="297"/>
      <c r="AD1020" s="297"/>
      <c r="AE1020" s="297"/>
      <c r="AF1020" s="297"/>
      <c r="AG1020" s="297"/>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3" t="str">
        <f t="shared" si="160"/>
        <v/>
      </c>
      <c r="AU1020" s="283" t="s">
        <v>2506</v>
      </c>
    </row>
    <row r="1021" spans="1:47" x14ac:dyDescent="0.35">
      <c r="A1021" s="148"/>
      <c r="B1021" s="116"/>
      <c r="C1021" s="115"/>
      <c r="D1021" s="115"/>
      <c r="E1021" s="115"/>
      <c r="F1021" s="240" t="str">
        <f>IFERROR(VLOOKUP(B1021,ACCEPTED_CODES!$X$3:$Y$48,2,),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4"/>
      <c r="Z1021" s="115" t="str">
        <f>IFERROR(VLOOKUP(Y1021,CAPTURE_SITE_INFO!$AC$3:$AE$501,3,FALSE),"")</f>
        <v/>
      </c>
      <c r="AA1021" s="297"/>
      <c r="AB1021" s="297"/>
      <c r="AC1021" s="297"/>
      <c r="AD1021" s="297"/>
      <c r="AE1021" s="297"/>
      <c r="AF1021" s="297"/>
      <c r="AG1021" s="297"/>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3" t="str">
        <f t="shared" si="160"/>
        <v/>
      </c>
      <c r="AU1021" s="283" t="s">
        <v>2506</v>
      </c>
    </row>
    <row r="1022" spans="1:47" x14ac:dyDescent="0.35">
      <c r="A1022" s="148"/>
      <c r="B1022" s="116"/>
      <c r="C1022" s="115"/>
      <c r="D1022" s="115"/>
      <c r="E1022" s="115"/>
      <c r="F1022" s="240" t="str">
        <f>IFERROR(VLOOKUP(B1022,ACCEPTED_CODES!$X$3:$Y$48,2,),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4"/>
      <c r="Z1022" s="115" t="str">
        <f>IFERROR(VLOOKUP(Y1022,CAPTURE_SITE_INFO!$AC$3:$AE$501,3,FALSE),"")</f>
        <v/>
      </c>
      <c r="AA1022" s="297"/>
      <c r="AB1022" s="297"/>
      <c r="AC1022" s="297"/>
      <c r="AD1022" s="297"/>
      <c r="AE1022" s="297"/>
      <c r="AF1022" s="297"/>
      <c r="AG1022" s="297"/>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3" t="str">
        <f t="shared" si="160"/>
        <v/>
      </c>
      <c r="AU1022" s="283" t="s">
        <v>2506</v>
      </c>
    </row>
    <row r="1023" spans="1:47" x14ac:dyDescent="0.35">
      <c r="A1023" s="148"/>
      <c r="B1023" s="116"/>
      <c r="C1023" s="115"/>
      <c r="D1023" s="115"/>
      <c r="E1023" s="115"/>
      <c r="F1023" s="240" t="str">
        <f>IFERROR(VLOOKUP(B1023,ACCEPTED_CODES!$X$3:$Y$48,2,),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4"/>
      <c r="Z1023" s="115" t="str">
        <f>IFERROR(VLOOKUP(Y1023,CAPTURE_SITE_INFO!$AC$3:$AE$501,3,FALSE),"")</f>
        <v/>
      </c>
      <c r="AA1023" s="297"/>
      <c r="AB1023" s="297"/>
      <c r="AC1023" s="297"/>
      <c r="AD1023" s="297"/>
      <c r="AE1023" s="297"/>
      <c r="AF1023" s="297"/>
      <c r="AG1023" s="297"/>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3" t="str">
        <f t="shared" si="160"/>
        <v/>
      </c>
      <c r="AU1023" s="283" t="s">
        <v>2506</v>
      </c>
    </row>
    <row r="1024" spans="1:47" x14ac:dyDescent="0.35">
      <c r="A1024" s="148"/>
      <c r="B1024" s="116"/>
      <c r="C1024" s="115"/>
      <c r="D1024" s="115"/>
      <c r="E1024" s="115"/>
      <c r="F1024" s="240" t="str">
        <f>IFERROR(VLOOKUP(B1024,ACCEPTED_CODES!$X$3:$Y$48,2,),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4"/>
      <c r="Z1024" s="115" t="str">
        <f>IFERROR(VLOOKUP(Y1024,CAPTURE_SITE_INFO!$AC$3:$AE$501,3,FALSE),"")</f>
        <v/>
      </c>
      <c r="AA1024" s="297"/>
      <c r="AB1024" s="297"/>
      <c r="AC1024" s="297"/>
      <c r="AD1024" s="297"/>
      <c r="AE1024" s="297"/>
      <c r="AF1024" s="297"/>
      <c r="AG1024" s="297"/>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3" t="str">
        <f t="shared" si="160"/>
        <v/>
      </c>
      <c r="AU1024" s="283" t="s">
        <v>2506</v>
      </c>
    </row>
    <row r="1025" spans="1:47" x14ac:dyDescent="0.35">
      <c r="A1025" s="148"/>
      <c r="B1025" s="116"/>
      <c r="C1025" s="115"/>
      <c r="D1025" s="115"/>
      <c r="E1025" s="115"/>
      <c r="F1025" s="240" t="str">
        <f>IFERROR(VLOOKUP(B1025,ACCEPTED_CODES!$X$3:$Y$48,2,),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4"/>
      <c r="Z1025" s="115" t="str">
        <f>IFERROR(VLOOKUP(Y1025,CAPTURE_SITE_INFO!$AC$3:$AE$501,3,FALSE),"")</f>
        <v/>
      </c>
      <c r="AA1025" s="297"/>
      <c r="AB1025" s="297"/>
      <c r="AC1025" s="297"/>
      <c r="AD1025" s="297"/>
      <c r="AE1025" s="297"/>
      <c r="AF1025" s="297"/>
      <c r="AG1025" s="297"/>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3" t="str">
        <f t="shared" si="160"/>
        <v/>
      </c>
      <c r="AU1025" s="283" t="s">
        <v>2506</v>
      </c>
    </row>
    <row r="1026" spans="1:47" x14ac:dyDescent="0.35">
      <c r="A1026" s="148"/>
      <c r="B1026" s="116"/>
      <c r="C1026" s="115"/>
      <c r="D1026" s="115"/>
      <c r="E1026" s="115"/>
      <c r="F1026" s="240" t="str">
        <f>IFERROR(VLOOKUP(B1026,ACCEPTED_CODES!$X$3:$Y$48,2,),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4"/>
      <c r="Z1026" s="115" t="str">
        <f>IFERROR(VLOOKUP(Y1026,CAPTURE_SITE_INFO!$AC$3:$AE$501,3,FALSE),"")</f>
        <v/>
      </c>
      <c r="AA1026" s="297"/>
      <c r="AB1026" s="297"/>
      <c r="AC1026" s="297"/>
      <c r="AD1026" s="297"/>
      <c r="AE1026" s="297"/>
      <c r="AF1026" s="297"/>
      <c r="AG1026" s="297"/>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3" t="str">
        <f t="shared" si="160"/>
        <v/>
      </c>
      <c r="AU1026" s="283" t="s">
        <v>2506</v>
      </c>
    </row>
    <row r="1027" spans="1:47" x14ac:dyDescent="0.35">
      <c r="A1027" s="148"/>
      <c r="B1027" s="116"/>
      <c r="C1027" s="115"/>
      <c r="D1027" s="115"/>
      <c r="E1027" s="115"/>
      <c r="F1027" s="240" t="str">
        <f>IFERROR(VLOOKUP(B1027,ACCEPTED_CODES!$X$3:$Y$48,2,),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4"/>
      <c r="Z1027" s="115" t="str">
        <f>IFERROR(VLOOKUP(Y1027,CAPTURE_SITE_INFO!$AC$3:$AE$501,3,FALSE),"")</f>
        <v/>
      </c>
      <c r="AA1027" s="297"/>
      <c r="AB1027" s="297"/>
      <c r="AC1027" s="297"/>
      <c r="AD1027" s="297"/>
      <c r="AE1027" s="297"/>
      <c r="AF1027" s="297"/>
      <c r="AG1027" s="297"/>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3" t="str">
        <f t="shared" si="160"/>
        <v/>
      </c>
      <c r="AU1027" s="283" t="s">
        <v>2506</v>
      </c>
    </row>
    <row r="1028" spans="1:47" x14ac:dyDescent="0.35">
      <c r="A1028" s="148"/>
      <c r="B1028" s="116"/>
      <c r="C1028" s="115"/>
      <c r="D1028" s="115"/>
      <c r="E1028" s="115"/>
      <c r="F1028" s="240" t="str">
        <f>IFERROR(VLOOKUP(B1028,ACCEPTED_CODES!$X$3:$Y$48,2,),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4"/>
      <c r="Z1028" s="115" t="str">
        <f>IFERROR(VLOOKUP(Y1028,CAPTURE_SITE_INFO!$AC$3:$AE$501,3,FALSE),"")</f>
        <v/>
      </c>
      <c r="AA1028" s="297"/>
      <c r="AB1028" s="297"/>
      <c r="AC1028" s="297"/>
      <c r="AD1028" s="297"/>
      <c r="AE1028" s="297"/>
      <c r="AF1028" s="297"/>
      <c r="AG1028" s="297"/>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3" t="str">
        <f t="shared" si="160"/>
        <v/>
      </c>
      <c r="AU1028" s="283" t="s">
        <v>2506</v>
      </c>
    </row>
    <row r="1029" spans="1:47" x14ac:dyDescent="0.35">
      <c r="A1029" s="148"/>
      <c r="B1029" s="116"/>
      <c r="C1029" s="115"/>
      <c r="D1029" s="115"/>
      <c r="E1029" s="115"/>
      <c r="F1029" s="240" t="str">
        <f>IFERROR(VLOOKUP(B1029,ACCEPTED_CODES!$X$3:$Y$48,2,),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4"/>
      <c r="Z1029" s="115" t="str">
        <f>IFERROR(VLOOKUP(Y1029,CAPTURE_SITE_INFO!$AC$3:$AE$501,3,FALSE),"")</f>
        <v/>
      </c>
      <c r="AA1029" s="297"/>
      <c r="AB1029" s="297"/>
      <c r="AC1029" s="297"/>
      <c r="AD1029" s="297"/>
      <c r="AE1029" s="297"/>
      <c r="AF1029" s="297"/>
      <c r="AG1029" s="297"/>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3" t="str">
        <f t="shared" ref="AT1029:AT1092" si="170">IF(T1029="","",(CONCATENATE(S1029,"-",T1029)))</f>
        <v/>
      </c>
      <c r="AU1029" s="283" t="s">
        <v>2506</v>
      </c>
    </row>
    <row r="1030" spans="1:47" x14ac:dyDescent="0.35">
      <c r="A1030" s="148"/>
      <c r="B1030" s="116"/>
      <c r="C1030" s="115"/>
      <c r="D1030" s="115"/>
      <c r="E1030" s="115"/>
      <c r="F1030" s="240" t="str">
        <f>IFERROR(VLOOKUP(B1030,ACCEPTED_CODES!$X$3:$Y$48,2,),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4"/>
      <c r="Z1030" s="115" t="str">
        <f>IFERROR(VLOOKUP(Y1030,CAPTURE_SITE_INFO!$AC$3:$AE$501,3,FALSE),"")</f>
        <v/>
      </c>
      <c r="AA1030" s="297"/>
      <c r="AB1030" s="297"/>
      <c r="AC1030" s="297"/>
      <c r="AD1030" s="297"/>
      <c r="AE1030" s="297"/>
      <c r="AF1030" s="297"/>
      <c r="AG1030" s="297"/>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3" t="str">
        <f t="shared" si="170"/>
        <v/>
      </c>
      <c r="AU1030" s="283" t="s">
        <v>2506</v>
      </c>
    </row>
    <row r="1031" spans="1:47" x14ac:dyDescent="0.35">
      <c r="A1031" s="148"/>
      <c r="B1031" s="116"/>
      <c r="C1031" s="115"/>
      <c r="D1031" s="115"/>
      <c r="E1031" s="115"/>
      <c r="F1031" s="240" t="str">
        <f>IFERROR(VLOOKUP(B1031,ACCEPTED_CODES!$X$3:$Y$48,2,),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4"/>
      <c r="Z1031" s="115" t="str">
        <f>IFERROR(VLOOKUP(Y1031,CAPTURE_SITE_INFO!$AC$3:$AE$501,3,FALSE),"")</f>
        <v/>
      </c>
      <c r="AA1031" s="297"/>
      <c r="AB1031" s="297"/>
      <c r="AC1031" s="297"/>
      <c r="AD1031" s="297"/>
      <c r="AE1031" s="297"/>
      <c r="AF1031" s="297"/>
      <c r="AG1031" s="297"/>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3" t="str">
        <f t="shared" si="170"/>
        <v/>
      </c>
      <c r="AU1031" s="283" t="s">
        <v>2506</v>
      </c>
    </row>
    <row r="1032" spans="1:47" x14ac:dyDescent="0.35">
      <c r="A1032" s="148"/>
      <c r="B1032" s="116"/>
      <c r="C1032" s="115"/>
      <c r="D1032" s="115"/>
      <c r="E1032" s="115"/>
      <c r="F1032" s="240" t="str">
        <f>IFERROR(VLOOKUP(B1032,ACCEPTED_CODES!$X$3:$Y$48,2,),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4"/>
      <c r="Z1032" s="115" t="str">
        <f>IFERROR(VLOOKUP(Y1032,CAPTURE_SITE_INFO!$AC$3:$AE$501,3,FALSE),"")</f>
        <v/>
      </c>
      <c r="AA1032" s="297"/>
      <c r="AB1032" s="297"/>
      <c r="AC1032" s="297"/>
      <c r="AD1032" s="297"/>
      <c r="AE1032" s="297"/>
      <c r="AF1032" s="297"/>
      <c r="AG1032" s="297"/>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3" t="str">
        <f t="shared" si="170"/>
        <v/>
      </c>
      <c r="AU1032" s="283" t="s">
        <v>2506</v>
      </c>
    </row>
    <row r="1033" spans="1:47" x14ac:dyDescent="0.35">
      <c r="A1033" s="148"/>
      <c r="B1033" s="116"/>
      <c r="C1033" s="115"/>
      <c r="D1033" s="115"/>
      <c r="E1033" s="115"/>
      <c r="F1033" s="240" t="str">
        <f>IFERROR(VLOOKUP(B1033,ACCEPTED_CODES!$X$3:$Y$48,2,),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4"/>
      <c r="Z1033" s="115" t="str">
        <f>IFERROR(VLOOKUP(Y1033,CAPTURE_SITE_INFO!$AC$3:$AE$501,3,FALSE),"")</f>
        <v/>
      </c>
      <c r="AA1033" s="297"/>
      <c r="AB1033" s="297"/>
      <c r="AC1033" s="297"/>
      <c r="AD1033" s="297"/>
      <c r="AE1033" s="297"/>
      <c r="AF1033" s="297"/>
      <c r="AG1033" s="297"/>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3" t="str">
        <f t="shared" si="170"/>
        <v/>
      </c>
      <c r="AU1033" s="283" t="s">
        <v>2506</v>
      </c>
    </row>
    <row r="1034" spans="1:47" x14ac:dyDescent="0.35">
      <c r="A1034" s="148"/>
      <c r="B1034" s="116"/>
      <c r="C1034" s="115"/>
      <c r="D1034" s="115"/>
      <c r="E1034" s="115"/>
      <c r="F1034" s="240" t="str">
        <f>IFERROR(VLOOKUP(B1034,ACCEPTED_CODES!$X$3:$Y$48,2,),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4"/>
      <c r="Z1034" s="115" t="str">
        <f>IFERROR(VLOOKUP(Y1034,CAPTURE_SITE_INFO!$AC$3:$AE$501,3,FALSE),"")</f>
        <v/>
      </c>
      <c r="AA1034" s="297"/>
      <c r="AB1034" s="297"/>
      <c r="AC1034" s="297"/>
      <c r="AD1034" s="297"/>
      <c r="AE1034" s="297"/>
      <c r="AF1034" s="297"/>
      <c r="AG1034" s="297"/>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3" t="str">
        <f t="shared" si="170"/>
        <v/>
      </c>
      <c r="AU1034" s="283" t="s">
        <v>2506</v>
      </c>
    </row>
    <row r="1035" spans="1:47" x14ac:dyDescent="0.35">
      <c r="A1035" s="148"/>
      <c r="B1035" s="116"/>
      <c r="C1035" s="115"/>
      <c r="D1035" s="115"/>
      <c r="E1035" s="115"/>
      <c r="F1035" s="240" t="str">
        <f>IFERROR(VLOOKUP(B1035,ACCEPTED_CODES!$X$3:$Y$48,2,),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4"/>
      <c r="Z1035" s="115" t="str">
        <f>IFERROR(VLOOKUP(Y1035,CAPTURE_SITE_INFO!$AC$3:$AE$501,3,FALSE),"")</f>
        <v/>
      </c>
      <c r="AA1035" s="297"/>
      <c r="AB1035" s="297"/>
      <c r="AC1035" s="297"/>
      <c r="AD1035" s="297"/>
      <c r="AE1035" s="297"/>
      <c r="AF1035" s="297"/>
      <c r="AG1035" s="297"/>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3" t="str">
        <f t="shared" si="170"/>
        <v/>
      </c>
      <c r="AU1035" s="283" t="s">
        <v>2506</v>
      </c>
    </row>
    <row r="1036" spans="1:47" x14ac:dyDescent="0.35">
      <c r="A1036" s="148"/>
      <c r="B1036" s="116"/>
      <c r="C1036" s="115"/>
      <c r="D1036" s="115"/>
      <c r="E1036" s="115"/>
      <c r="F1036" s="240" t="str">
        <f>IFERROR(VLOOKUP(B1036,ACCEPTED_CODES!$X$3:$Y$48,2,),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4"/>
      <c r="Z1036" s="115" t="str">
        <f>IFERROR(VLOOKUP(Y1036,CAPTURE_SITE_INFO!$AC$3:$AE$501,3,FALSE),"")</f>
        <v/>
      </c>
      <c r="AA1036" s="297"/>
      <c r="AB1036" s="297"/>
      <c r="AC1036" s="297"/>
      <c r="AD1036" s="297"/>
      <c r="AE1036" s="297"/>
      <c r="AF1036" s="297"/>
      <c r="AG1036" s="297"/>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3" t="str">
        <f t="shared" si="170"/>
        <v/>
      </c>
      <c r="AU1036" s="283" t="s">
        <v>2506</v>
      </c>
    </row>
    <row r="1037" spans="1:47" x14ac:dyDescent="0.35">
      <c r="A1037" s="148"/>
      <c r="B1037" s="116"/>
      <c r="C1037" s="115"/>
      <c r="D1037" s="115"/>
      <c r="E1037" s="115"/>
      <c r="F1037" s="240" t="str">
        <f>IFERROR(VLOOKUP(B1037,ACCEPTED_CODES!$X$3:$Y$48,2,),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4"/>
      <c r="Z1037" s="115" t="str">
        <f>IFERROR(VLOOKUP(Y1037,CAPTURE_SITE_INFO!$AC$3:$AE$501,3,FALSE),"")</f>
        <v/>
      </c>
      <c r="AA1037" s="297"/>
      <c r="AB1037" s="297"/>
      <c r="AC1037" s="297"/>
      <c r="AD1037" s="297"/>
      <c r="AE1037" s="297"/>
      <c r="AF1037" s="297"/>
      <c r="AG1037" s="297"/>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3" t="str">
        <f t="shared" si="170"/>
        <v/>
      </c>
      <c r="AU1037" s="283" t="s">
        <v>2506</v>
      </c>
    </row>
    <row r="1038" spans="1:47" x14ac:dyDescent="0.35">
      <c r="A1038" s="148"/>
      <c r="B1038" s="116"/>
      <c r="C1038" s="115"/>
      <c r="D1038" s="115"/>
      <c r="E1038" s="115"/>
      <c r="F1038" s="240" t="str">
        <f>IFERROR(VLOOKUP(B1038,ACCEPTED_CODES!$X$3:$Y$48,2,),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4"/>
      <c r="Z1038" s="115" t="str">
        <f>IFERROR(VLOOKUP(Y1038,CAPTURE_SITE_INFO!$AC$3:$AE$501,3,FALSE),"")</f>
        <v/>
      </c>
      <c r="AA1038" s="297"/>
      <c r="AB1038" s="297"/>
      <c r="AC1038" s="297"/>
      <c r="AD1038" s="297"/>
      <c r="AE1038" s="297"/>
      <c r="AF1038" s="297"/>
      <c r="AG1038" s="297"/>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3" t="str">
        <f t="shared" si="170"/>
        <v/>
      </c>
      <c r="AU1038" s="283" t="s">
        <v>2506</v>
      </c>
    </row>
    <row r="1039" spans="1:47" x14ac:dyDescent="0.35">
      <c r="A1039" s="148"/>
      <c r="B1039" s="116"/>
      <c r="C1039" s="115"/>
      <c r="D1039" s="115"/>
      <c r="E1039" s="115"/>
      <c r="F1039" s="240" t="str">
        <f>IFERROR(VLOOKUP(B1039,ACCEPTED_CODES!$X$3:$Y$48,2,),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4"/>
      <c r="Z1039" s="115" t="str">
        <f>IFERROR(VLOOKUP(Y1039,CAPTURE_SITE_INFO!$AC$3:$AE$501,3,FALSE),"")</f>
        <v/>
      </c>
      <c r="AA1039" s="297"/>
      <c r="AB1039" s="297"/>
      <c r="AC1039" s="297"/>
      <c r="AD1039" s="297"/>
      <c r="AE1039" s="297"/>
      <c r="AF1039" s="297"/>
      <c r="AG1039" s="297"/>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3" t="str">
        <f t="shared" si="170"/>
        <v/>
      </c>
      <c r="AU1039" s="283" t="s">
        <v>2506</v>
      </c>
    </row>
    <row r="1040" spans="1:47" x14ac:dyDescent="0.35">
      <c r="A1040" s="148"/>
      <c r="B1040" s="116"/>
      <c r="C1040" s="115"/>
      <c r="D1040" s="115"/>
      <c r="E1040" s="115"/>
      <c r="F1040" s="240" t="str">
        <f>IFERROR(VLOOKUP(B1040,ACCEPTED_CODES!$X$3:$Y$48,2,),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4"/>
      <c r="Z1040" s="115" t="str">
        <f>IFERROR(VLOOKUP(Y1040,CAPTURE_SITE_INFO!$AC$3:$AE$501,3,FALSE),"")</f>
        <v/>
      </c>
      <c r="AA1040" s="297"/>
      <c r="AB1040" s="297"/>
      <c r="AC1040" s="297"/>
      <c r="AD1040" s="297"/>
      <c r="AE1040" s="297"/>
      <c r="AF1040" s="297"/>
      <c r="AG1040" s="297"/>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3" t="str">
        <f t="shared" si="170"/>
        <v/>
      </c>
      <c r="AU1040" s="283" t="s">
        <v>2506</v>
      </c>
    </row>
    <row r="1041" spans="1:47" x14ac:dyDescent="0.35">
      <c r="A1041" s="148"/>
      <c r="B1041" s="116"/>
      <c r="C1041" s="115"/>
      <c r="D1041" s="115"/>
      <c r="E1041" s="115"/>
      <c r="F1041" s="240" t="str">
        <f>IFERROR(VLOOKUP(B1041,ACCEPTED_CODES!$X$3:$Y$48,2,),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4"/>
      <c r="Z1041" s="115" t="str">
        <f>IFERROR(VLOOKUP(Y1041,CAPTURE_SITE_INFO!$AC$3:$AE$501,3,FALSE),"")</f>
        <v/>
      </c>
      <c r="AA1041" s="297"/>
      <c r="AB1041" s="297"/>
      <c r="AC1041" s="297"/>
      <c r="AD1041" s="297"/>
      <c r="AE1041" s="297"/>
      <c r="AF1041" s="297"/>
      <c r="AG1041" s="297"/>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3" t="str">
        <f t="shared" si="170"/>
        <v/>
      </c>
      <c r="AU1041" s="283" t="s">
        <v>2506</v>
      </c>
    </row>
    <row r="1042" spans="1:47" x14ac:dyDescent="0.35">
      <c r="A1042" s="148"/>
      <c r="B1042" s="116"/>
      <c r="C1042" s="115"/>
      <c r="D1042" s="115"/>
      <c r="E1042" s="115"/>
      <c r="F1042" s="240" t="str">
        <f>IFERROR(VLOOKUP(B1042,ACCEPTED_CODES!$X$3:$Y$48,2,),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4"/>
      <c r="Z1042" s="115" t="str">
        <f>IFERROR(VLOOKUP(Y1042,CAPTURE_SITE_INFO!$AC$3:$AE$501,3,FALSE),"")</f>
        <v/>
      </c>
      <c r="AA1042" s="297"/>
      <c r="AB1042" s="297"/>
      <c r="AC1042" s="297"/>
      <c r="AD1042" s="297"/>
      <c r="AE1042" s="297"/>
      <c r="AF1042" s="297"/>
      <c r="AG1042" s="297"/>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3" t="str">
        <f t="shared" si="170"/>
        <v/>
      </c>
      <c r="AU1042" s="283" t="s">
        <v>2506</v>
      </c>
    </row>
    <row r="1043" spans="1:47" x14ac:dyDescent="0.35">
      <c r="A1043" s="148"/>
      <c r="B1043" s="116"/>
      <c r="C1043" s="115"/>
      <c r="D1043" s="115"/>
      <c r="E1043" s="115"/>
      <c r="F1043" s="240" t="str">
        <f>IFERROR(VLOOKUP(B1043,ACCEPTED_CODES!$X$3:$Y$48,2,),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4"/>
      <c r="Z1043" s="115" t="str">
        <f>IFERROR(VLOOKUP(Y1043,CAPTURE_SITE_INFO!$AC$3:$AE$501,3,FALSE),"")</f>
        <v/>
      </c>
      <c r="AA1043" s="297"/>
      <c r="AB1043" s="297"/>
      <c r="AC1043" s="297"/>
      <c r="AD1043" s="297"/>
      <c r="AE1043" s="297"/>
      <c r="AF1043" s="297"/>
      <c r="AG1043" s="297"/>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3" t="str">
        <f t="shared" si="170"/>
        <v/>
      </c>
      <c r="AU1043" s="283" t="s">
        <v>2506</v>
      </c>
    </row>
    <row r="1044" spans="1:47" x14ac:dyDescent="0.35">
      <c r="A1044" s="148"/>
      <c r="B1044" s="116"/>
      <c r="C1044" s="115"/>
      <c r="D1044" s="115"/>
      <c r="E1044" s="115"/>
      <c r="F1044" s="240" t="str">
        <f>IFERROR(VLOOKUP(B1044,ACCEPTED_CODES!$X$3:$Y$48,2,),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4"/>
      <c r="Z1044" s="115" t="str">
        <f>IFERROR(VLOOKUP(Y1044,CAPTURE_SITE_INFO!$AC$3:$AE$501,3,FALSE),"")</f>
        <v/>
      </c>
      <c r="AA1044" s="297"/>
      <c r="AB1044" s="297"/>
      <c r="AC1044" s="297"/>
      <c r="AD1044" s="297"/>
      <c r="AE1044" s="297"/>
      <c r="AF1044" s="297"/>
      <c r="AG1044" s="297"/>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3" t="str">
        <f t="shared" si="170"/>
        <v/>
      </c>
      <c r="AU1044" s="283" t="s">
        <v>2506</v>
      </c>
    </row>
    <row r="1045" spans="1:47" x14ac:dyDescent="0.35">
      <c r="A1045" s="148"/>
      <c r="B1045" s="116"/>
      <c r="C1045" s="115"/>
      <c r="D1045" s="115"/>
      <c r="E1045" s="115"/>
      <c r="F1045" s="240" t="str">
        <f>IFERROR(VLOOKUP(B1045,ACCEPTED_CODES!$X$3:$Y$48,2,),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4"/>
      <c r="Z1045" s="115" t="str">
        <f>IFERROR(VLOOKUP(Y1045,CAPTURE_SITE_INFO!$AC$3:$AE$501,3,FALSE),"")</f>
        <v/>
      </c>
      <c r="AA1045" s="297"/>
      <c r="AB1045" s="297"/>
      <c r="AC1045" s="297"/>
      <c r="AD1045" s="297"/>
      <c r="AE1045" s="297"/>
      <c r="AF1045" s="297"/>
      <c r="AG1045" s="297"/>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3" t="str">
        <f t="shared" si="170"/>
        <v/>
      </c>
      <c r="AU1045" s="283" t="s">
        <v>2506</v>
      </c>
    </row>
    <row r="1046" spans="1:47" x14ac:dyDescent="0.35">
      <c r="A1046" s="148"/>
      <c r="B1046" s="116"/>
      <c r="C1046" s="115"/>
      <c r="D1046" s="115"/>
      <c r="E1046" s="115"/>
      <c r="F1046" s="240" t="str">
        <f>IFERROR(VLOOKUP(B1046,ACCEPTED_CODES!$X$3:$Y$48,2,),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4"/>
      <c r="Z1046" s="115" t="str">
        <f>IFERROR(VLOOKUP(Y1046,CAPTURE_SITE_INFO!$AC$3:$AE$501,3,FALSE),"")</f>
        <v/>
      </c>
      <c r="AA1046" s="297"/>
      <c r="AB1046" s="297"/>
      <c r="AC1046" s="297"/>
      <c r="AD1046" s="297"/>
      <c r="AE1046" s="297"/>
      <c r="AF1046" s="297"/>
      <c r="AG1046" s="297"/>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3" t="str">
        <f t="shared" si="170"/>
        <v/>
      </c>
      <c r="AU1046" s="283" t="s">
        <v>2506</v>
      </c>
    </row>
    <row r="1047" spans="1:47" x14ac:dyDescent="0.35">
      <c r="A1047" s="148"/>
      <c r="B1047" s="116"/>
      <c r="C1047" s="115"/>
      <c r="D1047" s="115"/>
      <c r="E1047" s="115"/>
      <c r="F1047" s="240" t="str">
        <f>IFERROR(VLOOKUP(B1047,ACCEPTED_CODES!$X$3:$Y$48,2,),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4"/>
      <c r="Z1047" s="115" t="str">
        <f>IFERROR(VLOOKUP(Y1047,CAPTURE_SITE_INFO!$AC$3:$AE$501,3,FALSE),"")</f>
        <v/>
      </c>
      <c r="AA1047" s="297"/>
      <c r="AB1047" s="297"/>
      <c r="AC1047" s="297"/>
      <c r="AD1047" s="297"/>
      <c r="AE1047" s="297"/>
      <c r="AF1047" s="297"/>
      <c r="AG1047" s="297"/>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3" t="str">
        <f t="shared" si="170"/>
        <v/>
      </c>
      <c r="AU1047" s="283" t="s">
        <v>2506</v>
      </c>
    </row>
    <row r="1048" spans="1:47" x14ac:dyDescent="0.35">
      <c r="A1048" s="148"/>
      <c r="B1048" s="116"/>
      <c r="C1048" s="115"/>
      <c r="D1048" s="115"/>
      <c r="E1048" s="115"/>
      <c r="F1048" s="240" t="str">
        <f>IFERROR(VLOOKUP(B1048,ACCEPTED_CODES!$X$3:$Y$48,2,),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4"/>
      <c r="Z1048" s="115" t="str">
        <f>IFERROR(VLOOKUP(Y1048,CAPTURE_SITE_INFO!$AC$3:$AE$501,3,FALSE),"")</f>
        <v/>
      </c>
      <c r="AA1048" s="297"/>
      <c r="AB1048" s="297"/>
      <c r="AC1048" s="297"/>
      <c r="AD1048" s="297"/>
      <c r="AE1048" s="297"/>
      <c r="AF1048" s="297"/>
      <c r="AG1048" s="297"/>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3" t="str">
        <f t="shared" si="170"/>
        <v/>
      </c>
      <c r="AU1048" s="283" t="s">
        <v>2506</v>
      </c>
    </row>
    <row r="1049" spans="1:47" x14ac:dyDescent="0.35">
      <c r="A1049" s="148"/>
      <c r="B1049" s="116"/>
      <c r="C1049" s="115"/>
      <c r="D1049" s="115"/>
      <c r="E1049" s="115"/>
      <c r="F1049" s="240" t="str">
        <f>IFERROR(VLOOKUP(B1049,ACCEPTED_CODES!$X$3:$Y$48,2,),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4"/>
      <c r="Z1049" s="115" t="str">
        <f>IFERROR(VLOOKUP(Y1049,CAPTURE_SITE_INFO!$AC$3:$AE$501,3,FALSE),"")</f>
        <v/>
      </c>
      <c r="AA1049" s="297"/>
      <c r="AB1049" s="297"/>
      <c r="AC1049" s="297"/>
      <c r="AD1049" s="297"/>
      <c r="AE1049" s="297"/>
      <c r="AF1049" s="297"/>
      <c r="AG1049" s="297"/>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3" t="str">
        <f t="shared" si="170"/>
        <v/>
      </c>
      <c r="AU1049" s="283" t="s">
        <v>2506</v>
      </c>
    </row>
    <row r="1050" spans="1:47" x14ac:dyDescent="0.35">
      <c r="A1050" s="148"/>
      <c r="B1050" s="116"/>
      <c r="C1050" s="115"/>
      <c r="D1050" s="115"/>
      <c r="E1050" s="115"/>
      <c r="F1050" s="240" t="str">
        <f>IFERROR(VLOOKUP(B1050,ACCEPTED_CODES!$X$3:$Y$48,2,),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4"/>
      <c r="Z1050" s="115" t="str">
        <f>IFERROR(VLOOKUP(Y1050,CAPTURE_SITE_INFO!$AC$3:$AE$501,3,FALSE),"")</f>
        <v/>
      </c>
      <c r="AA1050" s="297"/>
      <c r="AB1050" s="297"/>
      <c r="AC1050" s="297"/>
      <c r="AD1050" s="297"/>
      <c r="AE1050" s="297"/>
      <c r="AF1050" s="297"/>
      <c r="AG1050" s="297"/>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3" t="str">
        <f t="shared" si="170"/>
        <v/>
      </c>
      <c r="AU1050" s="283" t="s">
        <v>2506</v>
      </c>
    </row>
    <row r="1051" spans="1:47" x14ac:dyDescent="0.35">
      <c r="A1051" s="148"/>
      <c r="B1051" s="116"/>
      <c r="C1051" s="115"/>
      <c r="D1051" s="115"/>
      <c r="E1051" s="115"/>
      <c r="F1051" s="240" t="str">
        <f>IFERROR(VLOOKUP(B1051,ACCEPTED_CODES!$X$3:$Y$48,2,),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4"/>
      <c r="Z1051" s="115" t="str">
        <f>IFERROR(VLOOKUP(Y1051,CAPTURE_SITE_INFO!$AC$3:$AE$501,3,FALSE),"")</f>
        <v/>
      </c>
      <c r="AA1051" s="297"/>
      <c r="AB1051" s="297"/>
      <c r="AC1051" s="297"/>
      <c r="AD1051" s="297"/>
      <c r="AE1051" s="297"/>
      <c r="AF1051" s="297"/>
      <c r="AG1051" s="297"/>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3" t="str">
        <f t="shared" si="170"/>
        <v/>
      </c>
      <c r="AU1051" s="283" t="s">
        <v>2506</v>
      </c>
    </row>
    <row r="1052" spans="1:47" x14ac:dyDescent="0.35">
      <c r="A1052" s="148"/>
      <c r="B1052" s="116"/>
      <c r="C1052" s="115"/>
      <c r="D1052" s="115"/>
      <c r="E1052" s="115"/>
      <c r="F1052" s="240" t="str">
        <f>IFERROR(VLOOKUP(B1052,ACCEPTED_CODES!$X$3:$Y$48,2,),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4"/>
      <c r="Z1052" s="115" t="str">
        <f>IFERROR(VLOOKUP(Y1052,CAPTURE_SITE_INFO!$AC$3:$AE$501,3,FALSE),"")</f>
        <v/>
      </c>
      <c r="AA1052" s="297"/>
      <c r="AB1052" s="297"/>
      <c r="AC1052" s="297"/>
      <c r="AD1052" s="297"/>
      <c r="AE1052" s="297"/>
      <c r="AF1052" s="297"/>
      <c r="AG1052" s="297"/>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3" t="str">
        <f t="shared" si="170"/>
        <v/>
      </c>
      <c r="AU1052" s="283" t="s">
        <v>2506</v>
      </c>
    </row>
    <row r="1053" spans="1:47" x14ac:dyDescent="0.35">
      <c r="A1053" s="148"/>
      <c r="B1053" s="116"/>
      <c r="C1053" s="115"/>
      <c r="D1053" s="115"/>
      <c r="E1053" s="115"/>
      <c r="F1053" s="240" t="str">
        <f>IFERROR(VLOOKUP(B1053,ACCEPTED_CODES!$X$3:$Y$48,2,),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4"/>
      <c r="Z1053" s="115" t="str">
        <f>IFERROR(VLOOKUP(Y1053,CAPTURE_SITE_INFO!$AC$3:$AE$501,3,FALSE),"")</f>
        <v/>
      </c>
      <c r="AA1053" s="297"/>
      <c r="AB1053" s="297"/>
      <c r="AC1053" s="297"/>
      <c r="AD1053" s="297"/>
      <c r="AE1053" s="297"/>
      <c r="AF1053" s="297"/>
      <c r="AG1053" s="297"/>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3" t="str">
        <f t="shared" si="170"/>
        <v/>
      </c>
      <c r="AU1053" s="283" t="s">
        <v>2506</v>
      </c>
    </row>
    <row r="1054" spans="1:47" x14ac:dyDescent="0.35">
      <c r="A1054" s="148"/>
      <c r="B1054" s="116"/>
      <c r="C1054" s="115"/>
      <c r="D1054" s="115"/>
      <c r="E1054" s="115"/>
      <c r="F1054" s="240" t="str">
        <f>IFERROR(VLOOKUP(B1054,ACCEPTED_CODES!$X$3:$Y$48,2,),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4"/>
      <c r="Z1054" s="115" t="str">
        <f>IFERROR(VLOOKUP(Y1054,CAPTURE_SITE_INFO!$AC$3:$AE$501,3,FALSE),"")</f>
        <v/>
      </c>
      <c r="AA1054" s="297"/>
      <c r="AB1054" s="297"/>
      <c r="AC1054" s="297"/>
      <c r="AD1054" s="297"/>
      <c r="AE1054" s="297"/>
      <c r="AF1054" s="297"/>
      <c r="AG1054" s="297"/>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3" t="str">
        <f t="shared" si="170"/>
        <v/>
      </c>
      <c r="AU1054" s="283" t="s">
        <v>2506</v>
      </c>
    </row>
    <row r="1055" spans="1:47" x14ac:dyDescent="0.35">
      <c r="A1055" s="148"/>
      <c r="B1055" s="116"/>
      <c r="C1055" s="115"/>
      <c r="D1055" s="115"/>
      <c r="E1055" s="115"/>
      <c r="F1055" s="240" t="str">
        <f>IFERROR(VLOOKUP(B1055,ACCEPTED_CODES!$X$3:$Y$48,2,),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4"/>
      <c r="Z1055" s="115" t="str">
        <f>IFERROR(VLOOKUP(Y1055,CAPTURE_SITE_INFO!$AC$3:$AE$501,3,FALSE),"")</f>
        <v/>
      </c>
      <c r="AA1055" s="297"/>
      <c r="AB1055" s="297"/>
      <c r="AC1055" s="297"/>
      <c r="AD1055" s="297"/>
      <c r="AE1055" s="297"/>
      <c r="AF1055" s="297"/>
      <c r="AG1055" s="297"/>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3" t="str">
        <f t="shared" si="170"/>
        <v/>
      </c>
      <c r="AU1055" s="283" t="s">
        <v>2506</v>
      </c>
    </row>
    <row r="1056" spans="1:47" x14ac:dyDescent="0.35">
      <c r="A1056" s="148"/>
      <c r="B1056" s="116"/>
      <c r="C1056" s="115"/>
      <c r="D1056" s="115"/>
      <c r="E1056" s="115"/>
      <c r="F1056" s="240" t="str">
        <f>IFERROR(VLOOKUP(B1056,ACCEPTED_CODES!$X$3:$Y$48,2,),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4"/>
      <c r="Z1056" s="115" t="str">
        <f>IFERROR(VLOOKUP(Y1056,CAPTURE_SITE_INFO!$AC$3:$AE$501,3,FALSE),"")</f>
        <v/>
      </c>
      <c r="AA1056" s="297"/>
      <c r="AB1056" s="297"/>
      <c r="AC1056" s="297"/>
      <c r="AD1056" s="297"/>
      <c r="AE1056" s="297"/>
      <c r="AF1056" s="297"/>
      <c r="AG1056" s="297"/>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3" t="str">
        <f t="shared" si="170"/>
        <v/>
      </c>
      <c r="AU1056" s="283" t="s">
        <v>2506</v>
      </c>
    </row>
    <row r="1057" spans="1:47" x14ac:dyDescent="0.35">
      <c r="A1057" s="148"/>
      <c r="B1057" s="116"/>
      <c r="C1057" s="115"/>
      <c r="D1057" s="115"/>
      <c r="E1057" s="115"/>
      <c r="F1057" s="240" t="str">
        <f>IFERROR(VLOOKUP(B1057,ACCEPTED_CODES!$X$3:$Y$48,2,),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4"/>
      <c r="Z1057" s="115" t="str">
        <f>IFERROR(VLOOKUP(Y1057,CAPTURE_SITE_INFO!$AC$3:$AE$501,3,FALSE),"")</f>
        <v/>
      </c>
      <c r="AA1057" s="297"/>
      <c r="AB1057" s="297"/>
      <c r="AC1057" s="297"/>
      <c r="AD1057" s="297"/>
      <c r="AE1057" s="297"/>
      <c r="AF1057" s="297"/>
      <c r="AG1057" s="297"/>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3" t="str">
        <f t="shared" si="170"/>
        <v/>
      </c>
      <c r="AU1057" s="283" t="s">
        <v>2506</v>
      </c>
    </row>
    <row r="1058" spans="1:47" x14ac:dyDescent="0.35">
      <c r="A1058" s="148"/>
      <c r="B1058" s="116"/>
      <c r="C1058" s="115"/>
      <c r="D1058" s="115"/>
      <c r="E1058" s="115"/>
      <c r="F1058" s="240" t="str">
        <f>IFERROR(VLOOKUP(B1058,ACCEPTED_CODES!$X$3:$Y$48,2,),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4"/>
      <c r="Z1058" s="115" t="str">
        <f>IFERROR(VLOOKUP(Y1058,CAPTURE_SITE_INFO!$AC$3:$AE$501,3,FALSE),"")</f>
        <v/>
      </c>
      <c r="AA1058" s="297"/>
      <c r="AB1058" s="297"/>
      <c r="AC1058" s="297"/>
      <c r="AD1058" s="297"/>
      <c r="AE1058" s="297"/>
      <c r="AF1058" s="297"/>
      <c r="AG1058" s="297"/>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3" t="str">
        <f t="shared" si="170"/>
        <v/>
      </c>
      <c r="AU1058" s="283" t="s">
        <v>2506</v>
      </c>
    </row>
    <row r="1059" spans="1:47" x14ac:dyDescent="0.35">
      <c r="A1059" s="148"/>
      <c r="B1059" s="116"/>
      <c r="C1059" s="115"/>
      <c r="D1059" s="115"/>
      <c r="E1059" s="115"/>
      <c r="F1059" s="240" t="str">
        <f>IFERROR(VLOOKUP(B1059,ACCEPTED_CODES!$X$3:$Y$48,2,),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4"/>
      <c r="Z1059" s="115" t="str">
        <f>IFERROR(VLOOKUP(Y1059,CAPTURE_SITE_INFO!$AC$3:$AE$501,3,FALSE),"")</f>
        <v/>
      </c>
      <c r="AA1059" s="297"/>
      <c r="AB1059" s="297"/>
      <c r="AC1059" s="297"/>
      <c r="AD1059" s="297"/>
      <c r="AE1059" s="297"/>
      <c r="AF1059" s="297"/>
      <c r="AG1059" s="297"/>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3" t="str">
        <f t="shared" si="170"/>
        <v/>
      </c>
      <c r="AU1059" s="283" t="s">
        <v>2506</v>
      </c>
    </row>
    <row r="1060" spans="1:47" x14ac:dyDescent="0.35">
      <c r="A1060" s="148"/>
      <c r="B1060" s="116"/>
      <c r="C1060" s="115"/>
      <c r="D1060" s="115"/>
      <c r="E1060" s="115"/>
      <c r="F1060" s="240" t="str">
        <f>IFERROR(VLOOKUP(B1060,ACCEPTED_CODES!$X$3:$Y$48,2,),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4"/>
      <c r="Z1060" s="115" t="str">
        <f>IFERROR(VLOOKUP(Y1060,CAPTURE_SITE_INFO!$AC$3:$AE$501,3,FALSE),"")</f>
        <v/>
      </c>
      <c r="AA1060" s="297"/>
      <c r="AB1060" s="297"/>
      <c r="AC1060" s="297"/>
      <c r="AD1060" s="297"/>
      <c r="AE1060" s="297"/>
      <c r="AF1060" s="297"/>
      <c r="AG1060" s="297"/>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3" t="str">
        <f t="shared" si="170"/>
        <v/>
      </c>
      <c r="AU1060" s="283" t="s">
        <v>2506</v>
      </c>
    </row>
    <row r="1061" spans="1:47" x14ac:dyDescent="0.35">
      <c r="A1061" s="148"/>
      <c r="B1061" s="116"/>
      <c r="C1061" s="115"/>
      <c r="D1061" s="115"/>
      <c r="E1061" s="115"/>
      <c r="F1061" s="240" t="str">
        <f>IFERROR(VLOOKUP(B1061,ACCEPTED_CODES!$X$3:$Y$48,2,),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4"/>
      <c r="Z1061" s="115" t="str">
        <f>IFERROR(VLOOKUP(Y1061,CAPTURE_SITE_INFO!$AC$3:$AE$501,3,FALSE),"")</f>
        <v/>
      </c>
      <c r="AA1061" s="297"/>
      <c r="AB1061" s="297"/>
      <c r="AC1061" s="297"/>
      <c r="AD1061" s="297"/>
      <c r="AE1061" s="297"/>
      <c r="AF1061" s="297"/>
      <c r="AG1061" s="297"/>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3" t="str">
        <f t="shared" si="170"/>
        <v/>
      </c>
      <c r="AU1061" s="283" t="s">
        <v>2506</v>
      </c>
    </row>
    <row r="1062" spans="1:47" x14ac:dyDescent="0.35">
      <c r="A1062" s="148"/>
      <c r="B1062" s="116"/>
      <c r="C1062" s="115"/>
      <c r="D1062" s="115"/>
      <c r="E1062" s="115"/>
      <c r="F1062" s="240" t="str">
        <f>IFERROR(VLOOKUP(B1062,ACCEPTED_CODES!$X$3:$Y$48,2,),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4"/>
      <c r="Z1062" s="115" t="str">
        <f>IFERROR(VLOOKUP(Y1062,CAPTURE_SITE_INFO!$AC$3:$AE$501,3,FALSE),"")</f>
        <v/>
      </c>
      <c r="AA1062" s="297"/>
      <c r="AB1062" s="297"/>
      <c r="AC1062" s="297"/>
      <c r="AD1062" s="297"/>
      <c r="AE1062" s="297"/>
      <c r="AF1062" s="297"/>
      <c r="AG1062" s="297"/>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3" t="str">
        <f t="shared" si="170"/>
        <v/>
      </c>
      <c r="AU1062" s="283" t="s">
        <v>2506</v>
      </c>
    </row>
    <row r="1063" spans="1:47" x14ac:dyDescent="0.35">
      <c r="A1063" s="148"/>
      <c r="B1063" s="116"/>
      <c r="C1063" s="115"/>
      <c r="D1063" s="115"/>
      <c r="E1063" s="115"/>
      <c r="F1063" s="240" t="str">
        <f>IFERROR(VLOOKUP(B1063,ACCEPTED_CODES!$X$3:$Y$48,2,),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4"/>
      <c r="Z1063" s="115" t="str">
        <f>IFERROR(VLOOKUP(Y1063,CAPTURE_SITE_INFO!$AC$3:$AE$501,3,FALSE),"")</f>
        <v/>
      </c>
      <c r="AA1063" s="297"/>
      <c r="AB1063" s="297"/>
      <c r="AC1063" s="297"/>
      <c r="AD1063" s="297"/>
      <c r="AE1063" s="297"/>
      <c r="AF1063" s="297"/>
      <c r="AG1063" s="297"/>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3" t="str">
        <f t="shared" si="170"/>
        <v/>
      </c>
      <c r="AU1063" s="283" t="s">
        <v>2506</v>
      </c>
    </row>
    <row r="1064" spans="1:47" x14ac:dyDescent="0.35">
      <c r="A1064" s="148"/>
      <c r="B1064" s="116"/>
      <c r="C1064" s="115"/>
      <c r="D1064" s="115"/>
      <c r="E1064" s="115"/>
      <c r="F1064" s="240" t="str">
        <f>IFERROR(VLOOKUP(B1064,ACCEPTED_CODES!$X$3:$Y$48,2,),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4"/>
      <c r="Z1064" s="115" t="str">
        <f>IFERROR(VLOOKUP(Y1064,CAPTURE_SITE_INFO!$AC$3:$AE$501,3,FALSE),"")</f>
        <v/>
      </c>
      <c r="AA1064" s="297"/>
      <c r="AB1064" s="297"/>
      <c r="AC1064" s="297"/>
      <c r="AD1064" s="297"/>
      <c r="AE1064" s="297"/>
      <c r="AF1064" s="297"/>
      <c r="AG1064" s="297"/>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3" t="str">
        <f t="shared" si="170"/>
        <v/>
      </c>
      <c r="AU1064" s="283" t="s">
        <v>2506</v>
      </c>
    </row>
    <row r="1065" spans="1:47" x14ac:dyDescent="0.35">
      <c r="A1065" s="148"/>
      <c r="B1065" s="116"/>
      <c r="C1065" s="115"/>
      <c r="D1065" s="115"/>
      <c r="E1065" s="115"/>
      <c r="F1065" s="240" t="str">
        <f>IFERROR(VLOOKUP(B1065,ACCEPTED_CODES!$X$3:$Y$48,2,),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4"/>
      <c r="Z1065" s="115" t="str">
        <f>IFERROR(VLOOKUP(Y1065,CAPTURE_SITE_INFO!$AC$3:$AE$501,3,FALSE),"")</f>
        <v/>
      </c>
      <c r="AA1065" s="297"/>
      <c r="AB1065" s="297"/>
      <c r="AC1065" s="297"/>
      <c r="AD1065" s="297"/>
      <c r="AE1065" s="297"/>
      <c r="AF1065" s="297"/>
      <c r="AG1065" s="297"/>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3" t="str">
        <f t="shared" si="170"/>
        <v/>
      </c>
      <c r="AU1065" s="283" t="s">
        <v>2506</v>
      </c>
    </row>
    <row r="1066" spans="1:47" x14ac:dyDescent="0.35">
      <c r="A1066" s="148"/>
      <c r="B1066" s="116"/>
      <c r="C1066" s="115"/>
      <c r="D1066" s="115"/>
      <c r="E1066" s="115"/>
      <c r="F1066" s="240" t="str">
        <f>IFERROR(VLOOKUP(B1066,ACCEPTED_CODES!$X$3:$Y$48,2,),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4"/>
      <c r="Z1066" s="115" t="str">
        <f>IFERROR(VLOOKUP(Y1066,CAPTURE_SITE_INFO!$AC$3:$AE$501,3,FALSE),"")</f>
        <v/>
      </c>
      <c r="AA1066" s="297"/>
      <c r="AB1066" s="297"/>
      <c r="AC1066" s="297"/>
      <c r="AD1066" s="297"/>
      <c r="AE1066" s="297"/>
      <c r="AF1066" s="297"/>
      <c r="AG1066" s="297"/>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3" t="str">
        <f t="shared" si="170"/>
        <v/>
      </c>
      <c r="AU1066" s="283" t="s">
        <v>2506</v>
      </c>
    </row>
    <row r="1067" spans="1:47" x14ac:dyDescent="0.35">
      <c r="A1067" s="148"/>
      <c r="B1067" s="116"/>
      <c r="C1067" s="115"/>
      <c r="D1067" s="115"/>
      <c r="E1067" s="115"/>
      <c r="F1067" s="240" t="str">
        <f>IFERROR(VLOOKUP(B1067,ACCEPTED_CODES!$X$3:$Y$48,2,),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4"/>
      <c r="Z1067" s="115" t="str">
        <f>IFERROR(VLOOKUP(Y1067,CAPTURE_SITE_INFO!$AC$3:$AE$501,3,FALSE),"")</f>
        <v/>
      </c>
      <c r="AA1067" s="297"/>
      <c r="AB1067" s="297"/>
      <c r="AC1067" s="297"/>
      <c r="AD1067" s="297"/>
      <c r="AE1067" s="297"/>
      <c r="AF1067" s="297"/>
      <c r="AG1067" s="297"/>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3" t="str">
        <f t="shared" si="170"/>
        <v/>
      </c>
      <c r="AU1067" s="283" t="s">
        <v>2506</v>
      </c>
    </row>
    <row r="1068" spans="1:47" x14ac:dyDescent="0.35">
      <c r="A1068" s="148"/>
      <c r="B1068" s="116"/>
      <c r="C1068" s="115"/>
      <c r="D1068" s="115"/>
      <c r="E1068" s="115"/>
      <c r="F1068" s="240" t="str">
        <f>IFERROR(VLOOKUP(B1068,ACCEPTED_CODES!$X$3:$Y$48,2,),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4"/>
      <c r="Z1068" s="115" t="str">
        <f>IFERROR(VLOOKUP(Y1068,CAPTURE_SITE_INFO!$AC$3:$AE$501,3,FALSE),"")</f>
        <v/>
      </c>
      <c r="AA1068" s="297"/>
      <c r="AB1068" s="297"/>
      <c r="AC1068" s="297"/>
      <c r="AD1068" s="297"/>
      <c r="AE1068" s="297"/>
      <c r="AF1068" s="297"/>
      <c r="AG1068" s="297"/>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3" t="str">
        <f t="shared" si="170"/>
        <v/>
      </c>
      <c r="AU1068" s="283" t="s">
        <v>2506</v>
      </c>
    </row>
    <row r="1069" spans="1:47" x14ac:dyDescent="0.35">
      <c r="A1069" s="148"/>
      <c r="B1069" s="116"/>
      <c r="C1069" s="115"/>
      <c r="D1069" s="115"/>
      <c r="E1069" s="115"/>
      <c r="F1069" s="240" t="str">
        <f>IFERROR(VLOOKUP(B1069,ACCEPTED_CODES!$X$3:$Y$48,2,),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4"/>
      <c r="Z1069" s="115" t="str">
        <f>IFERROR(VLOOKUP(Y1069,CAPTURE_SITE_INFO!$AC$3:$AE$501,3,FALSE),"")</f>
        <v/>
      </c>
      <c r="AA1069" s="297"/>
      <c r="AB1069" s="297"/>
      <c r="AC1069" s="297"/>
      <c r="AD1069" s="297"/>
      <c r="AE1069" s="297"/>
      <c r="AF1069" s="297"/>
      <c r="AG1069" s="297"/>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3" t="str">
        <f t="shared" si="170"/>
        <v/>
      </c>
      <c r="AU1069" s="283" t="s">
        <v>2506</v>
      </c>
    </row>
    <row r="1070" spans="1:47" x14ac:dyDescent="0.35">
      <c r="A1070" s="148"/>
      <c r="B1070" s="116"/>
      <c r="C1070" s="115"/>
      <c r="D1070" s="115"/>
      <c r="E1070" s="115"/>
      <c r="F1070" s="240" t="str">
        <f>IFERROR(VLOOKUP(B1070,ACCEPTED_CODES!$X$3:$Y$48,2,),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4"/>
      <c r="Z1070" s="115" t="str">
        <f>IFERROR(VLOOKUP(Y1070,CAPTURE_SITE_INFO!$AC$3:$AE$501,3,FALSE),"")</f>
        <v/>
      </c>
      <c r="AA1070" s="297"/>
      <c r="AB1070" s="297"/>
      <c r="AC1070" s="297"/>
      <c r="AD1070" s="297"/>
      <c r="AE1070" s="297"/>
      <c r="AF1070" s="297"/>
      <c r="AG1070" s="297"/>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3" t="str">
        <f t="shared" si="170"/>
        <v/>
      </c>
      <c r="AU1070" s="283" t="s">
        <v>2506</v>
      </c>
    </row>
    <row r="1071" spans="1:47" x14ac:dyDescent="0.35">
      <c r="A1071" s="148"/>
      <c r="B1071" s="116"/>
      <c r="C1071" s="115"/>
      <c r="D1071" s="115"/>
      <c r="E1071" s="115"/>
      <c r="F1071" s="240" t="str">
        <f>IFERROR(VLOOKUP(B1071,ACCEPTED_CODES!$X$3:$Y$48,2,),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4"/>
      <c r="Z1071" s="115" t="str">
        <f>IFERROR(VLOOKUP(Y1071,CAPTURE_SITE_INFO!$AC$3:$AE$501,3,FALSE),"")</f>
        <v/>
      </c>
      <c r="AA1071" s="297"/>
      <c r="AB1071" s="297"/>
      <c r="AC1071" s="297"/>
      <c r="AD1071" s="297"/>
      <c r="AE1071" s="297"/>
      <c r="AF1071" s="297"/>
      <c r="AG1071" s="297"/>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3" t="str">
        <f t="shared" si="170"/>
        <v/>
      </c>
      <c r="AU1071" s="283" t="s">
        <v>2506</v>
      </c>
    </row>
    <row r="1072" spans="1:47" x14ac:dyDescent="0.35">
      <c r="A1072" s="148"/>
      <c r="B1072" s="116"/>
      <c r="C1072" s="115"/>
      <c r="D1072" s="115"/>
      <c r="E1072" s="115"/>
      <c r="F1072" s="240" t="str">
        <f>IFERROR(VLOOKUP(B1072,ACCEPTED_CODES!$X$3:$Y$48,2,),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4"/>
      <c r="Z1072" s="115" t="str">
        <f>IFERROR(VLOOKUP(Y1072,CAPTURE_SITE_INFO!$AC$3:$AE$501,3,FALSE),"")</f>
        <v/>
      </c>
      <c r="AA1072" s="297"/>
      <c r="AB1072" s="297"/>
      <c r="AC1072" s="297"/>
      <c r="AD1072" s="297"/>
      <c r="AE1072" s="297"/>
      <c r="AF1072" s="297"/>
      <c r="AG1072" s="297"/>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3" t="str">
        <f t="shared" si="170"/>
        <v/>
      </c>
      <c r="AU1072" s="283" t="s">
        <v>2506</v>
      </c>
    </row>
    <row r="1073" spans="1:47" x14ac:dyDescent="0.35">
      <c r="A1073" s="148"/>
      <c r="B1073" s="116"/>
      <c r="C1073" s="115"/>
      <c r="D1073" s="115"/>
      <c r="E1073" s="115"/>
      <c r="F1073" s="240" t="str">
        <f>IFERROR(VLOOKUP(B1073,ACCEPTED_CODES!$X$3:$Y$48,2,),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4"/>
      <c r="Z1073" s="115" t="str">
        <f>IFERROR(VLOOKUP(Y1073,CAPTURE_SITE_INFO!$AC$3:$AE$501,3,FALSE),"")</f>
        <v/>
      </c>
      <c r="AA1073" s="297"/>
      <c r="AB1073" s="297"/>
      <c r="AC1073" s="297"/>
      <c r="AD1073" s="297"/>
      <c r="AE1073" s="297"/>
      <c r="AF1073" s="297"/>
      <c r="AG1073" s="297"/>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3" t="str">
        <f t="shared" si="170"/>
        <v/>
      </c>
      <c r="AU1073" s="283" t="s">
        <v>2506</v>
      </c>
    </row>
    <row r="1074" spans="1:47" x14ac:dyDescent="0.35">
      <c r="A1074" s="148"/>
      <c r="B1074" s="116"/>
      <c r="C1074" s="115"/>
      <c r="D1074" s="115"/>
      <c r="E1074" s="115"/>
      <c r="F1074" s="240" t="str">
        <f>IFERROR(VLOOKUP(B1074,ACCEPTED_CODES!$X$3:$Y$48,2,),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4"/>
      <c r="Z1074" s="115" t="str">
        <f>IFERROR(VLOOKUP(Y1074,CAPTURE_SITE_INFO!$AC$3:$AE$501,3,FALSE),"")</f>
        <v/>
      </c>
      <c r="AA1074" s="297"/>
      <c r="AB1074" s="297"/>
      <c r="AC1074" s="297"/>
      <c r="AD1074" s="297"/>
      <c r="AE1074" s="297"/>
      <c r="AF1074" s="297"/>
      <c r="AG1074" s="297"/>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3" t="str">
        <f t="shared" si="170"/>
        <v/>
      </c>
      <c r="AU1074" s="283" t="s">
        <v>2506</v>
      </c>
    </row>
    <row r="1075" spans="1:47" x14ac:dyDescent="0.35">
      <c r="A1075" s="148"/>
      <c r="B1075" s="116"/>
      <c r="C1075" s="115"/>
      <c r="D1075" s="115"/>
      <c r="E1075" s="115"/>
      <c r="F1075" s="240" t="str">
        <f>IFERROR(VLOOKUP(B1075,ACCEPTED_CODES!$X$3:$Y$48,2,),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4"/>
      <c r="Z1075" s="115" t="str">
        <f>IFERROR(VLOOKUP(Y1075,CAPTURE_SITE_INFO!$AC$3:$AE$501,3,FALSE),"")</f>
        <v/>
      </c>
      <c r="AA1075" s="297"/>
      <c r="AB1075" s="297"/>
      <c r="AC1075" s="297"/>
      <c r="AD1075" s="297"/>
      <c r="AE1075" s="297"/>
      <c r="AF1075" s="297"/>
      <c r="AG1075" s="297"/>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3" t="str">
        <f t="shared" si="170"/>
        <v/>
      </c>
      <c r="AU1075" s="283" t="s">
        <v>2506</v>
      </c>
    </row>
    <row r="1076" spans="1:47" x14ac:dyDescent="0.35">
      <c r="A1076" s="148"/>
      <c r="B1076" s="116"/>
      <c r="C1076" s="115"/>
      <c r="D1076" s="115"/>
      <c r="E1076" s="115"/>
      <c r="F1076" s="240" t="str">
        <f>IFERROR(VLOOKUP(B1076,ACCEPTED_CODES!$X$3:$Y$48,2,),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4"/>
      <c r="Z1076" s="115" t="str">
        <f>IFERROR(VLOOKUP(Y1076,CAPTURE_SITE_INFO!$AC$3:$AE$501,3,FALSE),"")</f>
        <v/>
      </c>
      <c r="AA1076" s="297"/>
      <c r="AB1076" s="297"/>
      <c r="AC1076" s="297"/>
      <c r="AD1076" s="297"/>
      <c r="AE1076" s="297"/>
      <c r="AF1076" s="297"/>
      <c r="AG1076" s="297"/>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3" t="str">
        <f t="shared" si="170"/>
        <v/>
      </c>
      <c r="AU1076" s="283" t="s">
        <v>2506</v>
      </c>
    </row>
    <row r="1077" spans="1:47" x14ac:dyDescent="0.35">
      <c r="A1077" s="148"/>
      <c r="B1077" s="116"/>
      <c r="C1077" s="115"/>
      <c r="D1077" s="115"/>
      <c r="E1077" s="115"/>
      <c r="F1077" s="240" t="str">
        <f>IFERROR(VLOOKUP(B1077,ACCEPTED_CODES!$X$3:$Y$48,2,),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4"/>
      <c r="Z1077" s="115" t="str">
        <f>IFERROR(VLOOKUP(Y1077,CAPTURE_SITE_INFO!$AC$3:$AE$501,3,FALSE),"")</f>
        <v/>
      </c>
      <c r="AA1077" s="297"/>
      <c r="AB1077" s="297"/>
      <c r="AC1077" s="297"/>
      <c r="AD1077" s="297"/>
      <c r="AE1077" s="297"/>
      <c r="AF1077" s="297"/>
      <c r="AG1077" s="297"/>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3" t="str">
        <f t="shared" si="170"/>
        <v/>
      </c>
      <c r="AU1077" s="283" t="s">
        <v>2506</v>
      </c>
    </row>
    <row r="1078" spans="1:47" x14ac:dyDescent="0.35">
      <c r="A1078" s="148"/>
      <c r="B1078" s="116"/>
      <c r="C1078" s="115"/>
      <c r="D1078" s="115"/>
      <c r="E1078" s="115"/>
      <c r="F1078" s="240" t="str">
        <f>IFERROR(VLOOKUP(B1078,ACCEPTED_CODES!$X$3:$Y$48,2,),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4"/>
      <c r="Z1078" s="115" t="str">
        <f>IFERROR(VLOOKUP(Y1078,CAPTURE_SITE_INFO!$AC$3:$AE$501,3,FALSE),"")</f>
        <v/>
      </c>
      <c r="AA1078" s="297"/>
      <c r="AB1078" s="297"/>
      <c r="AC1078" s="297"/>
      <c r="AD1078" s="297"/>
      <c r="AE1078" s="297"/>
      <c r="AF1078" s="297"/>
      <c r="AG1078" s="297"/>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3" t="str">
        <f t="shared" si="170"/>
        <v/>
      </c>
      <c r="AU1078" s="283" t="s">
        <v>2506</v>
      </c>
    </row>
    <row r="1079" spans="1:47" x14ac:dyDescent="0.35">
      <c r="A1079" s="148"/>
      <c r="B1079" s="116"/>
      <c r="C1079" s="115"/>
      <c r="D1079" s="115"/>
      <c r="E1079" s="115"/>
      <c r="F1079" s="240" t="str">
        <f>IFERROR(VLOOKUP(B1079,ACCEPTED_CODES!$X$3:$Y$48,2,),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4"/>
      <c r="Z1079" s="115" t="str">
        <f>IFERROR(VLOOKUP(Y1079,CAPTURE_SITE_INFO!$AC$3:$AE$501,3,FALSE),"")</f>
        <v/>
      </c>
      <c r="AA1079" s="297"/>
      <c r="AB1079" s="297"/>
      <c r="AC1079" s="297"/>
      <c r="AD1079" s="297"/>
      <c r="AE1079" s="297"/>
      <c r="AF1079" s="297"/>
      <c r="AG1079" s="297"/>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3" t="str">
        <f t="shared" si="170"/>
        <v/>
      </c>
      <c r="AU1079" s="283" t="s">
        <v>2506</v>
      </c>
    </row>
    <row r="1080" spans="1:47" x14ac:dyDescent="0.35">
      <c r="A1080" s="148"/>
      <c r="B1080" s="116"/>
      <c r="C1080" s="115"/>
      <c r="D1080" s="115"/>
      <c r="E1080" s="115"/>
      <c r="F1080" s="240" t="str">
        <f>IFERROR(VLOOKUP(B1080,ACCEPTED_CODES!$X$3:$Y$48,2,),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4"/>
      <c r="Z1080" s="115" t="str">
        <f>IFERROR(VLOOKUP(Y1080,CAPTURE_SITE_INFO!$AC$3:$AE$501,3,FALSE),"")</f>
        <v/>
      </c>
      <c r="AA1080" s="297"/>
      <c r="AB1080" s="297"/>
      <c r="AC1080" s="297"/>
      <c r="AD1080" s="297"/>
      <c r="AE1080" s="297"/>
      <c r="AF1080" s="297"/>
      <c r="AG1080" s="297"/>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3" t="str">
        <f t="shared" si="170"/>
        <v/>
      </c>
      <c r="AU1080" s="283" t="s">
        <v>2506</v>
      </c>
    </row>
    <row r="1081" spans="1:47" x14ac:dyDescent="0.35">
      <c r="A1081" s="148"/>
      <c r="B1081" s="116"/>
      <c r="C1081" s="115"/>
      <c r="D1081" s="115"/>
      <c r="E1081" s="115"/>
      <c r="F1081" s="240" t="str">
        <f>IFERROR(VLOOKUP(B1081,ACCEPTED_CODES!$X$3:$Y$48,2,),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4"/>
      <c r="Z1081" s="115" t="str">
        <f>IFERROR(VLOOKUP(Y1081,CAPTURE_SITE_INFO!$AC$3:$AE$501,3,FALSE),"")</f>
        <v/>
      </c>
      <c r="AA1081" s="297"/>
      <c r="AB1081" s="297"/>
      <c r="AC1081" s="297"/>
      <c r="AD1081" s="297"/>
      <c r="AE1081" s="297"/>
      <c r="AF1081" s="297"/>
      <c r="AG1081" s="297"/>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3" t="str">
        <f t="shared" si="170"/>
        <v/>
      </c>
      <c r="AU1081" s="283" t="s">
        <v>2506</v>
      </c>
    </row>
    <row r="1082" spans="1:47" x14ac:dyDescent="0.35">
      <c r="A1082" s="148"/>
      <c r="B1082" s="116"/>
      <c r="C1082" s="115"/>
      <c r="D1082" s="115"/>
      <c r="E1082" s="115"/>
      <c r="F1082" s="240" t="str">
        <f>IFERROR(VLOOKUP(B1082,ACCEPTED_CODES!$X$3:$Y$48,2,),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4"/>
      <c r="Z1082" s="115" t="str">
        <f>IFERROR(VLOOKUP(Y1082,CAPTURE_SITE_INFO!$AC$3:$AE$501,3,FALSE),"")</f>
        <v/>
      </c>
      <c r="AA1082" s="297"/>
      <c r="AB1082" s="297"/>
      <c r="AC1082" s="297"/>
      <c r="AD1082" s="297"/>
      <c r="AE1082" s="297"/>
      <c r="AF1082" s="297"/>
      <c r="AG1082" s="297"/>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3" t="str">
        <f t="shared" si="170"/>
        <v/>
      </c>
      <c r="AU1082" s="283" t="s">
        <v>2506</v>
      </c>
    </row>
    <row r="1083" spans="1:47" x14ac:dyDescent="0.35">
      <c r="A1083" s="148"/>
      <c r="B1083" s="116"/>
      <c r="C1083" s="115"/>
      <c r="D1083" s="115"/>
      <c r="E1083" s="115"/>
      <c r="F1083" s="240" t="str">
        <f>IFERROR(VLOOKUP(B1083,ACCEPTED_CODES!$X$3:$Y$48,2,),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4"/>
      <c r="Z1083" s="115" t="str">
        <f>IFERROR(VLOOKUP(Y1083,CAPTURE_SITE_INFO!$AC$3:$AE$501,3,FALSE),"")</f>
        <v/>
      </c>
      <c r="AA1083" s="297"/>
      <c r="AB1083" s="297"/>
      <c r="AC1083" s="297"/>
      <c r="AD1083" s="297"/>
      <c r="AE1083" s="297"/>
      <c r="AF1083" s="297"/>
      <c r="AG1083" s="297"/>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3" t="str">
        <f t="shared" si="170"/>
        <v/>
      </c>
      <c r="AU1083" s="283" t="s">
        <v>2506</v>
      </c>
    </row>
    <row r="1084" spans="1:47" x14ac:dyDescent="0.35">
      <c r="A1084" s="148"/>
      <c r="B1084" s="116"/>
      <c r="C1084" s="115"/>
      <c r="D1084" s="115"/>
      <c r="E1084" s="115"/>
      <c r="F1084" s="240" t="str">
        <f>IFERROR(VLOOKUP(B1084,ACCEPTED_CODES!$X$3:$Y$48,2,),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4"/>
      <c r="Z1084" s="115" t="str">
        <f>IFERROR(VLOOKUP(Y1084,CAPTURE_SITE_INFO!$AC$3:$AE$501,3,FALSE),"")</f>
        <v/>
      </c>
      <c r="AA1084" s="297"/>
      <c r="AB1084" s="297"/>
      <c r="AC1084" s="297"/>
      <c r="AD1084" s="297"/>
      <c r="AE1084" s="297"/>
      <c r="AF1084" s="297"/>
      <c r="AG1084" s="297"/>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3" t="str">
        <f t="shared" si="170"/>
        <v/>
      </c>
      <c r="AU1084" s="283" t="s">
        <v>2506</v>
      </c>
    </row>
    <row r="1085" spans="1:47" x14ac:dyDescent="0.35">
      <c r="A1085" s="148"/>
      <c r="B1085" s="116"/>
      <c r="C1085" s="115"/>
      <c r="D1085" s="115"/>
      <c r="E1085" s="115"/>
      <c r="F1085" s="240" t="str">
        <f>IFERROR(VLOOKUP(B1085,ACCEPTED_CODES!$X$3:$Y$48,2,),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4"/>
      <c r="Z1085" s="115" t="str">
        <f>IFERROR(VLOOKUP(Y1085,CAPTURE_SITE_INFO!$AC$3:$AE$501,3,FALSE),"")</f>
        <v/>
      </c>
      <c r="AA1085" s="297"/>
      <c r="AB1085" s="297"/>
      <c r="AC1085" s="297"/>
      <c r="AD1085" s="297"/>
      <c r="AE1085" s="297"/>
      <c r="AF1085" s="297"/>
      <c r="AG1085" s="297"/>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3" t="str">
        <f t="shared" si="170"/>
        <v/>
      </c>
      <c r="AU1085" s="283" t="s">
        <v>2506</v>
      </c>
    </row>
    <row r="1086" spans="1:47" x14ac:dyDescent="0.35">
      <c r="A1086" s="148"/>
      <c r="B1086" s="116"/>
      <c r="C1086" s="115"/>
      <c r="D1086" s="115"/>
      <c r="E1086" s="115"/>
      <c r="F1086" s="240" t="str">
        <f>IFERROR(VLOOKUP(B1086,ACCEPTED_CODES!$X$3:$Y$48,2,),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4"/>
      <c r="Z1086" s="115" t="str">
        <f>IFERROR(VLOOKUP(Y1086,CAPTURE_SITE_INFO!$AC$3:$AE$501,3,FALSE),"")</f>
        <v/>
      </c>
      <c r="AA1086" s="297"/>
      <c r="AB1086" s="297"/>
      <c r="AC1086" s="297"/>
      <c r="AD1086" s="297"/>
      <c r="AE1086" s="297"/>
      <c r="AF1086" s="297"/>
      <c r="AG1086" s="297"/>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3" t="str">
        <f t="shared" si="170"/>
        <v/>
      </c>
      <c r="AU1086" s="283" t="s">
        <v>2506</v>
      </c>
    </row>
    <row r="1087" spans="1:47" x14ac:dyDescent="0.35">
      <c r="A1087" s="148"/>
      <c r="B1087" s="116"/>
      <c r="C1087" s="115"/>
      <c r="D1087" s="115"/>
      <c r="E1087" s="115"/>
      <c r="F1087" s="240" t="str">
        <f>IFERROR(VLOOKUP(B1087,ACCEPTED_CODES!$X$3:$Y$48,2,),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4"/>
      <c r="Z1087" s="115" t="str">
        <f>IFERROR(VLOOKUP(Y1087,CAPTURE_SITE_INFO!$AC$3:$AE$501,3,FALSE),"")</f>
        <v/>
      </c>
      <c r="AA1087" s="297"/>
      <c r="AB1087" s="297"/>
      <c r="AC1087" s="297"/>
      <c r="AD1087" s="297"/>
      <c r="AE1087" s="297"/>
      <c r="AF1087" s="297"/>
      <c r="AG1087" s="297"/>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3" t="str">
        <f t="shared" si="170"/>
        <v/>
      </c>
      <c r="AU1087" s="283" t="s">
        <v>2506</v>
      </c>
    </row>
    <row r="1088" spans="1:47" x14ac:dyDescent="0.35">
      <c r="A1088" s="148"/>
      <c r="B1088" s="116"/>
      <c r="C1088" s="115"/>
      <c r="D1088" s="115"/>
      <c r="E1088" s="115"/>
      <c r="F1088" s="240" t="str">
        <f>IFERROR(VLOOKUP(B1088,ACCEPTED_CODES!$X$3:$Y$48,2,),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4"/>
      <c r="Z1088" s="115" t="str">
        <f>IFERROR(VLOOKUP(Y1088,CAPTURE_SITE_INFO!$AC$3:$AE$501,3,FALSE),"")</f>
        <v/>
      </c>
      <c r="AA1088" s="297"/>
      <c r="AB1088" s="297"/>
      <c r="AC1088" s="297"/>
      <c r="AD1088" s="297"/>
      <c r="AE1088" s="297"/>
      <c r="AF1088" s="297"/>
      <c r="AG1088" s="297"/>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3" t="str">
        <f t="shared" si="170"/>
        <v/>
      </c>
      <c r="AU1088" s="283" t="s">
        <v>2506</v>
      </c>
    </row>
    <row r="1089" spans="1:47" x14ac:dyDescent="0.35">
      <c r="A1089" s="148"/>
      <c r="B1089" s="116"/>
      <c r="C1089" s="115"/>
      <c r="D1089" s="115"/>
      <c r="E1089" s="115"/>
      <c r="F1089" s="240" t="str">
        <f>IFERROR(VLOOKUP(B1089,ACCEPTED_CODES!$X$3:$Y$48,2,),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4"/>
      <c r="Z1089" s="115" t="str">
        <f>IFERROR(VLOOKUP(Y1089,CAPTURE_SITE_INFO!$AC$3:$AE$501,3,FALSE),"")</f>
        <v/>
      </c>
      <c r="AA1089" s="297"/>
      <c r="AB1089" s="297"/>
      <c r="AC1089" s="297"/>
      <c r="AD1089" s="297"/>
      <c r="AE1089" s="297"/>
      <c r="AF1089" s="297"/>
      <c r="AG1089" s="297"/>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3" t="str">
        <f t="shared" si="170"/>
        <v/>
      </c>
      <c r="AU1089" s="283" t="s">
        <v>2506</v>
      </c>
    </row>
    <row r="1090" spans="1:47" x14ac:dyDescent="0.35">
      <c r="A1090" s="148"/>
      <c r="B1090" s="116"/>
      <c r="C1090" s="115"/>
      <c r="D1090" s="115"/>
      <c r="E1090" s="115"/>
      <c r="F1090" s="240" t="str">
        <f>IFERROR(VLOOKUP(B1090,ACCEPTED_CODES!$X$3:$Y$48,2,),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4"/>
      <c r="Z1090" s="115" t="str">
        <f>IFERROR(VLOOKUP(Y1090,CAPTURE_SITE_INFO!$AC$3:$AE$501,3,FALSE),"")</f>
        <v/>
      </c>
      <c r="AA1090" s="297"/>
      <c r="AB1090" s="297"/>
      <c r="AC1090" s="297"/>
      <c r="AD1090" s="297"/>
      <c r="AE1090" s="297"/>
      <c r="AF1090" s="297"/>
      <c r="AG1090" s="297"/>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3" t="str">
        <f t="shared" si="170"/>
        <v/>
      </c>
      <c r="AU1090" s="283" t="s">
        <v>2506</v>
      </c>
    </row>
    <row r="1091" spans="1:47" x14ac:dyDescent="0.35">
      <c r="A1091" s="148"/>
      <c r="B1091" s="116"/>
      <c r="C1091" s="115"/>
      <c r="D1091" s="115"/>
      <c r="E1091" s="115"/>
      <c r="F1091" s="240" t="str">
        <f>IFERROR(VLOOKUP(B1091,ACCEPTED_CODES!$X$3:$Y$48,2,),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4"/>
      <c r="Z1091" s="115" t="str">
        <f>IFERROR(VLOOKUP(Y1091,CAPTURE_SITE_INFO!$AC$3:$AE$501,3,FALSE),"")</f>
        <v/>
      </c>
      <c r="AA1091" s="297"/>
      <c r="AB1091" s="297"/>
      <c r="AC1091" s="297"/>
      <c r="AD1091" s="297"/>
      <c r="AE1091" s="297"/>
      <c r="AF1091" s="297"/>
      <c r="AG1091" s="297"/>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3" t="str">
        <f t="shared" si="170"/>
        <v/>
      </c>
      <c r="AU1091" s="283" t="s">
        <v>2506</v>
      </c>
    </row>
    <row r="1092" spans="1:47" x14ac:dyDescent="0.35">
      <c r="A1092" s="148"/>
      <c r="B1092" s="116"/>
      <c r="C1092" s="115"/>
      <c r="D1092" s="115"/>
      <c r="E1092" s="115"/>
      <c r="F1092" s="240" t="str">
        <f>IFERROR(VLOOKUP(B1092,ACCEPTED_CODES!$X$3:$Y$48,2,),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4"/>
      <c r="Z1092" s="115" t="str">
        <f>IFERROR(VLOOKUP(Y1092,CAPTURE_SITE_INFO!$AC$3:$AE$501,3,FALSE),"")</f>
        <v/>
      </c>
      <c r="AA1092" s="297"/>
      <c r="AB1092" s="297"/>
      <c r="AC1092" s="297"/>
      <c r="AD1092" s="297"/>
      <c r="AE1092" s="297"/>
      <c r="AF1092" s="297"/>
      <c r="AG1092" s="297"/>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3" t="str">
        <f t="shared" si="170"/>
        <v/>
      </c>
      <c r="AU1092" s="283" t="s">
        <v>2506</v>
      </c>
    </row>
    <row r="1093" spans="1:47" x14ac:dyDescent="0.35">
      <c r="A1093" s="148"/>
      <c r="B1093" s="116"/>
      <c r="C1093" s="115"/>
      <c r="D1093" s="115"/>
      <c r="E1093" s="115"/>
      <c r="F1093" s="240" t="str">
        <f>IFERROR(VLOOKUP(B1093,ACCEPTED_CODES!$X$3:$Y$48,2,),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4"/>
      <c r="Z1093" s="115" t="str">
        <f>IFERROR(VLOOKUP(Y1093,CAPTURE_SITE_INFO!$AC$3:$AE$501,3,FALSE),"")</f>
        <v/>
      </c>
      <c r="AA1093" s="297"/>
      <c r="AB1093" s="297"/>
      <c r="AC1093" s="297"/>
      <c r="AD1093" s="297"/>
      <c r="AE1093" s="297"/>
      <c r="AF1093" s="297"/>
      <c r="AG1093" s="297"/>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3" t="str">
        <f t="shared" ref="AT1093:AT1156" si="180">IF(T1093="","",(CONCATENATE(S1093,"-",T1093)))</f>
        <v/>
      </c>
      <c r="AU1093" s="283" t="s">
        <v>2506</v>
      </c>
    </row>
    <row r="1094" spans="1:47" x14ac:dyDescent="0.35">
      <c r="A1094" s="148"/>
      <c r="B1094" s="116"/>
      <c r="C1094" s="115"/>
      <c r="D1094" s="115"/>
      <c r="E1094" s="115"/>
      <c r="F1094" s="240" t="str">
        <f>IFERROR(VLOOKUP(B1094,ACCEPTED_CODES!$X$3:$Y$48,2,),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4"/>
      <c r="Z1094" s="115" t="str">
        <f>IFERROR(VLOOKUP(Y1094,CAPTURE_SITE_INFO!$AC$3:$AE$501,3,FALSE),"")</f>
        <v/>
      </c>
      <c r="AA1094" s="297"/>
      <c r="AB1094" s="297"/>
      <c r="AC1094" s="297"/>
      <c r="AD1094" s="297"/>
      <c r="AE1094" s="297"/>
      <c r="AF1094" s="297"/>
      <c r="AG1094" s="297"/>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3" t="str">
        <f t="shared" si="180"/>
        <v/>
      </c>
      <c r="AU1094" s="283" t="s">
        <v>2506</v>
      </c>
    </row>
    <row r="1095" spans="1:47" x14ac:dyDescent="0.35">
      <c r="A1095" s="148"/>
      <c r="B1095" s="116"/>
      <c r="C1095" s="115"/>
      <c r="D1095" s="115"/>
      <c r="E1095" s="115"/>
      <c r="F1095" s="240" t="str">
        <f>IFERROR(VLOOKUP(B1095,ACCEPTED_CODES!$X$3:$Y$48,2,),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4"/>
      <c r="Z1095" s="115" t="str">
        <f>IFERROR(VLOOKUP(Y1095,CAPTURE_SITE_INFO!$AC$3:$AE$501,3,FALSE),"")</f>
        <v/>
      </c>
      <c r="AA1095" s="297"/>
      <c r="AB1095" s="297"/>
      <c r="AC1095" s="297"/>
      <c r="AD1095" s="297"/>
      <c r="AE1095" s="297"/>
      <c r="AF1095" s="297"/>
      <c r="AG1095" s="297"/>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3" t="str">
        <f t="shared" si="180"/>
        <v/>
      </c>
      <c r="AU1095" s="283" t="s">
        <v>2506</v>
      </c>
    </row>
    <row r="1096" spans="1:47" x14ac:dyDescent="0.35">
      <c r="A1096" s="148"/>
      <c r="B1096" s="116"/>
      <c r="C1096" s="115"/>
      <c r="D1096" s="115"/>
      <c r="E1096" s="115"/>
      <c r="F1096" s="240" t="str">
        <f>IFERROR(VLOOKUP(B1096,ACCEPTED_CODES!$X$3:$Y$48,2,),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4"/>
      <c r="Z1096" s="115" t="str">
        <f>IFERROR(VLOOKUP(Y1096,CAPTURE_SITE_INFO!$AC$3:$AE$501,3,FALSE),"")</f>
        <v/>
      </c>
      <c r="AA1096" s="297"/>
      <c r="AB1096" s="297"/>
      <c r="AC1096" s="297"/>
      <c r="AD1096" s="297"/>
      <c r="AE1096" s="297"/>
      <c r="AF1096" s="297"/>
      <c r="AG1096" s="297"/>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3" t="str">
        <f t="shared" si="180"/>
        <v/>
      </c>
      <c r="AU1096" s="283" t="s">
        <v>2506</v>
      </c>
    </row>
    <row r="1097" spans="1:47" x14ac:dyDescent="0.35">
      <c r="A1097" s="148"/>
      <c r="B1097" s="116"/>
      <c r="C1097" s="115"/>
      <c r="D1097" s="115"/>
      <c r="E1097" s="115"/>
      <c r="F1097" s="240" t="str">
        <f>IFERROR(VLOOKUP(B1097,ACCEPTED_CODES!$X$3:$Y$48,2,),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4"/>
      <c r="Z1097" s="115" t="str">
        <f>IFERROR(VLOOKUP(Y1097,CAPTURE_SITE_INFO!$AC$3:$AE$501,3,FALSE),"")</f>
        <v/>
      </c>
      <c r="AA1097" s="297"/>
      <c r="AB1097" s="297"/>
      <c r="AC1097" s="297"/>
      <c r="AD1097" s="297"/>
      <c r="AE1097" s="297"/>
      <c r="AF1097" s="297"/>
      <c r="AG1097" s="297"/>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3" t="str">
        <f t="shared" si="180"/>
        <v/>
      </c>
      <c r="AU1097" s="283" t="s">
        <v>2506</v>
      </c>
    </row>
    <row r="1098" spans="1:47" x14ac:dyDescent="0.35">
      <c r="A1098" s="148"/>
      <c r="B1098" s="116"/>
      <c r="C1098" s="115"/>
      <c r="D1098" s="115"/>
      <c r="E1098" s="115"/>
      <c r="F1098" s="240" t="str">
        <f>IFERROR(VLOOKUP(B1098,ACCEPTED_CODES!$X$3:$Y$48,2,),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4"/>
      <c r="Z1098" s="115" t="str">
        <f>IFERROR(VLOOKUP(Y1098,CAPTURE_SITE_INFO!$AC$3:$AE$501,3,FALSE),"")</f>
        <v/>
      </c>
      <c r="AA1098" s="297"/>
      <c r="AB1098" s="297"/>
      <c r="AC1098" s="297"/>
      <c r="AD1098" s="297"/>
      <c r="AE1098" s="297"/>
      <c r="AF1098" s="297"/>
      <c r="AG1098" s="297"/>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3" t="str">
        <f t="shared" si="180"/>
        <v/>
      </c>
      <c r="AU1098" s="283" t="s">
        <v>2506</v>
      </c>
    </row>
    <row r="1099" spans="1:47" x14ac:dyDescent="0.35">
      <c r="A1099" s="148"/>
      <c r="B1099" s="116"/>
      <c r="C1099" s="115"/>
      <c r="D1099" s="115"/>
      <c r="E1099" s="115"/>
      <c r="F1099" s="240" t="str">
        <f>IFERROR(VLOOKUP(B1099,ACCEPTED_CODES!$X$3:$Y$48,2,),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4"/>
      <c r="Z1099" s="115" t="str">
        <f>IFERROR(VLOOKUP(Y1099,CAPTURE_SITE_INFO!$AC$3:$AE$501,3,FALSE),"")</f>
        <v/>
      </c>
      <c r="AA1099" s="297"/>
      <c r="AB1099" s="297"/>
      <c r="AC1099" s="297"/>
      <c r="AD1099" s="297"/>
      <c r="AE1099" s="297"/>
      <c r="AF1099" s="297"/>
      <c r="AG1099" s="297"/>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3" t="str">
        <f t="shared" si="180"/>
        <v/>
      </c>
      <c r="AU1099" s="283" t="s">
        <v>2506</v>
      </c>
    </row>
    <row r="1100" spans="1:47" x14ac:dyDescent="0.35">
      <c r="A1100" s="148"/>
      <c r="B1100" s="116"/>
      <c r="C1100" s="115"/>
      <c r="D1100" s="115"/>
      <c r="E1100" s="115"/>
      <c r="F1100" s="240" t="str">
        <f>IFERROR(VLOOKUP(B1100,ACCEPTED_CODES!$X$3:$Y$48,2,),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4"/>
      <c r="Z1100" s="115" t="str">
        <f>IFERROR(VLOOKUP(Y1100,CAPTURE_SITE_INFO!$AC$3:$AE$501,3,FALSE),"")</f>
        <v/>
      </c>
      <c r="AA1100" s="297"/>
      <c r="AB1100" s="297"/>
      <c r="AC1100" s="297"/>
      <c r="AD1100" s="297"/>
      <c r="AE1100" s="297"/>
      <c r="AF1100" s="297"/>
      <c r="AG1100" s="297"/>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3" t="str">
        <f t="shared" si="180"/>
        <v/>
      </c>
      <c r="AU1100" s="283" t="s">
        <v>2506</v>
      </c>
    </row>
    <row r="1101" spans="1:47" x14ac:dyDescent="0.35">
      <c r="A1101" s="148"/>
      <c r="B1101" s="116"/>
      <c r="C1101" s="115"/>
      <c r="D1101" s="115"/>
      <c r="E1101" s="115"/>
      <c r="F1101" s="240" t="str">
        <f>IFERROR(VLOOKUP(B1101,ACCEPTED_CODES!$X$3:$Y$48,2,),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4"/>
      <c r="Z1101" s="115" t="str">
        <f>IFERROR(VLOOKUP(Y1101,CAPTURE_SITE_INFO!$AC$3:$AE$501,3,FALSE),"")</f>
        <v/>
      </c>
      <c r="AA1101" s="297"/>
      <c r="AB1101" s="297"/>
      <c r="AC1101" s="297"/>
      <c r="AD1101" s="297"/>
      <c r="AE1101" s="297"/>
      <c r="AF1101" s="297"/>
      <c r="AG1101" s="297"/>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3" t="str">
        <f t="shared" si="180"/>
        <v/>
      </c>
      <c r="AU1101" s="283" t="s">
        <v>2506</v>
      </c>
    </row>
    <row r="1102" spans="1:47" x14ac:dyDescent="0.35">
      <c r="A1102" s="148"/>
      <c r="B1102" s="116"/>
      <c r="C1102" s="115"/>
      <c r="D1102" s="115"/>
      <c r="E1102" s="115"/>
      <c r="F1102" s="240" t="str">
        <f>IFERROR(VLOOKUP(B1102,ACCEPTED_CODES!$X$3:$Y$48,2,),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4"/>
      <c r="Z1102" s="115" t="str">
        <f>IFERROR(VLOOKUP(Y1102,CAPTURE_SITE_INFO!$AC$3:$AE$501,3,FALSE),"")</f>
        <v/>
      </c>
      <c r="AA1102" s="297"/>
      <c r="AB1102" s="297"/>
      <c r="AC1102" s="297"/>
      <c r="AD1102" s="297"/>
      <c r="AE1102" s="297"/>
      <c r="AF1102" s="297"/>
      <c r="AG1102" s="297"/>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3" t="str">
        <f t="shared" si="180"/>
        <v/>
      </c>
      <c r="AU1102" s="283" t="s">
        <v>2506</v>
      </c>
    </row>
    <row r="1103" spans="1:47" x14ac:dyDescent="0.35">
      <c r="A1103" s="148"/>
      <c r="B1103" s="116"/>
      <c r="C1103" s="115"/>
      <c r="D1103" s="115"/>
      <c r="E1103" s="115"/>
      <c r="F1103" s="240" t="str">
        <f>IFERROR(VLOOKUP(B1103,ACCEPTED_CODES!$X$3:$Y$48,2,),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4"/>
      <c r="Z1103" s="115" t="str">
        <f>IFERROR(VLOOKUP(Y1103,CAPTURE_SITE_INFO!$AC$3:$AE$501,3,FALSE),"")</f>
        <v/>
      </c>
      <c r="AA1103" s="297"/>
      <c r="AB1103" s="297"/>
      <c r="AC1103" s="297"/>
      <c r="AD1103" s="297"/>
      <c r="AE1103" s="297"/>
      <c r="AF1103" s="297"/>
      <c r="AG1103" s="297"/>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3" t="str">
        <f t="shared" si="180"/>
        <v/>
      </c>
      <c r="AU1103" s="283" t="s">
        <v>2506</v>
      </c>
    </row>
    <row r="1104" spans="1:47" x14ac:dyDescent="0.35">
      <c r="A1104" s="148"/>
      <c r="B1104" s="116"/>
      <c r="C1104" s="115"/>
      <c r="D1104" s="115"/>
      <c r="E1104" s="115"/>
      <c r="F1104" s="240" t="str">
        <f>IFERROR(VLOOKUP(B1104,ACCEPTED_CODES!$X$3:$Y$48,2,),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4"/>
      <c r="Z1104" s="115" t="str">
        <f>IFERROR(VLOOKUP(Y1104,CAPTURE_SITE_INFO!$AC$3:$AE$501,3,FALSE),"")</f>
        <v/>
      </c>
      <c r="AA1104" s="297"/>
      <c r="AB1104" s="297"/>
      <c r="AC1104" s="297"/>
      <c r="AD1104" s="297"/>
      <c r="AE1104" s="297"/>
      <c r="AF1104" s="297"/>
      <c r="AG1104" s="297"/>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3" t="str">
        <f t="shared" si="180"/>
        <v/>
      </c>
      <c r="AU1104" s="283" t="s">
        <v>2506</v>
      </c>
    </row>
    <row r="1105" spans="1:47" x14ac:dyDescent="0.35">
      <c r="A1105" s="148"/>
      <c r="B1105" s="116"/>
      <c r="C1105" s="115"/>
      <c r="D1105" s="115"/>
      <c r="E1105" s="115"/>
      <c r="F1105" s="240" t="str">
        <f>IFERROR(VLOOKUP(B1105,ACCEPTED_CODES!$X$3:$Y$48,2,),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4"/>
      <c r="Z1105" s="115" t="str">
        <f>IFERROR(VLOOKUP(Y1105,CAPTURE_SITE_INFO!$AC$3:$AE$501,3,FALSE),"")</f>
        <v/>
      </c>
      <c r="AA1105" s="297"/>
      <c r="AB1105" s="297"/>
      <c r="AC1105" s="297"/>
      <c r="AD1105" s="297"/>
      <c r="AE1105" s="297"/>
      <c r="AF1105" s="297"/>
      <c r="AG1105" s="297"/>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3" t="str">
        <f t="shared" si="180"/>
        <v/>
      </c>
      <c r="AU1105" s="283" t="s">
        <v>2506</v>
      </c>
    </row>
    <row r="1106" spans="1:47" x14ac:dyDescent="0.35">
      <c r="A1106" s="148"/>
      <c r="B1106" s="116"/>
      <c r="C1106" s="115"/>
      <c r="D1106" s="115"/>
      <c r="E1106" s="115"/>
      <c r="F1106" s="240" t="str">
        <f>IFERROR(VLOOKUP(B1106,ACCEPTED_CODES!$X$3:$Y$48,2,),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4"/>
      <c r="Z1106" s="115" t="str">
        <f>IFERROR(VLOOKUP(Y1106,CAPTURE_SITE_INFO!$AC$3:$AE$501,3,FALSE),"")</f>
        <v/>
      </c>
      <c r="AA1106" s="297"/>
      <c r="AB1106" s="297"/>
      <c r="AC1106" s="297"/>
      <c r="AD1106" s="297"/>
      <c r="AE1106" s="297"/>
      <c r="AF1106" s="297"/>
      <c r="AG1106" s="297"/>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3" t="str">
        <f t="shared" si="180"/>
        <v/>
      </c>
      <c r="AU1106" s="283" t="s">
        <v>2506</v>
      </c>
    </row>
    <row r="1107" spans="1:47" x14ac:dyDescent="0.35">
      <c r="A1107" s="148"/>
      <c r="B1107" s="116"/>
      <c r="C1107" s="115"/>
      <c r="D1107" s="115"/>
      <c r="E1107" s="115"/>
      <c r="F1107" s="240" t="str">
        <f>IFERROR(VLOOKUP(B1107,ACCEPTED_CODES!$X$3:$Y$48,2,),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4"/>
      <c r="Z1107" s="115" t="str">
        <f>IFERROR(VLOOKUP(Y1107,CAPTURE_SITE_INFO!$AC$3:$AE$501,3,FALSE),"")</f>
        <v/>
      </c>
      <c r="AA1107" s="297"/>
      <c r="AB1107" s="297"/>
      <c r="AC1107" s="297"/>
      <c r="AD1107" s="297"/>
      <c r="AE1107" s="297"/>
      <c r="AF1107" s="297"/>
      <c r="AG1107" s="297"/>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3" t="str">
        <f t="shared" si="180"/>
        <v/>
      </c>
      <c r="AU1107" s="283" t="s">
        <v>2506</v>
      </c>
    </row>
    <row r="1108" spans="1:47" x14ac:dyDescent="0.35">
      <c r="A1108" s="148"/>
      <c r="B1108" s="116"/>
      <c r="C1108" s="115"/>
      <c r="D1108" s="115"/>
      <c r="E1108" s="115"/>
      <c r="F1108" s="240" t="str">
        <f>IFERROR(VLOOKUP(B1108,ACCEPTED_CODES!$X$3:$Y$48,2,),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4"/>
      <c r="Z1108" s="115" t="str">
        <f>IFERROR(VLOOKUP(Y1108,CAPTURE_SITE_INFO!$AC$3:$AE$501,3,FALSE),"")</f>
        <v/>
      </c>
      <c r="AA1108" s="297"/>
      <c r="AB1108" s="297"/>
      <c r="AC1108" s="297"/>
      <c r="AD1108" s="297"/>
      <c r="AE1108" s="297"/>
      <c r="AF1108" s="297"/>
      <c r="AG1108" s="297"/>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3" t="str">
        <f t="shared" si="180"/>
        <v/>
      </c>
      <c r="AU1108" s="283" t="s">
        <v>2506</v>
      </c>
    </row>
    <row r="1109" spans="1:47" x14ac:dyDescent="0.35">
      <c r="A1109" s="148"/>
      <c r="B1109" s="116"/>
      <c r="C1109" s="115"/>
      <c r="D1109" s="115"/>
      <c r="E1109" s="115"/>
      <c r="F1109" s="240" t="str">
        <f>IFERROR(VLOOKUP(B1109,ACCEPTED_CODES!$X$3:$Y$48,2,),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4"/>
      <c r="Z1109" s="115" t="str">
        <f>IFERROR(VLOOKUP(Y1109,CAPTURE_SITE_INFO!$AC$3:$AE$501,3,FALSE),"")</f>
        <v/>
      </c>
      <c r="AA1109" s="297"/>
      <c r="AB1109" s="297"/>
      <c r="AC1109" s="297"/>
      <c r="AD1109" s="297"/>
      <c r="AE1109" s="297"/>
      <c r="AF1109" s="297"/>
      <c r="AG1109" s="297"/>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3" t="str">
        <f t="shared" si="180"/>
        <v/>
      </c>
      <c r="AU1109" s="283" t="s">
        <v>2506</v>
      </c>
    </row>
    <row r="1110" spans="1:47" x14ac:dyDescent="0.35">
      <c r="A1110" s="148"/>
      <c r="B1110" s="116"/>
      <c r="C1110" s="115"/>
      <c r="D1110" s="115"/>
      <c r="E1110" s="115"/>
      <c r="F1110" s="240" t="str">
        <f>IFERROR(VLOOKUP(B1110,ACCEPTED_CODES!$X$3:$Y$48,2,),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4"/>
      <c r="Z1110" s="115" t="str">
        <f>IFERROR(VLOOKUP(Y1110,CAPTURE_SITE_INFO!$AC$3:$AE$501,3,FALSE),"")</f>
        <v/>
      </c>
      <c r="AA1110" s="297"/>
      <c r="AB1110" s="297"/>
      <c r="AC1110" s="297"/>
      <c r="AD1110" s="297"/>
      <c r="AE1110" s="297"/>
      <c r="AF1110" s="297"/>
      <c r="AG1110" s="297"/>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3" t="str">
        <f t="shared" si="180"/>
        <v/>
      </c>
      <c r="AU1110" s="283" t="s">
        <v>2506</v>
      </c>
    </row>
    <row r="1111" spans="1:47" x14ac:dyDescent="0.35">
      <c r="A1111" s="148"/>
      <c r="B1111" s="116"/>
      <c r="C1111" s="115"/>
      <c r="D1111" s="115"/>
      <c r="E1111" s="115"/>
      <c r="F1111" s="240" t="str">
        <f>IFERROR(VLOOKUP(B1111,ACCEPTED_CODES!$X$3:$Y$48,2,),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4"/>
      <c r="Z1111" s="115" t="str">
        <f>IFERROR(VLOOKUP(Y1111,CAPTURE_SITE_INFO!$AC$3:$AE$501,3,FALSE),"")</f>
        <v/>
      </c>
      <c r="AA1111" s="297"/>
      <c r="AB1111" s="297"/>
      <c r="AC1111" s="297"/>
      <c r="AD1111" s="297"/>
      <c r="AE1111" s="297"/>
      <c r="AF1111" s="297"/>
      <c r="AG1111" s="297"/>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3" t="str">
        <f t="shared" si="180"/>
        <v/>
      </c>
      <c r="AU1111" s="283" t="s">
        <v>2506</v>
      </c>
    </row>
    <row r="1112" spans="1:47" x14ac:dyDescent="0.35">
      <c r="A1112" s="148"/>
      <c r="B1112" s="116"/>
      <c r="C1112" s="115"/>
      <c r="D1112" s="115"/>
      <c r="E1112" s="115"/>
      <c r="F1112" s="240" t="str">
        <f>IFERROR(VLOOKUP(B1112,ACCEPTED_CODES!$X$3:$Y$48,2,),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4"/>
      <c r="Z1112" s="115" t="str">
        <f>IFERROR(VLOOKUP(Y1112,CAPTURE_SITE_INFO!$AC$3:$AE$501,3,FALSE),"")</f>
        <v/>
      </c>
      <c r="AA1112" s="297"/>
      <c r="AB1112" s="297"/>
      <c r="AC1112" s="297"/>
      <c r="AD1112" s="297"/>
      <c r="AE1112" s="297"/>
      <c r="AF1112" s="297"/>
      <c r="AG1112" s="297"/>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3" t="str">
        <f t="shared" si="180"/>
        <v/>
      </c>
      <c r="AU1112" s="283" t="s">
        <v>2506</v>
      </c>
    </row>
    <row r="1113" spans="1:47" x14ac:dyDescent="0.35">
      <c r="A1113" s="148"/>
      <c r="B1113" s="116"/>
      <c r="C1113" s="115"/>
      <c r="D1113" s="115"/>
      <c r="E1113" s="115"/>
      <c r="F1113" s="240" t="str">
        <f>IFERROR(VLOOKUP(B1113,ACCEPTED_CODES!$X$3:$Y$48,2,),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4"/>
      <c r="Z1113" s="115" t="str">
        <f>IFERROR(VLOOKUP(Y1113,CAPTURE_SITE_INFO!$AC$3:$AE$501,3,FALSE),"")</f>
        <v/>
      </c>
      <c r="AA1113" s="297"/>
      <c r="AB1113" s="297"/>
      <c r="AC1113" s="297"/>
      <c r="AD1113" s="297"/>
      <c r="AE1113" s="297"/>
      <c r="AF1113" s="297"/>
      <c r="AG1113" s="297"/>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3" t="str">
        <f t="shared" si="180"/>
        <v/>
      </c>
      <c r="AU1113" s="283" t="s">
        <v>2506</v>
      </c>
    </row>
    <row r="1114" spans="1:47" x14ac:dyDescent="0.35">
      <c r="A1114" s="148"/>
      <c r="B1114" s="116"/>
      <c r="C1114" s="115"/>
      <c r="D1114" s="115"/>
      <c r="E1114" s="115"/>
      <c r="F1114" s="240" t="str">
        <f>IFERROR(VLOOKUP(B1114,ACCEPTED_CODES!$X$3:$Y$48,2,),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4"/>
      <c r="Z1114" s="115" t="str">
        <f>IFERROR(VLOOKUP(Y1114,CAPTURE_SITE_INFO!$AC$3:$AE$501,3,FALSE),"")</f>
        <v/>
      </c>
      <c r="AA1114" s="297"/>
      <c r="AB1114" s="297"/>
      <c r="AC1114" s="297"/>
      <c r="AD1114" s="297"/>
      <c r="AE1114" s="297"/>
      <c r="AF1114" s="297"/>
      <c r="AG1114" s="297"/>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3" t="str">
        <f t="shared" si="180"/>
        <v/>
      </c>
      <c r="AU1114" s="283" t="s">
        <v>2506</v>
      </c>
    </row>
    <row r="1115" spans="1:47" x14ac:dyDescent="0.35">
      <c r="A1115" s="148"/>
      <c r="B1115" s="116"/>
      <c r="C1115" s="115"/>
      <c r="D1115" s="115"/>
      <c r="E1115" s="115"/>
      <c r="F1115" s="240" t="str">
        <f>IFERROR(VLOOKUP(B1115,ACCEPTED_CODES!$X$3:$Y$48,2,),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4"/>
      <c r="Z1115" s="115" t="str">
        <f>IFERROR(VLOOKUP(Y1115,CAPTURE_SITE_INFO!$AC$3:$AE$501,3,FALSE),"")</f>
        <v/>
      </c>
      <c r="AA1115" s="297"/>
      <c r="AB1115" s="297"/>
      <c r="AC1115" s="297"/>
      <c r="AD1115" s="297"/>
      <c r="AE1115" s="297"/>
      <c r="AF1115" s="297"/>
      <c r="AG1115" s="297"/>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3" t="str">
        <f t="shared" si="180"/>
        <v/>
      </c>
      <c r="AU1115" s="283" t="s">
        <v>2506</v>
      </c>
    </row>
    <row r="1116" spans="1:47" x14ac:dyDescent="0.35">
      <c r="A1116" s="148"/>
      <c r="B1116" s="116"/>
      <c r="C1116" s="115"/>
      <c r="D1116" s="115"/>
      <c r="E1116" s="115"/>
      <c r="F1116" s="240" t="str">
        <f>IFERROR(VLOOKUP(B1116,ACCEPTED_CODES!$X$3:$Y$48,2,),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4"/>
      <c r="Z1116" s="115" t="str">
        <f>IFERROR(VLOOKUP(Y1116,CAPTURE_SITE_INFO!$AC$3:$AE$501,3,FALSE),"")</f>
        <v/>
      </c>
      <c r="AA1116" s="297"/>
      <c r="AB1116" s="297"/>
      <c r="AC1116" s="297"/>
      <c r="AD1116" s="297"/>
      <c r="AE1116" s="297"/>
      <c r="AF1116" s="297"/>
      <c r="AG1116" s="297"/>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3" t="str">
        <f t="shared" si="180"/>
        <v/>
      </c>
      <c r="AU1116" s="283" t="s">
        <v>2506</v>
      </c>
    </row>
    <row r="1117" spans="1:47" x14ac:dyDescent="0.35">
      <c r="A1117" s="148"/>
      <c r="B1117" s="116"/>
      <c r="C1117" s="115"/>
      <c r="D1117" s="115"/>
      <c r="E1117" s="115"/>
      <c r="F1117" s="240" t="str">
        <f>IFERROR(VLOOKUP(B1117,ACCEPTED_CODES!$X$3:$Y$48,2,),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4"/>
      <c r="Z1117" s="115" t="str">
        <f>IFERROR(VLOOKUP(Y1117,CAPTURE_SITE_INFO!$AC$3:$AE$501,3,FALSE),"")</f>
        <v/>
      </c>
      <c r="AA1117" s="297"/>
      <c r="AB1117" s="297"/>
      <c r="AC1117" s="297"/>
      <c r="AD1117" s="297"/>
      <c r="AE1117" s="297"/>
      <c r="AF1117" s="297"/>
      <c r="AG1117" s="297"/>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3" t="str">
        <f t="shared" si="180"/>
        <v/>
      </c>
      <c r="AU1117" s="283" t="s">
        <v>2506</v>
      </c>
    </row>
    <row r="1118" spans="1:47" x14ac:dyDescent="0.35">
      <c r="A1118" s="148"/>
      <c r="B1118" s="116"/>
      <c r="C1118" s="115"/>
      <c r="D1118" s="115"/>
      <c r="E1118" s="115"/>
      <c r="F1118" s="240" t="str">
        <f>IFERROR(VLOOKUP(B1118,ACCEPTED_CODES!$X$3:$Y$48,2,),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4"/>
      <c r="Z1118" s="115" t="str">
        <f>IFERROR(VLOOKUP(Y1118,CAPTURE_SITE_INFO!$AC$3:$AE$501,3,FALSE),"")</f>
        <v/>
      </c>
      <c r="AA1118" s="297"/>
      <c r="AB1118" s="297"/>
      <c r="AC1118" s="297"/>
      <c r="AD1118" s="297"/>
      <c r="AE1118" s="297"/>
      <c r="AF1118" s="297"/>
      <c r="AG1118" s="297"/>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3" t="str">
        <f t="shared" si="180"/>
        <v/>
      </c>
      <c r="AU1118" s="283" t="s">
        <v>2506</v>
      </c>
    </row>
    <row r="1119" spans="1:47" x14ac:dyDescent="0.35">
      <c r="A1119" s="148"/>
      <c r="B1119" s="116"/>
      <c r="C1119" s="115"/>
      <c r="D1119" s="115"/>
      <c r="E1119" s="115"/>
      <c r="F1119" s="240" t="str">
        <f>IFERROR(VLOOKUP(B1119,ACCEPTED_CODES!$X$3:$Y$48,2,),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4"/>
      <c r="Z1119" s="115" t="str">
        <f>IFERROR(VLOOKUP(Y1119,CAPTURE_SITE_INFO!$AC$3:$AE$501,3,FALSE),"")</f>
        <v/>
      </c>
      <c r="AA1119" s="297"/>
      <c r="AB1119" s="297"/>
      <c r="AC1119" s="297"/>
      <c r="AD1119" s="297"/>
      <c r="AE1119" s="297"/>
      <c r="AF1119" s="297"/>
      <c r="AG1119" s="297"/>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3" t="str">
        <f t="shared" si="180"/>
        <v/>
      </c>
      <c r="AU1119" s="283" t="s">
        <v>2506</v>
      </c>
    </row>
    <row r="1120" spans="1:47" x14ac:dyDescent="0.35">
      <c r="A1120" s="148"/>
      <c r="B1120" s="116"/>
      <c r="C1120" s="115"/>
      <c r="D1120" s="115"/>
      <c r="E1120" s="115"/>
      <c r="F1120" s="240" t="str">
        <f>IFERROR(VLOOKUP(B1120,ACCEPTED_CODES!$X$3:$Y$48,2,),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4"/>
      <c r="Z1120" s="115" t="str">
        <f>IFERROR(VLOOKUP(Y1120,CAPTURE_SITE_INFO!$AC$3:$AE$501,3,FALSE),"")</f>
        <v/>
      </c>
      <c r="AA1120" s="297"/>
      <c r="AB1120" s="297"/>
      <c r="AC1120" s="297"/>
      <c r="AD1120" s="297"/>
      <c r="AE1120" s="297"/>
      <c r="AF1120" s="297"/>
      <c r="AG1120" s="297"/>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3" t="str">
        <f t="shared" si="180"/>
        <v/>
      </c>
      <c r="AU1120" s="283" t="s">
        <v>2506</v>
      </c>
    </row>
    <row r="1121" spans="1:47" x14ac:dyDescent="0.35">
      <c r="A1121" s="148"/>
      <c r="B1121" s="116"/>
      <c r="C1121" s="115"/>
      <c r="D1121" s="115"/>
      <c r="E1121" s="115"/>
      <c r="F1121" s="240" t="str">
        <f>IFERROR(VLOOKUP(B1121,ACCEPTED_CODES!$X$3:$Y$48,2,),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4"/>
      <c r="Z1121" s="115" t="str">
        <f>IFERROR(VLOOKUP(Y1121,CAPTURE_SITE_INFO!$AC$3:$AE$501,3,FALSE),"")</f>
        <v/>
      </c>
      <c r="AA1121" s="297"/>
      <c r="AB1121" s="297"/>
      <c r="AC1121" s="297"/>
      <c r="AD1121" s="297"/>
      <c r="AE1121" s="297"/>
      <c r="AF1121" s="297"/>
      <c r="AG1121" s="297"/>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3" t="str">
        <f t="shared" si="180"/>
        <v/>
      </c>
      <c r="AU1121" s="283" t="s">
        <v>2506</v>
      </c>
    </row>
    <row r="1122" spans="1:47" x14ac:dyDescent="0.35">
      <c r="A1122" s="148"/>
      <c r="B1122" s="116"/>
      <c r="C1122" s="115"/>
      <c r="D1122" s="115"/>
      <c r="E1122" s="115"/>
      <c r="F1122" s="240" t="str">
        <f>IFERROR(VLOOKUP(B1122,ACCEPTED_CODES!$X$3:$Y$48,2,),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4"/>
      <c r="Z1122" s="115" t="str">
        <f>IFERROR(VLOOKUP(Y1122,CAPTURE_SITE_INFO!$AC$3:$AE$501,3,FALSE),"")</f>
        <v/>
      </c>
      <c r="AA1122" s="297"/>
      <c r="AB1122" s="297"/>
      <c r="AC1122" s="297"/>
      <c r="AD1122" s="297"/>
      <c r="AE1122" s="297"/>
      <c r="AF1122" s="297"/>
      <c r="AG1122" s="297"/>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3" t="str">
        <f t="shared" si="180"/>
        <v/>
      </c>
      <c r="AU1122" s="283" t="s">
        <v>2506</v>
      </c>
    </row>
    <row r="1123" spans="1:47" x14ac:dyDescent="0.35">
      <c r="A1123" s="148"/>
      <c r="B1123" s="116"/>
      <c r="C1123" s="115"/>
      <c r="D1123" s="115"/>
      <c r="E1123" s="115"/>
      <c r="F1123" s="240" t="str">
        <f>IFERROR(VLOOKUP(B1123,ACCEPTED_CODES!$X$3:$Y$48,2,),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4"/>
      <c r="Z1123" s="115" t="str">
        <f>IFERROR(VLOOKUP(Y1123,CAPTURE_SITE_INFO!$AC$3:$AE$501,3,FALSE),"")</f>
        <v/>
      </c>
      <c r="AA1123" s="297"/>
      <c r="AB1123" s="297"/>
      <c r="AC1123" s="297"/>
      <c r="AD1123" s="297"/>
      <c r="AE1123" s="297"/>
      <c r="AF1123" s="297"/>
      <c r="AG1123" s="297"/>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3" t="str">
        <f t="shared" si="180"/>
        <v/>
      </c>
      <c r="AU1123" s="283" t="s">
        <v>2506</v>
      </c>
    </row>
    <row r="1124" spans="1:47" x14ac:dyDescent="0.35">
      <c r="A1124" s="148"/>
      <c r="B1124" s="116"/>
      <c r="C1124" s="115"/>
      <c r="D1124" s="115"/>
      <c r="E1124" s="115"/>
      <c r="F1124" s="240" t="str">
        <f>IFERROR(VLOOKUP(B1124,ACCEPTED_CODES!$X$3:$Y$48,2,),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4"/>
      <c r="Z1124" s="115" t="str">
        <f>IFERROR(VLOOKUP(Y1124,CAPTURE_SITE_INFO!$AC$3:$AE$501,3,FALSE),"")</f>
        <v/>
      </c>
      <c r="AA1124" s="297"/>
      <c r="AB1124" s="297"/>
      <c r="AC1124" s="297"/>
      <c r="AD1124" s="297"/>
      <c r="AE1124" s="297"/>
      <c r="AF1124" s="297"/>
      <c r="AG1124" s="297"/>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3" t="str">
        <f t="shared" si="180"/>
        <v/>
      </c>
      <c r="AU1124" s="283" t="s">
        <v>2506</v>
      </c>
    </row>
    <row r="1125" spans="1:47" x14ac:dyDescent="0.35">
      <c r="A1125" s="148"/>
      <c r="B1125" s="116"/>
      <c r="C1125" s="115"/>
      <c r="D1125" s="115"/>
      <c r="E1125" s="115"/>
      <c r="F1125" s="240" t="str">
        <f>IFERROR(VLOOKUP(B1125,ACCEPTED_CODES!$X$3:$Y$48,2,),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4"/>
      <c r="Z1125" s="115" t="str">
        <f>IFERROR(VLOOKUP(Y1125,CAPTURE_SITE_INFO!$AC$3:$AE$501,3,FALSE),"")</f>
        <v/>
      </c>
      <c r="AA1125" s="297"/>
      <c r="AB1125" s="297"/>
      <c r="AC1125" s="297"/>
      <c r="AD1125" s="297"/>
      <c r="AE1125" s="297"/>
      <c r="AF1125" s="297"/>
      <c r="AG1125" s="297"/>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3" t="str">
        <f t="shared" si="180"/>
        <v/>
      </c>
      <c r="AU1125" s="283" t="s">
        <v>2506</v>
      </c>
    </row>
    <row r="1126" spans="1:47" x14ac:dyDescent="0.35">
      <c r="A1126" s="148"/>
      <c r="B1126" s="116"/>
      <c r="C1126" s="115"/>
      <c r="D1126" s="115"/>
      <c r="E1126" s="115"/>
      <c r="F1126" s="240" t="str">
        <f>IFERROR(VLOOKUP(B1126,ACCEPTED_CODES!$X$3:$Y$48,2,),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4"/>
      <c r="Z1126" s="115" t="str">
        <f>IFERROR(VLOOKUP(Y1126,CAPTURE_SITE_INFO!$AC$3:$AE$501,3,FALSE),"")</f>
        <v/>
      </c>
      <c r="AA1126" s="297"/>
      <c r="AB1126" s="297"/>
      <c r="AC1126" s="297"/>
      <c r="AD1126" s="297"/>
      <c r="AE1126" s="297"/>
      <c r="AF1126" s="297"/>
      <c r="AG1126" s="297"/>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3" t="str">
        <f t="shared" si="180"/>
        <v/>
      </c>
      <c r="AU1126" s="283" t="s">
        <v>2506</v>
      </c>
    </row>
    <row r="1127" spans="1:47" x14ac:dyDescent="0.35">
      <c r="A1127" s="148"/>
      <c r="B1127" s="116"/>
      <c r="C1127" s="115"/>
      <c r="D1127" s="115"/>
      <c r="E1127" s="115"/>
      <c r="F1127" s="240" t="str">
        <f>IFERROR(VLOOKUP(B1127,ACCEPTED_CODES!$X$3:$Y$48,2,),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4"/>
      <c r="Z1127" s="115" t="str">
        <f>IFERROR(VLOOKUP(Y1127,CAPTURE_SITE_INFO!$AC$3:$AE$501,3,FALSE),"")</f>
        <v/>
      </c>
      <c r="AA1127" s="297"/>
      <c r="AB1127" s="297"/>
      <c r="AC1127" s="297"/>
      <c r="AD1127" s="297"/>
      <c r="AE1127" s="297"/>
      <c r="AF1127" s="297"/>
      <c r="AG1127" s="297"/>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3" t="str">
        <f t="shared" si="180"/>
        <v/>
      </c>
      <c r="AU1127" s="283" t="s">
        <v>2506</v>
      </c>
    </row>
    <row r="1128" spans="1:47" x14ac:dyDescent="0.35">
      <c r="A1128" s="148"/>
      <c r="B1128" s="116"/>
      <c r="C1128" s="115"/>
      <c r="D1128" s="115"/>
      <c r="E1128" s="115"/>
      <c r="F1128" s="240" t="str">
        <f>IFERROR(VLOOKUP(B1128,ACCEPTED_CODES!$X$3:$Y$48,2,),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4"/>
      <c r="Z1128" s="115" t="str">
        <f>IFERROR(VLOOKUP(Y1128,CAPTURE_SITE_INFO!$AC$3:$AE$501,3,FALSE),"")</f>
        <v/>
      </c>
      <c r="AA1128" s="297"/>
      <c r="AB1128" s="297"/>
      <c r="AC1128" s="297"/>
      <c r="AD1128" s="297"/>
      <c r="AE1128" s="297"/>
      <c r="AF1128" s="297"/>
      <c r="AG1128" s="297"/>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3" t="str">
        <f t="shared" si="180"/>
        <v/>
      </c>
      <c r="AU1128" s="283" t="s">
        <v>2506</v>
      </c>
    </row>
    <row r="1129" spans="1:47" x14ac:dyDescent="0.35">
      <c r="A1129" s="148"/>
      <c r="B1129" s="116"/>
      <c r="C1129" s="115"/>
      <c r="D1129" s="115"/>
      <c r="E1129" s="115"/>
      <c r="F1129" s="240" t="str">
        <f>IFERROR(VLOOKUP(B1129,ACCEPTED_CODES!$X$3:$Y$48,2,),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4"/>
      <c r="Z1129" s="115" t="str">
        <f>IFERROR(VLOOKUP(Y1129,CAPTURE_SITE_INFO!$AC$3:$AE$501,3,FALSE),"")</f>
        <v/>
      </c>
      <c r="AA1129" s="297"/>
      <c r="AB1129" s="297"/>
      <c r="AC1129" s="297"/>
      <c r="AD1129" s="297"/>
      <c r="AE1129" s="297"/>
      <c r="AF1129" s="297"/>
      <c r="AG1129" s="297"/>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3" t="str">
        <f t="shared" si="180"/>
        <v/>
      </c>
      <c r="AU1129" s="283" t="s">
        <v>2506</v>
      </c>
    </row>
    <row r="1130" spans="1:47" x14ac:dyDescent="0.35">
      <c r="A1130" s="148"/>
      <c r="B1130" s="116"/>
      <c r="C1130" s="115"/>
      <c r="D1130" s="115"/>
      <c r="E1130" s="115"/>
      <c r="F1130" s="240" t="str">
        <f>IFERROR(VLOOKUP(B1130,ACCEPTED_CODES!$X$3:$Y$48,2,),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4"/>
      <c r="Z1130" s="115" t="str">
        <f>IFERROR(VLOOKUP(Y1130,CAPTURE_SITE_INFO!$AC$3:$AE$501,3,FALSE),"")</f>
        <v/>
      </c>
      <c r="AA1130" s="297"/>
      <c r="AB1130" s="297"/>
      <c r="AC1130" s="297"/>
      <c r="AD1130" s="297"/>
      <c r="AE1130" s="297"/>
      <c r="AF1130" s="297"/>
      <c r="AG1130" s="297"/>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3" t="str">
        <f t="shared" si="180"/>
        <v/>
      </c>
      <c r="AU1130" s="283" t="s">
        <v>2506</v>
      </c>
    </row>
    <row r="1131" spans="1:47" x14ac:dyDescent="0.35">
      <c r="A1131" s="148"/>
      <c r="B1131" s="116"/>
      <c r="C1131" s="115"/>
      <c r="D1131" s="115"/>
      <c r="E1131" s="115"/>
      <c r="F1131" s="240" t="str">
        <f>IFERROR(VLOOKUP(B1131,ACCEPTED_CODES!$X$3:$Y$48,2,),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4"/>
      <c r="Z1131" s="115" t="str">
        <f>IFERROR(VLOOKUP(Y1131,CAPTURE_SITE_INFO!$AC$3:$AE$501,3,FALSE),"")</f>
        <v/>
      </c>
      <c r="AA1131" s="297"/>
      <c r="AB1131" s="297"/>
      <c r="AC1131" s="297"/>
      <c r="AD1131" s="297"/>
      <c r="AE1131" s="297"/>
      <c r="AF1131" s="297"/>
      <c r="AG1131" s="297"/>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3" t="str">
        <f t="shared" si="180"/>
        <v/>
      </c>
      <c r="AU1131" s="283" t="s">
        <v>2506</v>
      </c>
    </row>
    <row r="1132" spans="1:47" x14ac:dyDescent="0.35">
      <c r="A1132" s="148"/>
      <c r="B1132" s="116"/>
      <c r="C1132" s="115"/>
      <c r="D1132" s="115"/>
      <c r="E1132" s="115"/>
      <c r="F1132" s="240" t="str">
        <f>IFERROR(VLOOKUP(B1132,ACCEPTED_CODES!$X$3:$Y$48,2,),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4"/>
      <c r="Z1132" s="115" t="str">
        <f>IFERROR(VLOOKUP(Y1132,CAPTURE_SITE_INFO!$AC$3:$AE$501,3,FALSE),"")</f>
        <v/>
      </c>
      <c r="AA1132" s="297"/>
      <c r="AB1132" s="297"/>
      <c r="AC1132" s="297"/>
      <c r="AD1132" s="297"/>
      <c r="AE1132" s="297"/>
      <c r="AF1132" s="297"/>
      <c r="AG1132" s="297"/>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3" t="str">
        <f t="shared" si="180"/>
        <v/>
      </c>
      <c r="AU1132" s="283" t="s">
        <v>2506</v>
      </c>
    </row>
    <row r="1133" spans="1:47" x14ac:dyDescent="0.35">
      <c r="A1133" s="148"/>
      <c r="B1133" s="116"/>
      <c r="C1133" s="115"/>
      <c r="D1133" s="115"/>
      <c r="E1133" s="115"/>
      <c r="F1133" s="240" t="str">
        <f>IFERROR(VLOOKUP(B1133,ACCEPTED_CODES!$X$3:$Y$48,2,),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4"/>
      <c r="Z1133" s="115" t="str">
        <f>IFERROR(VLOOKUP(Y1133,CAPTURE_SITE_INFO!$AC$3:$AE$501,3,FALSE),"")</f>
        <v/>
      </c>
      <c r="AA1133" s="297"/>
      <c r="AB1133" s="297"/>
      <c r="AC1133" s="297"/>
      <c r="AD1133" s="297"/>
      <c r="AE1133" s="297"/>
      <c r="AF1133" s="297"/>
      <c r="AG1133" s="297"/>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3" t="str">
        <f t="shared" si="180"/>
        <v/>
      </c>
      <c r="AU1133" s="283" t="s">
        <v>2506</v>
      </c>
    </row>
    <row r="1134" spans="1:47" x14ac:dyDescent="0.35">
      <c r="A1134" s="148"/>
      <c r="B1134" s="116"/>
      <c r="C1134" s="115"/>
      <c r="D1134" s="115"/>
      <c r="E1134" s="115"/>
      <c r="F1134" s="240" t="str">
        <f>IFERROR(VLOOKUP(B1134,ACCEPTED_CODES!$X$3:$Y$48,2,),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4"/>
      <c r="Z1134" s="115" t="str">
        <f>IFERROR(VLOOKUP(Y1134,CAPTURE_SITE_INFO!$AC$3:$AE$501,3,FALSE),"")</f>
        <v/>
      </c>
      <c r="AA1134" s="297"/>
      <c r="AB1134" s="297"/>
      <c r="AC1134" s="297"/>
      <c r="AD1134" s="297"/>
      <c r="AE1134" s="297"/>
      <c r="AF1134" s="297"/>
      <c r="AG1134" s="297"/>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3" t="str">
        <f t="shared" si="180"/>
        <v/>
      </c>
      <c r="AU1134" s="283" t="s">
        <v>2506</v>
      </c>
    </row>
    <row r="1135" spans="1:47" x14ac:dyDescent="0.35">
      <c r="A1135" s="148"/>
      <c r="B1135" s="116"/>
      <c r="C1135" s="115"/>
      <c r="D1135" s="115"/>
      <c r="E1135" s="115"/>
      <c r="F1135" s="240" t="str">
        <f>IFERROR(VLOOKUP(B1135,ACCEPTED_CODES!$X$3:$Y$48,2,),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4"/>
      <c r="Z1135" s="115" t="str">
        <f>IFERROR(VLOOKUP(Y1135,CAPTURE_SITE_INFO!$AC$3:$AE$501,3,FALSE),"")</f>
        <v/>
      </c>
      <c r="AA1135" s="297"/>
      <c r="AB1135" s="297"/>
      <c r="AC1135" s="297"/>
      <c r="AD1135" s="297"/>
      <c r="AE1135" s="297"/>
      <c r="AF1135" s="297"/>
      <c r="AG1135" s="297"/>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3" t="str">
        <f t="shared" si="180"/>
        <v/>
      </c>
      <c r="AU1135" s="283" t="s">
        <v>2506</v>
      </c>
    </row>
    <row r="1136" spans="1:47" x14ac:dyDescent="0.35">
      <c r="A1136" s="148"/>
      <c r="B1136" s="116"/>
      <c r="C1136" s="115"/>
      <c r="D1136" s="115"/>
      <c r="E1136" s="115"/>
      <c r="F1136" s="240" t="str">
        <f>IFERROR(VLOOKUP(B1136,ACCEPTED_CODES!$X$3:$Y$48,2,),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4"/>
      <c r="Z1136" s="115" t="str">
        <f>IFERROR(VLOOKUP(Y1136,CAPTURE_SITE_INFO!$AC$3:$AE$501,3,FALSE),"")</f>
        <v/>
      </c>
      <c r="AA1136" s="297"/>
      <c r="AB1136" s="297"/>
      <c r="AC1136" s="297"/>
      <c r="AD1136" s="297"/>
      <c r="AE1136" s="297"/>
      <c r="AF1136" s="297"/>
      <c r="AG1136" s="297"/>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3" t="str">
        <f t="shared" si="180"/>
        <v/>
      </c>
      <c r="AU1136" s="283" t="s">
        <v>2506</v>
      </c>
    </row>
    <row r="1137" spans="1:47" x14ac:dyDescent="0.35">
      <c r="A1137" s="148"/>
      <c r="B1137" s="116"/>
      <c r="C1137" s="115"/>
      <c r="D1137" s="115"/>
      <c r="E1137" s="115"/>
      <c r="F1137" s="240" t="str">
        <f>IFERROR(VLOOKUP(B1137,ACCEPTED_CODES!$X$3:$Y$48,2,),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4"/>
      <c r="Z1137" s="115" t="str">
        <f>IFERROR(VLOOKUP(Y1137,CAPTURE_SITE_INFO!$AC$3:$AE$501,3,FALSE),"")</f>
        <v/>
      </c>
      <c r="AA1137" s="297"/>
      <c r="AB1137" s="297"/>
      <c r="AC1137" s="297"/>
      <c r="AD1137" s="297"/>
      <c r="AE1137" s="297"/>
      <c r="AF1137" s="297"/>
      <c r="AG1137" s="297"/>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3" t="str">
        <f t="shared" si="180"/>
        <v/>
      </c>
      <c r="AU1137" s="283" t="s">
        <v>2506</v>
      </c>
    </row>
    <row r="1138" spans="1:47" x14ac:dyDescent="0.35">
      <c r="A1138" s="148"/>
      <c r="B1138" s="116"/>
      <c r="C1138" s="115"/>
      <c r="D1138" s="115"/>
      <c r="E1138" s="115"/>
      <c r="F1138" s="240" t="str">
        <f>IFERROR(VLOOKUP(B1138,ACCEPTED_CODES!$X$3:$Y$48,2,),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4"/>
      <c r="Z1138" s="115" t="str">
        <f>IFERROR(VLOOKUP(Y1138,CAPTURE_SITE_INFO!$AC$3:$AE$501,3,FALSE),"")</f>
        <v/>
      </c>
      <c r="AA1138" s="297"/>
      <c r="AB1138" s="297"/>
      <c r="AC1138" s="297"/>
      <c r="AD1138" s="297"/>
      <c r="AE1138" s="297"/>
      <c r="AF1138" s="297"/>
      <c r="AG1138" s="297"/>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3" t="str">
        <f t="shared" si="180"/>
        <v/>
      </c>
      <c r="AU1138" s="283" t="s">
        <v>2506</v>
      </c>
    </row>
    <row r="1139" spans="1:47" x14ac:dyDescent="0.35">
      <c r="A1139" s="148"/>
      <c r="B1139" s="116"/>
      <c r="C1139" s="115"/>
      <c r="D1139" s="115"/>
      <c r="E1139" s="115"/>
      <c r="F1139" s="240" t="str">
        <f>IFERROR(VLOOKUP(B1139,ACCEPTED_CODES!$X$3:$Y$48,2,),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4"/>
      <c r="Z1139" s="115" t="str">
        <f>IFERROR(VLOOKUP(Y1139,CAPTURE_SITE_INFO!$AC$3:$AE$501,3,FALSE),"")</f>
        <v/>
      </c>
      <c r="AA1139" s="297"/>
      <c r="AB1139" s="297"/>
      <c r="AC1139" s="297"/>
      <c r="AD1139" s="297"/>
      <c r="AE1139" s="297"/>
      <c r="AF1139" s="297"/>
      <c r="AG1139" s="297"/>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3" t="str">
        <f t="shared" si="180"/>
        <v/>
      </c>
      <c r="AU1139" s="283" t="s">
        <v>2506</v>
      </c>
    </row>
    <row r="1140" spans="1:47" x14ac:dyDescent="0.35">
      <c r="A1140" s="148"/>
      <c r="B1140" s="116"/>
      <c r="C1140" s="115"/>
      <c r="D1140" s="115"/>
      <c r="E1140" s="115"/>
      <c r="F1140" s="240" t="str">
        <f>IFERROR(VLOOKUP(B1140,ACCEPTED_CODES!$X$3:$Y$48,2,),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4"/>
      <c r="Z1140" s="115" t="str">
        <f>IFERROR(VLOOKUP(Y1140,CAPTURE_SITE_INFO!$AC$3:$AE$501,3,FALSE),"")</f>
        <v/>
      </c>
      <c r="AA1140" s="297"/>
      <c r="AB1140" s="297"/>
      <c r="AC1140" s="297"/>
      <c r="AD1140" s="297"/>
      <c r="AE1140" s="297"/>
      <c r="AF1140" s="297"/>
      <c r="AG1140" s="297"/>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3" t="str">
        <f t="shared" si="180"/>
        <v/>
      </c>
      <c r="AU1140" s="283" t="s">
        <v>2506</v>
      </c>
    </row>
    <row r="1141" spans="1:47" x14ac:dyDescent="0.35">
      <c r="A1141" s="148"/>
      <c r="B1141" s="116"/>
      <c r="C1141" s="115"/>
      <c r="D1141" s="115"/>
      <c r="E1141" s="115"/>
      <c r="F1141" s="240" t="str">
        <f>IFERROR(VLOOKUP(B1141,ACCEPTED_CODES!$X$3:$Y$48,2,),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4"/>
      <c r="Z1141" s="115" t="str">
        <f>IFERROR(VLOOKUP(Y1141,CAPTURE_SITE_INFO!$AC$3:$AE$501,3,FALSE),"")</f>
        <v/>
      </c>
      <c r="AA1141" s="297"/>
      <c r="AB1141" s="297"/>
      <c r="AC1141" s="297"/>
      <c r="AD1141" s="297"/>
      <c r="AE1141" s="297"/>
      <c r="AF1141" s="297"/>
      <c r="AG1141" s="297"/>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3" t="str">
        <f t="shared" si="180"/>
        <v/>
      </c>
      <c r="AU1141" s="283" t="s">
        <v>2506</v>
      </c>
    </row>
    <row r="1142" spans="1:47" x14ac:dyDescent="0.35">
      <c r="A1142" s="148"/>
      <c r="B1142" s="116"/>
      <c r="C1142" s="115"/>
      <c r="D1142" s="115"/>
      <c r="E1142" s="115"/>
      <c r="F1142" s="240" t="str">
        <f>IFERROR(VLOOKUP(B1142,ACCEPTED_CODES!$X$3:$Y$48,2,),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4"/>
      <c r="Z1142" s="115" t="str">
        <f>IFERROR(VLOOKUP(Y1142,CAPTURE_SITE_INFO!$AC$3:$AE$501,3,FALSE),"")</f>
        <v/>
      </c>
      <c r="AA1142" s="297"/>
      <c r="AB1142" s="297"/>
      <c r="AC1142" s="297"/>
      <c r="AD1142" s="297"/>
      <c r="AE1142" s="297"/>
      <c r="AF1142" s="297"/>
      <c r="AG1142" s="297"/>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3" t="str">
        <f t="shared" si="180"/>
        <v/>
      </c>
      <c r="AU1142" s="283" t="s">
        <v>2506</v>
      </c>
    </row>
    <row r="1143" spans="1:47" x14ac:dyDescent="0.35">
      <c r="A1143" s="148"/>
      <c r="B1143" s="116"/>
      <c r="C1143" s="115"/>
      <c r="D1143" s="115"/>
      <c r="E1143" s="115"/>
      <c r="F1143" s="240" t="str">
        <f>IFERROR(VLOOKUP(B1143,ACCEPTED_CODES!$X$3:$Y$48,2,),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4"/>
      <c r="Z1143" s="115" t="str">
        <f>IFERROR(VLOOKUP(Y1143,CAPTURE_SITE_INFO!$AC$3:$AE$501,3,FALSE),"")</f>
        <v/>
      </c>
      <c r="AA1143" s="297"/>
      <c r="AB1143" s="297"/>
      <c r="AC1143" s="297"/>
      <c r="AD1143" s="297"/>
      <c r="AE1143" s="297"/>
      <c r="AF1143" s="297"/>
      <c r="AG1143" s="297"/>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3" t="str">
        <f t="shared" si="180"/>
        <v/>
      </c>
      <c r="AU1143" s="283" t="s">
        <v>2506</v>
      </c>
    </row>
    <row r="1144" spans="1:47" x14ac:dyDescent="0.35">
      <c r="A1144" s="148"/>
      <c r="B1144" s="116"/>
      <c r="C1144" s="115"/>
      <c r="D1144" s="115"/>
      <c r="E1144" s="115"/>
      <c r="F1144" s="240" t="str">
        <f>IFERROR(VLOOKUP(B1144,ACCEPTED_CODES!$X$3:$Y$48,2,),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4"/>
      <c r="Z1144" s="115" t="str">
        <f>IFERROR(VLOOKUP(Y1144,CAPTURE_SITE_INFO!$AC$3:$AE$501,3,FALSE),"")</f>
        <v/>
      </c>
      <c r="AA1144" s="297"/>
      <c r="AB1144" s="297"/>
      <c r="AC1144" s="297"/>
      <c r="AD1144" s="297"/>
      <c r="AE1144" s="297"/>
      <c r="AF1144" s="297"/>
      <c r="AG1144" s="297"/>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3" t="str">
        <f t="shared" si="180"/>
        <v/>
      </c>
      <c r="AU1144" s="283" t="s">
        <v>2506</v>
      </c>
    </row>
    <row r="1145" spans="1:47" x14ac:dyDescent="0.35">
      <c r="A1145" s="148"/>
      <c r="B1145" s="116"/>
      <c r="C1145" s="115"/>
      <c r="D1145" s="115"/>
      <c r="E1145" s="115"/>
      <c r="F1145" s="240" t="str">
        <f>IFERROR(VLOOKUP(B1145,ACCEPTED_CODES!$X$3:$Y$48,2,),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4"/>
      <c r="Z1145" s="115" t="str">
        <f>IFERROR(VLOOKUP(Y1145,CAPTURE_SITE_INFO!$AC$3:$AE$501,3,FALSE),"")</f>
        <v/>
      </c>
      <c r="AA1145" s="297"/>
      <c r="AB1145" s="297"/>
      <c r="AC1145" s="297"/>
      <c r="AD1145" s="297"/>
      <c r="AE1145" s="297"/>
      <c r="AF1145" s="297"/>
      <c r="AG1145" s="297"/>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3" t="str">
        <f t="shared" si="180"/>
        <v/>
      </c>
      <c r="AU1145" s="283" t="s">
        <v>2506</v>
      </c>
    </row>
    <row r="1146" spans="1:47" x14ac:dyDescent="0.35">
      <c r="A1146" s="148"/>
      <c r="B1146" s="116"/>
      <c r="C1146" s="115"/>
      <c r="D1146" s="115"/>
      <c r="E1146" s="115"/>
      <c r="F1146" s="240" t="str">
        <f>IFERROR(VLOOKUP(B1146,ACCEPTED_CODES!$X$3:$Y$48,2,),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4"/>
      <c r="Z1146" s="115" t="str">
        <f>IFERROR(VLOOKUP(Y1146,CAPTURE_SITE_INFO!$AC$3:$AE$501,3,FALSE),"")</f>
        <v/>
      </c>
      <c r="AA1146" s="297"/>
      <c r="AB1146" s="297"/>
      <c r="AC1146" s="297"/>
      <c r="AD1146" s="297"/>
      <c r="AE1146" s="297"/>
      <c r="AF1146" s="297"/>
      <c r="AG1146" s="297"/>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3" t="str">
        <f t="shared" si="180"/>
        <v/>
      </c>
      <c r="AU1146" s="283" t="s">
        <v>2506</v>
      </c>
    </row>
    <row r="1147" spans="1:47" x14ac:dyDescent="0.35">
      <c r="A1147" s="148"/>
      <c r="B1147" s="116"/>
      <c r="C1147" s="115"/>
      <c r="D1147" s="115"/>
      <c r="E1147" s="115"/>
      <c r="F1147" s="240" t="str">
        <f>IFERROR(VLOOKUP(B1147,ACCEPTED_CODES!$X$3:$Y$48,2,),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4"/>
      <c r="Z1147" s="115" t="str">
        <f>IFERROR(VLOOKUP(Y1147,CAPTURE_SITE_INFO!$AC$3:$AE$501,3,FALSE),"")</f>
        <v/>
      </c>
      <c r="AA1147" s="297"/>
      <c r="AB1147" s="297"/>
      <c r="AC1147" s="297"/>
      <c r="AD1147" s="297"/>
      <c r="AE1147" s="297"/>
      <c r="AF1147" s="297"/>
      <c r="AG1147" s="297"/>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3" t="str">
        <f t="shared" si="180"/>
        <v/>
      </c>
      <c r="AU1147" s="283" t="s">
        <v>2506</v>
      </c>
    </row>
    <row r="1148" spans="1:47" x14ac:dyDescent="0.35">
      <c r="A1148" s="148"/>
      <c r="B1148" s="116"/>
      <c r="C1148" s="115"/>
      <c r="D1148" s="115"/>
      <c r="E1148" s="115"/>
      <c r="F1148" s="240" t="str">
        <f>IFERROR(VLOOKUP(B1148,ACCEPTED_CODES!$X$3:$Y$48,2,),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4"/>
      <c r="Z1148" s="115" t="str">
        <f>IFERROR(VLOOKUP(Y1148,CAPTURE_SITE_INFO!$AC$3:$AE$501,3,FALSE),"")</f>
        <v/>
      </c>
      <c r="AA1148" s="297"/>
      <c r="AB1148" s="297"/>
      <c r="AC1148" s="297"/>
      <c r="AD1148" s="297"/>
      <c r="AE1148" s="297"/>
      <c r="AF1148" s="297"/>
      <c r="AG1148" s="297"/>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3" t="str">
        <f t="shared" si="180"/>
        <v/>
      </c>
      <c r="AU1148" s="283" t="s">
        <v>2506</v>
      </c>
    </row>
    <row r="1149" spans="1:47" x14ac:dyDescent="0.35">
      <c r="A1149" s="148"/>
      <c r="B1149" s="116"/>
      <c r="C1149" s="115"/>
      <c r="D1149" s="115"/>
      <c r="E1149" s="115"/>
      <c r="F1149" s="240" t="str">
        <f>IFERROR(VLOOKUP(B1149,ACCEPTED_CODES!$X$3:$Y$48,2,),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4"/>
      <c r="Z1149" s="115" t="str">
        <f>IFERROR(VLOOKUP(Y1149,CAPTURE_SITE_INFO!$AC$3:$AE$501,3,FALSE),"")</f>
        <v/>
      </c>
      <c r="AA1149" s="297"/>
      <c r="AB1149" s="297"/>
      <c r="AC1149" s="297"/>
      <c r="AD1149" s="297"/>
      <c r="AE1149" s="297"/>
      <c r="AF1149" s="297"/>
      <c r="AG1149" s="297"/>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3" t="str">
        <f t="shared" si="180"/>
        <v/>
      </c>
      <c r="AU1149" s="283" t="s">
        <v>2506</v>
      </c>
    </row>
    <row r="1150" spans="1:47" x14ac:dyDescent="0.35">
      <c r="A1150" s="148"/>
      <c r="B1150" s="116"/>
      <c r="C1150" s="115"/>
      <c r="D1150" s="115"/>
      <c r="E1150" s="115"/>
      <c r="F1150" s="240" t="str">
        <f>IFERROR(VLOOKUP(B1150,ACCEPTED_CODES!$X$3:$Y$48,2,),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4"/>
      <c r="Z1150" s="115" t="str">
        <f>IFERROR(VLOOKUP(Y1150,CAPTURE_SITE_INFO!$AC$3:$AE$501,3,FALSE),"")</f>
        <v/>
      </c>
      <c r="AA1150" s="297"/>
      <c r="AB1150" s="297"/>
      <c r="AC1150" s="297"/>
      <c r="AD1150" s="297"/>
      <c r="AE1150" s="297"/>
      <c r="AF1150" s="297"/>
      <c r="AG1150" s="297"/>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3" t="str">
        <f t="shared" si="180"/>
        <v/>
      </c>
      <c r="AU1150" s="283" t="s">
        <v>2506</v>
      </c>
    </row>
    <row r="1151" spans="1:47" x14ac:dyDescent="0.35">
      <c r="A1151" s="148"/>
      <c r="B1151" s="116"/>
      <c r="C1151" s="115"/>
      <c r="D1151" s="115"/>
      <c r="E1151" s="115"/>
      <c r="F1151" s="240" t="str">
        <f>IFERROR(VLOOKUP(B1151,ACCEPTED_CODES!$X$3:$Y$48,2,),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4"/>
      <c r="Z1151" s="115" t="str">
        <f>IFERROR(VLOOKUP(Y1151,CAPTURE_SITE_INFO!$AC$3:$AE$501,3,FALSE),"")</f>
        <v/>
      </c>
      <c r="AA1151" s="297"/>
      <c r="AB1151" s="297"/>
      <c r="AC1151" s="297"/>
      <c r="AD1151" s="297"/>
      <c r="AE1151" s="297"/>
      <c r="AF1151" s="297"/>
      <c r="AG1151" s="297"/>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3" t="str">
        <f t="shared" si="180"/>
        <v/>
      </c>
      <c r="AU1151" s="283" t="s">
        <v>2506</v>
      </c>
    </row>
    <row r="1152" spans="1:47" x14ac:dyDescent="0.35">
      <c r="A1152" s="148"/>
      <c r="B1152" s="116"/>
      <c r="C1152" s="115"/>
      <c r="D1152" s="115"/>
      <c r="E1152" s="115"/>
      <c r="F1152" s="240" t="str">
        <f>IFERROR(VLOOKUP(B1152,ACCEPTED_CODES!$X$3:$Y$48,2,),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4"/>
      <c r="Z1152" s="115" t="str">
        <f>IFERROR(VLOOKUP(Y1152,CAPTURE_SITE_INFO!$AC$3:$AE$501,3,FALSE),"")</f>
        <v/>
      </c>
      <c r="AA1152" s="297"/>
      <c r="AB1152" s="297"/>
      <c r="AC1152" s="297"/>
      <c r="AD1152" s="297"/>
      <c r="AE1152" s="297"/>
      <c r="AF1152" s="297"/>
      <c r="AG1152" s="297"/>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3" t="str">
        <f t="shared" si="180"/>
        <v/>
      </c>
      <c r="AU1152" s="283" t="s">
        <v>2506</v>
      </c>
    </row>
    <row r="1153" spans="1:47" x14ac:dyDescent="0.35">
      <c r="A1153" s="148"/>
      <c r="B1153" s="116"/>
      <c r="C1153" s="115"/>
      <c r="D1153" s="115"/>
      <c r="E1153" s="115"/>
      <c r="F1153" s="240" t="str">
        <f>IFERROR(VLOOKUP(B1153,ACCEPTED_CODES!$X$3:$Y$48,2,),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4"/>
      <c r="Z1153" s="115" t="str">
        <f>IFERROR(VLOOKUP(Y1153,CAPTURE_SITE_INFO!$AC$3:$AE$501,3,FALSE),"")</f>
        <v/>
      </c>
      <c r="AA1153" s="297"/>
      <c r="AB1153" s="297"/>
      <c r="AC1153" s="297"/>
      <c r="AD1153" s="297"/>
      <c r="AE1153" s="297"/>
      <c r="AF1153" s="297"/>
      <c r="AG1153" s="297"/>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3" t="str">
        <f t="shared" si="180"/>
        <v/>
      </c>
      <c r="AU1153" s="283" t="s">
        <v>2506</v>
      </c>
    </row>
    <row r="1154" spans="1:47" x14ac:dyDescent="0.35">
      <c r="A1154" s="148"/>
      <c r="B1154" s="116"/>
      <c r="C1154" s="115"/>
      <c r="D1154" s="115"/>
      <c r="E1154" s="115"/>
      <c r="F1154" s="240" t="str">
        <f>IFERROR(VLOOKUP(B1154,ACCEPTED_CODES!$X$3:$Y$48,2,),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4"/>
      <c r="Z1154" s="115" t="str">
        <f>IFERROR(VLOOKUP(Y1154,CAPTURE_SITE_INFO!$AC$3:$AE$501,3,FALSE),"")</f>
        <v/>
      </c>
      <c r="AA1154" s="297"/>
      <c r="AB1154" s="297"/>
      <c r="AC1154" s="297"/>
      <c r="AD1154" s="297"/>
      <c r="AE1154" s="297"/>
      <c r="AF1154" s="297"/>
      <c r="AG1154" s="297"/>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3" t="str">
        <f t="shared" si="180"/>
        <v/>
      </c>
      <c r="AU1154" s="283" t="s">
        <v>2506</v>
      </c>
    </row>
    <row r="1155" spans="1:47" x14ac:dyDescent="0.35">
      <c r="A1155" s="148"/>
      <c r="B1155" s="116"/>
      <c r="C1155" s="115"/>
      <c r="D1155" s="115"/>
      <c r="E1155" s="115"/>
      <c r="F1155" s="240" t="str">
        <f>IFERROR(VLOOKUP(B1155,ACCEPTED_CODES!$X$3:$Y$48,2,),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4"/>
      <c r="Z1155" s="115" t="str">
        <f>IFERROR(VLOOKUP(Y1155,CAPTURE_SITE_INFO!$AC$3:$AE$501,3,FALSE),"")</f>
        <v/>
      </c>
      <c r="AA1155" s="297"/>
      <c r="AB1155" s="297"/>
      <c r="AC1155" s="297"/>
      <c r="AD1155" s="297"/>
      <c r="AE1155" s="297"/>
      <c r="AF1155" s="297"/>
      <c r="AG1155" s="297"/>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3" t="str">
        <f t="shared" si="180"/>
        <v/>
      </c>
      <c r="AU1155" s="283" t="s">
        <v>2506</v>
      </c>
    </row>
    <row r="1156" spans="1:47" x14ac:dyDescent="0.35">
      <c r="A1156" s="148"/>
      <c r="B1156" s="116"/>
      <c r="C1156" s="115"/>
      <c r="D1156" s="115"/>
      <c r="E1156" s="115"/>
      <c r="F1156" s="240" t="str">
        <f>IFERROR(VLOOKUP(B1156,ACCEPTED_CODES!$X$3:$Y$48,2,),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4"/>
      <c r="Z1156" s="115" t="str">
        <f>IFERROR(VLOOKUP(Y1156,CAPTURE_SITE_INFO!$AC$3:$AE$501,3,FALSE),"")</f>
        <v/>
      </c>
      <c r="AA1156" s="297"/>
      <c r="AB1156" s="297"/>
      <c r="AC1156" s="297"/>
      <c r="AD1156" s="297"/>
      <c r="AE1156" s="297"/>
      <c r="AF1156" s="297"/>
      <c r="AG1156" s="297"/>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3" t="str">
        <f t="shared" si="180"/>
        <v/>
      </c>
      <c r="AU1156" s="283" t="s">
        <v>2506</v>
      </c>
    </row>
    <row r="1157" spans="1:47" x14ac:dyDescent="0.35">
      <c r="A1157" s="148"/>
      <c r="B1157" s="116"/>
      <c r="C1157" s="115"/>
      <c r="D1157" s="115"/>
      <c r="E1157" s="115"/>
      <c r="F1157" s="240" t="str">
        <f>IFERROR(VLOOKUP(B1157,ACCEPTED_CODES!$X$3:$Y$48,2,),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4"/>
      <c r="Z1157" s="115" t="str">
        <f>IFERROR(VLOOKUP(Y1157,CAPTURE_SITE_INFO!$AC$3:$AE$501,3,FALSE),"")</f>
        <v/>
      </c>
      <c r="AA1157" s="297"/>
      <c r="AB1157" s="297"/>
      <c r="AC1157" s="297"/>
      <c r="AD1157" s="297"/>
      <c r="AE1157" s="297"/>
      <c r="AF1157" s="297"/>
      <c r="AG1157" s="297"/>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3" t="str">
        <f t="shared" ref="AT1157:AT1220" si="190">IF(T1157="","",(CONCATENATE(S1157,"-",T1157)))</f>
        <v/>
      </c>
      <c r="AU1157" s="283" t="s">
        <v>2506</v>
      </c>
    </row>
    <row r="1158" spans="1:47" x14ac:dyDescent="0.35">
      <c r="A1158" s="148"/>
      <c r="B1158" s="116"/>
      <c r="C1158" s="115"/>
      <c r="D1158" s="115"/>
      <c r="E1158" s="115"/>
      <c r="F1158" s="240" t="str">
        <f>IFERROR(VLOOKUP(B1158,ACCEPTED_CODES!$X$3:$Y$48,2,),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4"/>
      <c r="Z1158" s="115" t="str">
        <f>IFERROR(VLOOKUP(Y1158,CAPTURE_SITE_INFO!$AC$3:$AE$501,3,FALSE),"")</f>
        <v/>
      </c>
      <c r="AA1158" s="297"/>
      <c r="AB1158" s="297"/>
      <c r="AC1158" s="297"/>
      <c r="AD1158" s="297"/>
      <c r="AE1158" s="297"/>
      <c r="AF1158" s="297"/>
      <c r="AG1158" s="297"/>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3" t="str">
        <f t="shared" si="190"/>
        <v/>
      </c>
      <c r="AU1158" s="283" t="s">
        <v>2506</v>
      </c>
    </row>
    <row r="1159" spans="1:47" x14ac:dyDescent="0.35">
      <c r="A1159" s="148"/>
      <c r="B1159" s="116"/>
      <c r="C1159" s="115"/>
      <c r="D1159" s="115"/>
      <c r="E1159" s="115"/>
      <c r="F1159" s="240" t="str">
        <f>IFERROR(VLOOKUP(B1159,ACCEPTED_CODES!$X$3:$Y$48,2,),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4"/>
      <c r="Z1159" s="115" t="str">
        <f>IFERROR(VLOOKUP(Y1159,CAPTURE_SITE_INFO!$AC$3:$AE$501,3,FALSE),"")</f>
        <v/>
      </c>
      <c r="AA1159" s="297"/>
      <c r="AB1159" s="297"/>
      <c r="AC1159" s="297"/>
      <c r="AD1159" s="297"/>
      <c r="AE1159" s="297"/>
      <c r="AF1159" s="297"/>
      <c r="AG1159" s="297"/>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3" t="str">
        <f t="shared" si="190"/>
        <v/>
      </c>
      <c r="AU1159" s="283" t="s">
        <v>2506</v>
      </c>
    </row>
    <row r="1160" spans="1:47" x14ac:dyDescent="0.35">
      <c r="A1160" s="148"/>
      <c r="B1160" s="116"/>
      <c r="C1160" s="115"/>
      <c r="D1160" s="115"/>
      <c r="E1160" s="115"/>
      <c r="F1160" s="240" t="str">
        <f>IFERROR(VLOOKUP(B1160,ACCEPTED_CODES!$X$3:$Y$48,2,),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4"/>
      <c r="Z1160" s="115" t="str">
        <f>IFERROR(VLOOKUP(Y1160,CAPTURE_SITE_INFO!$AC$3:$AE$501,3,FALSE),"")</f>
        <v/>
      </c>
      <c r="AA1160" s="297"/>
      <c r="AB1160" s="297"/>
      <c r="AC1160" s="297"/>
      <c r="AD1160" s="297"/>
      <c r="AE1160" s="297"/>
      <c r="AF1160" s="297"/>
      <c r="AG1160" s="297"/>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3" t="str">
        <f t="shared" si="190"/>
        <v/>
      </c>
      <c r="AU1160" s="283" t="s">
        <v>2506</v>
      </c>
    </row>
    <row r="1161" spans="1:47" x14ac:dyDescent="0.35">
      <c r="A1161" s="148"/>
      <c r="B1161" s="116"/>
      <c r="C1161" s="115"/>
      <c r="D1161" s="115"/>
      <c r="E1161" s="115"/>
      <c r="F1161" s="240" t="str">
        <f>IFERROR(VLOOKUP(B1161,ACCEPTED_CODES!$X$3:$Y$48,2,),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4"/>
      <c r="Z1161" s="115" t="str">
        <f>IFERROR(VLOOKUP(Y1161,CAPTURE_SITE_INFO!$AC$3:$AE$501,3,FALSE),"")</f>
        <v/>
      </c>
      <c r="AA1161" s="297"/>
      <c r="AB1161" s="297"/>
      <c r="AC1161" s="297"/>
      <c r="AD1161" s="297"/>
      <c r="AE1161" s="297"/>
      <c r="AF1161" s="297"/>
      <c r="AG1161" s="297"/>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3" t="str">
        <f t="shared" si="190"/>
        <v/>
      </c>
      <c r="AU1161" s="283" t="s">
        <v>2506</v>
      </c>
    </row>
    <row r="1162" spans="1:47" x14ac:dyDescent="0.35">
      <c r="A1162" s="148"/>
      <c r="B1162" s="116"/>
      <c r="C1162" s="115"/>
      <c r="D1162" s="115"/>
      <c r="E1162" s="115"/>
      <c r="F1162" s="240" t="str">
        <f>IFERROR(VLOOKUP(B1162,ACCEPTED_CODES!$X$3:$Y$48,2,),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4"/>
      <c r="Z1162" s="115" t="str">
        <f>IFERROR(VLOOKUP(Y1162,CAPTURE_SITE_INFO!$AC$3:$AE$501,3,FALSE),"")</f>
        <v/>
      </c>
      <c r="AA1162" s="297"/>
      <c r="AB1162" s="297"/>
      <c r="AC1162" s="297"/>
      <c r="AD1162" s="297"/>
      <c r="AE1162" s="297"/>
      <c r="AF1162" s="297"/>
      <c r="AG1162" s="297"/>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3" t="str">
        <f t="shared" si="190"/>
        <v/>
      </c>
      <c r="AU1162" s="283" t="s">
        <v>2506</v>
      </c>
    </row>
    <row r="1163" spans="1:47" x14ac:dyDescent="0.35">
      <c r="A1163" s="148"/>
      <c r="B1163" s="116"/>
      <c r="C1163" s="115"/>
      <c r="D1163" s="115"/>
      <c r="E1163" s="115"/>
      <c r="F1163" s="240" t="str">
        <f>IFERROR(VLOOKUP(B1163,ACCEPTED_CODES!$X$3:$Y$48,2,),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4"/>
      <c r="Z1163" s="115" t="str">
        <f>IFERROR(VLOOKUP(Y1163,CAPTURE_SITE_INFO!$AC$3:$AE$501,3,FALSE),"")</f>
        <v/>
      </c>
      <c r="AA1163" s="297"/>
      <c r="AB1163" s="297"/>
      <c r="AC1163" s="297"/>
      <c r="AD1163" s="297"/>
      <c r="AE1163" s="297"/>
      <c r="AF1163" s="297"/>
      <c r="AG1163" s="297"/>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3" t="str">
        <f t="shared" si="190"/>
        <v/>
      </c>
      <c r="AU1163" s="283" t="s">
        <v>2506</v>
      </c>
    </row>
    <row r="1164" spans="1:47" x14ac:dyDescent="0.35">
      <c r="A1164" s="148"/>
      <c r="B1164" s="116"/>
      <c r="C1164" s="115"/>
      <c r="D1164" s="115"/>
      <c r="E1164" s="115"/>
      <c r="F1164" s="240" t="str">
        <f>IFERROR(VLOOKUP(B1164,ACCEPTED_CODES!$X$3:$Y$48,2,),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4"/>
      <c r="Z1164" s="115" t="str">
        <f>IFERROR(VLOOKUP(Y1164,CAPTURE_SITE_INFO!$AC$3:$AE$501,3,FALSE),"")</f>
        <v/>
      </c>
      <c r="AA1164" s="297"/>
      <c r="AB1164" s="297"/>
      <c r="AC1164" s="297"/>
      <c r="AD1164" s="297"/>
      <c r="AE1164" s="297"/>
      <c r="AF1164" s="297"/>
      <c r="AG1164" s="297"/>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3" t="str">
        <f t="shared" si="190"/>
        <v/>
      </c>
      <c r="AU1164" s="283" t="s">
        <v>2506</v>
      </c>
    </row>
    <row r="1165" spans="1:47" x14ac:dyDescent="0.35">
      <c r="A1165" s="148"/>
      <c r="B1165" s="116"/>
      <c r="C1165" s="115"/>
      <c r="D1165" s="115"/>
      <c r="E1165" s="115"/>
      <c r="F1165" s="240" t="str">
        <f>IFERROR(VLOOKUP(B1165,ACCEPTED_CODES!$X$3:$Y$48,2,),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4"/>
      <c r="Z1165" s="115" t="str">
        <f>IFERROR(VLOOKUP(Y1165,CAPTURE_SITE_INFO!$AC$3:$AE$501,3,FALSE),"")</f>
        <v/>
      </c>
      <c r="AA1165" s="297"/>
      <c r="AB1165" s="297"/>
      <c r="AC1165" s="297"/>
      <c r="AD1165" s="297"/>
      <c r="AE1165" s="297"/>
      <c r="AF1165" s="297"/>
      <c r="AG1165" s="297"/>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3" t="str">
        <f t="shared" si="190"/>
        <v/>
      </c>
      <c r="AU1165" s="283" t="s">
        <v>2506</v>
      </c>
    </row>
    <row r="1166" spans="1:47" x14ac:dyDescent="0.35">
      <c r="A1166" s="148"/>
      <c r="B1166" s="116"/>
      <c r="C1166" s="115"/>
      <c r="D1166" s="115"/>
      <c r="E1166" s="115"/>
      <c r="F1166" s="240" t="str">
        <f>IFERROR(VLOOKUP(B1166,ACCEPTED_CODES!$X$3:$Y$48,2,),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4"/>
      <c r="Z1166" s="115" t="str">
        <f>IFERROR(VLOOKUP(Y1166,CAPTURE_SITE_INFO!$AC$3:$AE$501,3,FALSE),"")</f>
        <v/>
      </c>
      <c r="AA1166" s="297"/>
      <c r="AB1166" s="297"/>
      <c r="AC1166" s="297"/>
      <c r="AD1166" s="297"/>
      <c r="AE1166" s="297"/>
      <c r="AF1166" s="297"/>
      <c r="AG1166" s="297"/>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3" t="str">
        <f t="shared" si="190"/>
        <v/>
      </c>
      <c r="AU1166" s="283" t="s">
        <v>2506</v>
      </c>
    </row>
    <row r="1167" spans="1:47" x14ac:dyDescent="0.35">
      <c r="A1167" s="148"/>
      <c r="B1167" s="116"/>
      <c r="C1167" s="115"/>
      <c r="D1167" s="115"/>
      <c r="E1167" s="115"/>
      <c r="F1167" s="240" t="str">
        <f>IFERROR(VLOOKUP(B1167,ACCEPTED_CODES!$X$3:$Y$48,2,),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4"/>
      <c r="Z1167" s="115" t="str">
        <f>IFERROR(VLOOKUP(Y1167,CAPTURE_SITE_INFO!$AC$3:$AE$501,3,FALSE),"")</f>
        <v/>
      </c>
      <c r="AA1167" s="297"/>
      <c r="AB1167" s="297"/>
      <c r="AC1167" s="297"/>
      <c r="AD1167" s="297"/>
      <c r="AE1167" s="297"/>
      <c r="AF1167" s="297"/>
      <c r="AG1167" s="297"/>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3" t="str">
        <f t="shared" si="190"/>
        <v/>
      </c>
      <c r="AU1167" s="283" t="s">
        <v>2506</v>
      </c>
    </row>
    <row r="1168" spans="1:47" x14ac:dyDescent="0.35">
      <c r="A1168" s="148"/>
      <c r="B1168" s="116"/>
      <c r="C1168" s="115"/>
      <c r="D1168" s="115"/>
      <c r="E1168" s="115"/>
      <c r="F1168" s="240" t="str">
        <f>IFERROR(VLOOKUP(B1168,ACCEPTED_CODES!$X$3:$Y$48,2,),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4"/>
      <c r="Z1168" s="115" t="str">
        <f>IFERROR(VLOOKUP(Y1168,CAPTURE_SITE_INFO!$AC$3:$AE$501,3,FALSE),"")</f>
        <v/>
      </c>
      <c r="AA1168" s="297"/>
      <c r="AB1168" s="297"/>
      <c r="AC1168" s="297"/>
      <c r="AD1168" s="297"/>
      <c r="AE1168" s="297"/>
      <c r="AF1168" s="297"/>
      <c r="AG1168" s="297"/>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3" t="str">
        <f t="shared" si="190"/>
        <v/>
      </c>
      <c r="AU1168" s="283" t="s">
        <v>2506</v>
      </c>
    </row>
    <row r="1169" spans="1:47" x14ac:dyDescent="0.35">
      <c r="A1169" s="148"/>
      <c r="B1169" s="116"/>
      <c r="C1169" s="115"/>
      <c r="D1169" s="115"/>
      <c r="E1169" s="115"/>
      <c r="F1169" s="240" t="str">
        <f>IFERROR(VLOOKUP(B1169,ACCEPTED_CODES!$X$3:$Y$48,2,),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4"/>
      <c r="Z1169" s="115" t="str">
        <f>IFERROR(VLOOKUP(Y1169,CAPTURE_SITE_INFO!$AC$3:$AE$501,3,FALSE),"")</f>
        <v/>
      </c>
      <c r="AA1169" s="297"/>
      <c r="AB1169" s="297"/>
      <c r="AC1169" s="297"/>
      <c r="AD1169" s="297"/>
      <c r="AE1169" s="297"/>
      <c r="AF1169" s="297"/>
      <c r="AG1169" s="297"/>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3" t="str">
        <f t="shared" si="190"/>
        <v/>
      </c>
      <c r="AU1169" s="283" t="s">
        <v>2506</v>
      </c>
    </row>
    <row r="1170" spans="1:47" x14ac:dyDescent="0.35">
      <c r="A1170" s="148"/>
      <c r="B1170" s="116"/>
      <c r="C1170" s="115"/>
      <c r="D1170" s="115"/>
      <c r="E1170" s="115"/>
      <c r="F1170" s="240" t="str">
        <f>IFERROR(VLOOKUP(B1170,ACCEPTED_CODES!$X$3:$Y$48,2,),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4"/>
      <c r="Z1170" s="115" t="str">
        <f>IFERROR(VLOOKUP(Y1170,CAPTURE_SITE_INFO!$AC$3:$AE$501,3,FALSE),"")</f>
        <v/>
      </c>
      <c r="AA1170" s="297"/>
      <c r="AB1170" s="297"/>
      <c r="AC1170" s="297"/>
      <c r="AD1170" s="297"/>
      <c r="AE1170" s="297"/>
      <c r="AF1170" s="297"/>
      <c r="AG1170" s="297"/>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3" t="str">
        <f t="shared" si="190"/>
        <v/>
      </c>
      <c r="AU1170" s="283" t="s">
        <v>2506</v>
      </c>
    </row>
    <row r="1171" spans="1:47" x14ac:dyDescent="0.35">
      <c r="A1171" s="148"/>
      <c r="B1171" s="116"/>
      <c r="C1171" s="115"/>
      <c r="D1171" s="115"/>
      <c r="E1171" s="115"/>
      <c r="F1171" s="240" t="str">
        <f>IFERROR(VLOOKUP(B1171,ACCEPTED_CODES!$X$3:$Y$48,2,),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4"/>
      <c r="Z1171" s="115" t="str">
        <f>IFERROR(VLOOKUP(Y1171,CAPTURE_SITE_INFO!$AC$3:$AE$501,3,FALSE),"")</f>
        <v/>
      </c>
      <c r="AA1171" s="297"/>
      <c r="AB1171" s="297"/>
      <c r="AC1171" s="297"/>
      <c r="AD1171" s="297"/>
      <c r="AE1171" s="297"/>
      <c r="AF1171" s="297"/>
      <c r="AG1171" s="297"/>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3" t="str">
        <f t="shared" si="190"/>
        <v/>
      </c>
      <c r="AU1171" s="283" t="s">
        <v>2506</v>
      </c>
    </row>
    <row r="1172" spans="1:47" x14ac:dyDescent="0.35">
      <c r="A1172" s="148"/>
      <c r="B1172" s="116"/>
      <c r="C1172" s="115"/>
      <c r="D1172" s="115"/>
      <c r="E1172" s="115"/>
      <c r="F1172" s="240" t="str">
        <f>IFERROR(VLOOKUP(B1172,ACCEPTED_CODES!$X$3:$Y$48,2,),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4"/>
      <c r="Z1172" s="115" t="str">
        <f>IFERROR(VLOOKUP(Y1172,CAPTURE_SITE_INFO!$AC$3:$AE$501,3,FALSE),"")</f>
        <v/>
      </c>
      <c r="AA1172" s="297"/>
      <c r="AB1172" s="297"/>
      <c r="AC1172" s="297"/>
      <c r="AD1172" s="297"/>
      <c r="AE1172" s="297"/>
      <c r="AF1172" s="297"/>
      <c r="AG1172" s="297"/>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3" t="str">
        <f t="shared" si="190"/>
        <v/>
      </c>
      <c r="AU1172" s="283" t="s">
        <v>2506</v>
      </c>
    </row>
    <row r="1173" spans="1:47" x14ac:dyDescent="0.35">
      <c r="A1173" s="148"/>
      <c r="B1173" s="116"/>
      <c r="C1173" s="115"/>
      <c r="D1173" s="115"/>
      <c r="E1173" s="115"/>
      <c r="F1173" s="240" t="str">
        <f>IFERROR(VLOOKUP(B1173,ACCEPTED_CODES!$X$3:$Y$48,2,),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4"/>
      <c r="Z1173" s="115" t="str">
        <f>IFERROR(VLOOKUP(Y1173,CAPTURE_SITE_INFO!$AC$3:$AE$501,3,FALSE),"")</f>
        <v/>
      </c>
      <c r="AA1173" s="297"/>
      <c r="AB1173" s="297"/>
      <c r="AC1173" s="297"/>
      <c r="AD1173" s="297"/>
      <c r="AE1173" s="297"/>
      <c r="AF1173" s="297"/>
      <c r="AG1173" s="297"/>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3" t="str">
        <f t="shared" si="190"/>
        <v/>
      </c>
      <c r="AU1173" s="283" t="s">
        <v>2506</v>
      </c>
    </row>
    <row r="1174" spans="1:47" x14ac:dyDescent="0.35">
      <c r="A1174" s="148"/>
      <c r="B1174" s="116"/>
      <c r="C1174" s="115"/>
      <c r="D1174" s="115"/>
      <c r="E1174" s="115"/>
      <c r="F1174" s="240" t="str">
        <f>IFERROR(VLOOKUP(B1174,ACCEPTED_CODES!$X$3:$Y$48,2,),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4"/>
      <c r="Z1174" s="115" t="str">
        <f>IFERROR(VLOOKUP(Y1174,CAPTURE_SITE_INFO!$AC$3:$AE$501,3,FALSE),"")</f>
        <v/>
      </c>
      <c r="AA1174" s="297"/>
      <c r="AB1174" s="297"/>
      <c r="AC1174" s="297"/>
      <c r="AD1174" s="297"/>
      <c r="AE1174" s="297"/>
      <c r="AF1174" s="297"/>
      <c r="AG1174" s="297"/>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3" t="str">
        <f t="shared" si="190"/>
        <v/>
      </c>
      <c r="AU1174" s="283" t="s">
        <v>2506</v>
      </c>
    </row>
    <row r="1175" spans="1:47" x14ac:dyDescent="0.35">
      <c r="A1175" s="148"/>
      <c r="B1175" s="116"/>
      <c r="C1175" s="115"/>
      <c r="D1175" s="115"/>
      <c r="E1175" s="115"/>
      <c r="F1175" s="240" t="str">
        <f>IFERROR(VLOOKUP(B1175,ACCEPTED_CODES!$X$3:$Y$48,2,),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4"/>
      <c r="Z1175" s="115" t="str">
        <f>IFERROR(VLOOKUP(Y1175,CAPTURE_SITE_INFO!$AC$3:$AE$501,3,FALSE),"")</f>
        <v/>
      </c>
      <c r="AA1175" s="297"/>
      <c r="AB1175" s="297"/>
      <c r="AC1175" s="297"/>
      <c r="AD1175" s="297"/>
      <c r="AE1175" s="297"/>
      <c r="AF1175" s="297"/>
      <c r="AG1175" s="297"/>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3" t="str">
        <f t="shared" si="190"/>
        <v/>
      </c>
      <c r="AU1175" s="283" t="s">
        <v>2506</v>
      </c>
    </row>
    <row r="1176" spans="1:47" x14ac:dyDescent="0.35">
      <c r="A1176" s="148"/>
      <c r="B1176" s="116"/>
      <c r="C1176" s="115"/>
      <c r="D1176" s="115"/>
      <c r="E1176" s="115"/>
      <c r="F1176" s="240" t="str">
        <f>IFERROR(VLOOKUP(B1176,ACCEPTED_CODES!$X$3:$Y$48,2,),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4"/>
      <c r="Z1176" s="115" t="str">
        <f>IFERROR(VLOOKUP(Y1176,CAPTURE_SITE_INFO!$AC$3:$AE$501,3,FALSE),"")</f>
        <v/>
      </c>
      <c r="AA1176" s="297"/>
      <c r="AB1176" s="297"/>
      <c r="AC1176" s="297"/>
      <c r="AD1176" s="297"/>
      <c r="AE1176" s="297"/>
      <c r="AF1176" s="297"/>
      <c r="AG1176" s="297"/>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3" t="str">
        <f t="shared" si="190"/>
        <v/>
      </c>
      <c r="AU1176" s="283" t="s">
        <v>2506</v>
      </c>
    </row>
    <row r="1177" spans="1:47" x14ac:dyDescent="0.35">
      <c r="A1177" s="148"/>
      <c r="B1177" s="116"/>
      <c r="C1177" s="115"/>
      <c r="D1177" s="115"/>
      <c r="E1177" s="115"/>
      <c r="F1177" s="240" t="str">
        <f>IFERROR(VLOOKUP(B1177,ACCEPTED_CODES!$X$3:$Y$48,2,),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4"/>
      <c r="Z1177" s="115" t="str">
        <f>IFERROR(VLOOKUP(Y1177,CAPTURE_SITE_INFO!$AC$3:$AE$501,3,FALSE),"")</f>
        <v/>
      </c>
      <c r="AA1177" s="297"/>
      <c r="AB1177" s="297"/>
      <c r="AC1177" s="297"/>
      <c r="AD1177" s="297"/>
      <c r="AE1177" s="297"/>
      <c r="AF1177" s="297"/>
      <c r="AG1177" s="297"/>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3" t="str">
        <f t="shared" si="190"/>
        <v/>
      </c>
      <c r="AU1177" s="283" t="s">
        <v>2506</v>
      </c>
    </row>
    <row r="1178" spans="1:47" x14ac:dyDescent="0.35">
      <c r="A1178" s="148"/>
      <c r="B1178" s="116"/>
      <c r="C1178" s="115"/>
      <c r="D1178" s="115"/>
      <c r="E1178" s="115"/>
      <c r="F1178" s="240" t="str">
        <f>IFERROR(VLOOKUP(B1178,ACCEPTED_CODES!$X$3:$Y$48,2,),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4"/>
      <c r="Z1178" s="115" t="str">
        <f>IFERROR(VLOOKUP(Y1178,CAPTURE_SITE_INFO!$AC$3:$AE$501,3,FALSE),"")</f>
        <v/>
      </c>
      <c r="AA1178" s="297"/>
      <c r="AB1178" s="297"/>
      <c r="AC1178" s="297"/>
      <c r="AD1178" s="297"/>
      <c r="AE1178" s="297"/>
      <c r="AF1178" s="297"/>
      <c r="AG1178" s="297"/>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3" t="str">
        <f t="shared" si="190"/>
        <v/>
      </c>
      <c r="AU1178" s="283" t="s">
        <v>2506</v>
      </c>
    </row>
    <row r="1179" spans="1:47" x14ac:dyDescent="0.35">
      <c r="A1179" s="148"/>
      <c r="B1179" s="116"/>
      <c r="C1179" s="115"/>
      <c r="D1179" s="115"/>
      <c r="E1179" s="115"/>
      <c r="F1179" s="240" t="str">
        <f>IFERROR(VLOOKUP(B1179,ACCEPTED_CODES!$X$3:$Y$48,2,),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4"/>
      <c r="Z1179" s="115" t="str">
        <f>IFERROR(VLOOKUP(Y1179,CAPTURE_SITE_INFO!$AC$3:$AE$501,3,FALSE),"")</f>
        <v/>
      </c>
      <c r="AA1179" s="297"/>
      <c r="AB1179" s="297"/>
      <c r="AC1179" s="297"/>
      <c r="AD1179" s="297"/>
      <c r="AE1179" s="297"/>
      <c r="AF1179" s="297"/>
      <c r="AG1179" s="297"/>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3" t="str">
        <f t="shared" si="190"/>
        <v/>
      </c>
      <c r="AU1179" s="283" t="s">
        <v>2506</v>
      </c>
    </row>
    <row r="1180" spans="1:47" x14ac:dyDescent="0.35">
      <c r="A1180" s="148"/>
      <c r="B1180" s="116"/>
      <c r="C1180" s="115"/>
      <c r="D1180" s="115"/>
      <c r="E1180" s="115"/>
      <c r="F1180" s="240" t="str">
        <f>IFERROR(VLOOKUP(B1180,ACCEPTED_CODES!$X$3:$Y$48,2,),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4"/>
      <c r="Z1180" s="115" t="str">
        <f>IFERROR(VLOOKUP(Y1180,CAPTURE_SITE_INFO!$AC$3:$AE$501,3,FALSE),"")</f>
        <v/>
      </c>
      <c r="AA1180" s="297"/>
      <c r="AB1180" s="297"/>
      <c r="AC1180" s="297"/>
      <c r="AD1180" s="297"/>
      <c r="AE1180" s="297"/>
      <c r="AF1180" s="297"/>
      <c r="AG1180" s="297"/>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3" t="str">
        <f t="shared" si="190"/>
        <v/>
      </c>
      <c r="AU1180" s="283" t="s">
        <v>2506</v>
      </c>
    </row>
    <row r="1181" spans="1:47" x14ac:dyDescent="0.35">
      <c r="A1181" s="148"/>
      <c r="B1181" s="116"/>
      <c r="C1181" s="115"/>
      <c r="D1181" s="115"/>
      <c r="E1181" s="115"/>
      <c r="F1181" s="240" t="str">
        <f>IFERROR(VLOOKUP(B1181,ACCEPTED_CODES!$X$3:$Y$48,2,),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4"/>
      <c r="Z1181" s="115" t="str">
        <f>IFERROR(VLOOKUP(Y1181,CAPTURE_SITE_INFO!$AC$3:$AE$501,3,FALSE),"")</f>
        <v/>
      </c>
      <c r="AA1181" s="297"/>
      <c r="AB1181" s="297"/>
      <c r="AC1181" s="297"/>
      <c r="AD1181" s="297"/>
      <c r="AE1181" s="297"/>
      <c r="AF1181" s="297"/>
      <c r="AG1181" s="297"/>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3" t="str">
        <f t="shared" si="190"/>
        <v/>
      </c>
      <c r="AU1181" s="283" t="s">
        <v>2506</v>
      </c>
    </row>
    <row r="1182" spans="1:47" x14ac:dyDescent="0.35">
      <c r="A1182" s="148"/>
      <c r="B1182" s="116"/>
      <c r="C1182" s="115"/>
      <c r="D1182" s="115"/>
      <c r="E1182" s="115"/>
      <c r="F1182" s="240" t="str">
        <f>IFERROR(VLOOKUP(B1182,ACCEPTED_CODES!$X$3:$Y$48,2,),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4"/>
      <c r="Z1182" s="115" t="str">
        <f>IFERROR(VLOOKUP(Y1182,CAPTURE_SITE_INFO!$AC$3:$AE$501,3,FALSE),"")</f>
        <v/>
      </c>
      <c r="AA1182" s="297"/>
      <c r="AB1182" s="297"/>
      <c r="AC1182" s="297"/>
      <c r="AD1182" s="297"/>
      <c r="AE1182" s="297"/>
      <c r="AF1182" s="297"/>
      <c r="AG1182" s="297"/>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3" t="str">
        <f t="shared" si="190"/>
        <v/>
      </c>
      <c r="AU1182" s="283" t="s">
        <v>2506</v>
      </c>
    </row>
    <row r="1183" spans="1:47" x14ac:dyDescent="0.35">
      <c r="A1183" s="148"/>
      <c r="B1183" s="116"/>
      <c r="C1183" s="115"/>
      <c r="D1183" s="115"/>
      <c r="E1183" s="115"/>
      <c r="F1183" s="240" t="str">
        <f>IFERROR(VLOOKUP(B1183,ACCEPTED_CODES!$X$3:$Y$48,2,),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4"/>
      <c r="Z1183" s="115" t="str">
        <f>IFERROR(VLOOKUP(Y1183,CAPTURE_SITE_INFO!$AC$3:$AE$501,3,FALSE),"")</f>
        <v/>
      </c>
      <c r="AA1183" s="297"/>
      <c r="AB1183" s="297"/>
      <c r="AC1183" s="297"/>
      <c r="AD1183" s="297"/>
      <c r="AE1183" s="297"/>
      <c r="AF1183" s="297"/>
      <c r="AG1183" s="297"/>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3" t="str">
        <f t="shared" si="190"/>
        <v/>
      </c>
      <c r="AU1183" s="283" t="s">
        <v>2506</v>
      </c>
    </row>
    <row r="1184" spans="1:47" x14ac:dyDescent="0.35">
      <c r="A1184" s="148"/>
      <c r="B1184" s="116"/>
      <c r="C1184" s="115"/>
      <c r="D1184" s="115"/>
      <c r="E1184" s="115"/>
      <c r="F1184" s="240" t="str">
        <f>IFERROR(VLOOKUP(B1184,ACCEPTED_CODES!$X$3:$Y$48,2,),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4"/>
      <c r="Z1184" s="115" t="str">
        <f>IFERROR(VLOOKUP(Y1184,CAPTURE_SITE_INFO!$AC$3:$AE$501,3,FALSE),"")</f>
        <v/>
      </c>
      <c r="AA1184" s="297"/>
      <c r="AB1184" s="297"/>
      <c r="AC1184" s="297"/>
      <c r="AD1184" s="297"/>
      <c r="AE1184" s="297"/>
      <c r="AF1184" s="297"/>
      <c r="AG1184" s="297"/>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3" t="str">
        <f t="shared" si="190"/>
        <v/>
      </c>
      <c r="AU1184" s="283" t="s">
        <v>2506</v>
      </c>
    </row>
    <row r="1185" spans="1:47" x14ac:dyDescent="0.35">
      <c r="A1185" s="148"/>
      <c r="B1185" s="116"/>
      <c r="C1185" s="115"/>
      <c r="D1185" s="115"/>
      <c r="E1185" s="115"/>
      <c r="F1185" s="240" t="str">
        <f>IFERROR(VLOOKUP(B1185,ACCEPTED_CODES!$X$3:$Y$48,2,),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4"/>
      <c r="Z1185" s="115" t="str">
        <f>IFERROR(VLOOKUP(Y1185,CAPTURE_SITE_INFO!$AC$3:$AE$501,3,FALSE),"")</f>
        <v/>
      </c>
      <c r="AA1185" s="297"/>
      <c r="AB1185" s="297"/>
      <c r="AC1185" s="297"/>
      <c r="AD1185" s="297"/>
      <c r="AE1185" s="297"/>
      <c r="AF1185" s="297"/>
      <c r="AG1185" s="297"/>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3" t="str">
        <f t="shared" si="190"/>
        <v/>
      </c>
      <c r="AU1185" s="283" t="s">
        <v>2506</v>
      </c>
    </row>
    <row r="1186" spans="1:47" x14ac:dyDescent="0.35">
      <c r="A1186" s="148"/>
      <c r="B1186" s="116"/>
      <c r="C1186" s="115"/>
      <c r="D1186" s="115"/>
      <c r="E1186" s="115"/>
      <c r="F1186" s="240" t="str">
        <f>IFERROR(VLOOKUP(B1186,ACCEPTED_CODES!$X$3:$Y$48,2,),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4"/>
      <c r="Z1186" s="115" t="str">
        <f>IFERROR(VLOOKUP(Y1186,CAPTURE_SITE_INFO!$AC$3:$AE$501,3,FALSE),"")</f>
        <v/>
      </c>
      <c r="AA1186" s="297"/>
      <c r="AB1186" s="297"/>
      <c r="AC1186" s="297"/>
      <c r="AD1186" s="297"/>
      <c r="AE1186" s="297"/>
      <c r="AF1186" s="297"/>
      <c r="AG1186" s="297"/>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3" t="str">
        <f t="shared" si="190"/>
        <v/>
      </c>
      <c r="AU1186" s="283" t="s">
        <v>2506</v>
      </c>
    </row>
    <row r="1187" spans="1:47" x14ac:dyDescent="0.35">
      <c r="A1187" s="148"/>
      <c r="B1187" s="116"/>
      <c r="C1187" s="115"/>
      <c r="D1187" s="115"/>
      <c r="E1187" s="115"/>
      <c r="F1187" s="240" t="str">
        <f>IFERROR(VLOOKUP(B1187,ACCEPTED_CODES!$X$3:$Y$48,2,),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4"/>
      <c r="Z1187" s="115" t="str">
        <f>IFERROR(VLOOKUP(Y1187,CAPTURE_SITE_INFO!$AC$3:$AE$501,3,FALSE),"")</f>
        <v/>
      </c>
      <c r="AA1187" s="297"/>
      <c r="AB1187" s="297"/>
      <c r="AC1187" s="297"/>
      <c r="AD1187" s="297"/>
      <c r="AE1187" s="297"/>
      <c r="AF1187" s="297"/>
      <c r="AG1187" s="297"/>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3" t="str">
        <f t="shared" si="190"/>
        <v/>
      </c>
      <c r="AU1187" s="283" t="s">
        <v>2506</v>
      </c>
    </row>
    <row r="1188" spans="1:47" x14ac:dyDescent="0.35">
      <c r="A1188" s="148"/>
      <c r="B1188" s="116"/>
      <c r="C1188" s="115"/>
      <c r="D1188" s="115"/>
      <c r="E1188" s="115"/>
      <c r="F1188" s="240" t="str">
        <f>IFERROR(VLOOKUP(B1188,ACCEPTED_CODES!$X$3:$Y$48,2,),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4"/>
      <c r="Z1188" s="115" t="str">
        <f>IFERROR(VLOOKUP(Y1188,CAPTURE_SITE_INFO!$AC$3:$AE$501,3,FALSE),"")</f>
        <v/>
      </c>
      <c r="AA1188" s="297"/>
      <c r="AB1188" s="297"/>
      <c r="AC1188" s="297"/>
      <c r="AD1188" s="297"/>
      <c r="AE1188" s="297"/>
      <c r="AF1188" s="297"/>
      <c r="AG1188" s="297"/>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3" t="str">
        <f t="shared" si="190"/>
        <v/>
      </c>
      <c r="AU1188" s="283" t="s">
        <v>2506</v>
      </c>
    </row>
    <row r="1189" spans="1:47" x14ac:dyDescent="0.35">
      <c r="A1189" s="148"/>
      <c r="B1189" s="116"/>
      <c r="C1189" s="115"/>
      <c r="D1189" s="115"/>
      <c r="E1189" s="115"/>
      <c r="F1189" s="240" t="str">
        <f>IFERROR(VLOOKUP(B1189,ACCEPTED_CODES!$X$3:$Y$48,2,),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4"/>
      <c r="Z1189" s="115" t="str">
        <f>IFERROR(VLOOKUP(Y1189,CAPTURE_SITE_INFO!$AC$3:$AE$501,3,FALSE),"")</f>
        <v/>
      </c>
      <c r="AA1189" s="297"/>
      <c r="AB1189" s="297"/>
      <c r="AC1189" s="297"/>
      <c r="AD1189" s="297"/>
      <c r="AE1189" s="297"/>
      <c r="AF1189" s="297"/>
      <c r="AG1189" s="297"/>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3" t="str">
        <f t="shared" si="190"/>
        <v/>
      </c>
      <c r="AU1189" s="283" t="s">
        <v>2506</v>
      </c>
    </row>
    <row r="1190" spans="1:47" x14ac:dyDescent="0.35">
      <c r="A1190" s="148"/>
      <c r="B1190" s="116"/>
      <c r="C1190" s="115"/>
      <c r="D1190" s="115"/>
      <c r="E1190" s="115"/>
      <c r="F1190" s="240" t="str">
        <f>IFERROR(VLOOKUP(B1190,ACCEPTED_CODES!$X$3:$Y$48,2,),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4"/>
      <c r="Z1190" s="115" t="str">
        <f>IFERROR(VLOOKUP(Y1190,CAPTURE_SITE_INFO!$AC$3:$AE$501,3,FALSE),"")</f>
        <v/>
      </c>
      <c r="AA1190" s="297"/>
      <c r="AB1190" s="297"/>
      <c r="AC1190" s="297"/>
      <c r="AD1190" s="297"/>
      <c r="AE1190" s="297"/>
      <c r="AF1190" s="297"/>
      <c r="AG1190" s="297"/>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3" t="str">
        <f t="shared" si="190"/>
        <v/>
      </c>
      <c r="AU1190" s="283" t="s">
        <v>2506</v>
      </c>
    </row>
    <row r="1191" spans="1:47" x14ac:dyDescent="0.35">
      <c r="A1191" s="148"/>
      <c r="B1191" s="116"/>
      <c r="C1191" s="115"/>
      <c r="D1191" s="115"/>
      <c r="E1191" s="115"/>
      <c r="F1191" s="240" t="str">
        <f>IFERROR(VLOOKUP(B1191,ACCEPTED_CODES!$X$3:$Y$48,2,),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4"/>
      <c r="Z1191" s="115" t="str">
        <f>IFERROR(VLOOKUP(Y1191,CAPTURE_SITE_INFO!$AC$3:$AE$501,3,FALSE),"")</f>
        <v/>
      </c>
      <c r="AA1191" s="297"/>
      <c r="AB1191" s="297"/>
      <c r="AC1191" s="297"/>
      <c r="AD1191" s="297"/>
      <c r="AE1191" s="297"/>
      <c r="AF1191" s="297"/>
      <c r="AG1191" s="297"/>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3" t="str">
        <f t="shared" si="190"/>
        <v/>
      </c>
      <c r="AU1191" s="283" t="s">
        <v>2506</v>
      </c>
    </row>
    <row r="1192" spans="1:47" x14ac:dyDescent="0.35">
      <c r="A1192" s="148"/>
      <c r="B1192" s="116"/>
      <c r="C1192" s="115"/>
      <c r="D1192" s="115"/>
      <c r="E1192" s="115"/>
      <c r="F1192" s="240" t="str">
        <f>IFERROR(VLOOKUP(B1192,ACCEPTED_CODES!$X$3:$Y$48,2,),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4"/>
      <c r="Z1192" s="115" t="str">
        <f>IFERROR(VLOOKUP(Y1192,CAPTURE_SITE_INFO!$AC$3:$AE$501,3,FALSE),"")</f>
        <v/>
      </c>
      <c r="AA1192" s="297"/>
      <c r="AB1192" s="297"/>
      <c r="AC1192" s="297"/>
      <c r="AD1192" s="297"/>
      <c r="AE1192" s="297"/>
      <c r="AF1192" s="297"/>
      <c r="AG1192" s="297"/>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3" t="str">
        <f t="shared" si="190"/>
        <v/>
      </c>
      <c r="AU1192" s="283" t="s">
        <v>2506</v>
      </c>
    </row>
    <row r="1193" spans="1:47" x14ac:dyDescent="0.35">
      <c r="A1193" s="148"/>
      <c r="B1193" s="116"/>
      <c r="C1193" s="115"/>
      <c r="D1193" s="115"/>
      <c r="E1193" s="115"/>
      <c r="F1193" s="240" t="str">
        <f>IFERROR(VLOOKUP(B1193,ACCEPTED_CODES!$X$3:$Y$48,2,),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4"/>
      <c r="Z1193" s="115" t="str">
        <f>IFERROR(VLOOKUP(Y1193,CAPTURE_SITE_INFO!$AC$3:$AE$501,3,FALSE),"")</f>
        <v/>
      </c>
      <c r="AA1193" s="297"/>
      <c r="AB1193" s="297"/>
      <c r="AC1193" s="297"/>
      <c r="AD1193" s="297"/>
      <c r="AE1193" s="297"/>
      <c r="AF1193" s="297"/>
      <c r="AG1193" s="297"/>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3" t="str">
        <f t="shared" si="190"/>
        <v/>
      </c>
      <c r="AU1193" s="283" t="s">
        <v>2506</v>
      </c>
    </row>
    <row r="1194" spans="1:47" x14ac:dyDescent="0.35">
      <c r="A1194" s="148"/>
      <c r="B1194" s="116"/>
      <c r="C1194" s="115"/>
      <c r="D1194" s="115"/>
      <c r="E1194" s="115"/>
      <c r="F1194" s="240" t="str">
        <f>IFERROR(VLOOKUP(B1194,ACCEPTED_CODES!$X$3:$Y$48,2,),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4"/>
      <c r="Z1194" s="115" t="str">
        <f>IFERROR(VLOOKUP(Y1194,CAPTURE_SITE_INFO!$AC$3:$AE$501,3,FALSE),"")</f>
        <v/>
      </c>
      <c r="AA1194" s="297"/>
      <c r="AB1194" s="297"/>
      <c r="AC1194" s="297"/>
      <c r="AD1194" s="297"/>
      <c r="AE1194" s="297"/>
      <c r="AF1194" s="297"/>
      <c r="AG1194" s="297"/>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3" t="str">
        <f t="shared" si="190"/>
        <v/>
      </c>
      <c r="AU1194" s="283" t="s">
        <v>2506</v>
      </c>
    </row>
    <row r="1195" spans="1:47" x14ac:dyDescent="0.35">
      <c r="A1195" s="148"/>
      <c r="B1195" s="116"/>
      <c r="C1195" s="115"/>
      <c r="D1195" s="115"/>
      <c r="E1195" s="115"/>
      <c r="F1195" s="240" t="str">
        <f>IFERROR(VLOOKUP(B1195,ACCEPTED_CODES!$X$3:$Y$48,2,),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4"/>
      <c r="Z1195" s="115" t="str">
        <f>IFERROR(VLOOKUP(Y1195,CAPTURE_SITE_INFO!$AC$3:$AE$501,3,FALSE),"")</f>
        <v/>
      </c>
      <c r="AA1195" s="297"/>
      <c r="AB1195" s="297"/>
      <c r="AC1195" s="297"/>
      <c r="AD1195" s="297"/>
      <c r="AE1195" s="297"/>
      <c r="AF1195" s="297"/>
      <c r="AG1195" s="297"/>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3" t="str">
        <f t="shared" si="190"/>
        <v/>
      </c>
      <c r="AU1195" s="283" t="s">
        <v>2506</v>
      </c>
    </row>
    <row r="1196" spans="1:47" x14ac:dyDescent="0.35">
      <c r="A1196" s="148"/>
      <c r="B1196" s="116"/>
      <c r="C1196" s="115"/>
      <c r="D1196" s="115"/>
      <c r="E1196" s="115"/>
      <c r="F1196" s="240" t="str">
        <f>IFERROR(VLOOKUP(B1196,ACCEPTED_CODES!$X$3:$Y$48,2,),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4"/>
      <c r="Z1196" s="115" t="str">
        <f>IFERROR(VLOOKUP(Y1196,CAPTURE_SITE_INFO!$AC$3:$AE$501,3,FALSE),"")</f>
        <v/>
      </c>
      <c r="AA1196" s="297"/>
      <c r="AB1196" s="297"/>
      <c r="AC1196" s="297"/>
      <c r="AD1196" s="297"/>
      <c r="AE1196" s="297"/>
      <c r="AF1196" s="297"/>
      <c r="AG1196" s="297"/>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3" t="str">
        <f t="shared" si="190"/>
        <v/>
      </c>
      <c r="AU1196" s="283" t="s">
        <v>2506</v>
      </c>
    </row>
    <row r="1197" spans="1:47" x14ac:dyDescent="0.35">
      <c r="A1197" s="148"/>
      <c r="B1197" s="116"/>
      <c r="C1197" s="115"/>
      <c r="D1197" s="115"/>
      <c r="E1197" s="115"/>
      <c r="F1197" s="240" t="str">
        <f>IFERROR(VLOOKUP(B1197,ACCEPTED_CODES!$X$3:$Y$48,2,),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4"/>
      <c r="Z1197" s="115" t="str">
        <f>IFERROR(VLOOKUP(Y1197,CAPTURE_SITE_INFO!$AC$3:$AE$501,3,FALSE),"")</f>
        <v/>
      </c>
      <c r="AA1197" s="297"/>
      <c r="AB1197" s="297"/>
      <c r="AC1197" s="297"/>
      <c r="AD1197" s="297"/>
      <c r="AE1197" s="297"/>
      <c r="AF1197" s="297"/>
      <c r="AG1197" s="297"/>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3" t="str">
        <f t="shared" si="190"/>
        <v/>
      </c>
      <c r="AU1197" s="283" t="s">
        <v>2506</v>
      </c>
    </row>
    <row r="1198" spans="1:47" x14ac:dyDescent="0.35">
      <c r="A1198" s="148"/>
      <c r="B1198" s="116"/>
      <c r="C1198" s="115"/>
      <c r="D1198" s="115"/>
      <c r="E1198" s="115"/>
      <c r="F1198" s="240" t="str">
        <f>IFERROR(VLOOKUP(B1198,ACCEPTED_CODES!$X$3:$Y$48,2,),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4"/>
      <c r="Z1198" s="115" t="str">
        <f>IFERROR(VLOOKUP(Y1198,CAPTURE_SITE_INFO!$AC$3:$AE$501,3,FALSE),"")</f>
        <v/>
      </c>
      <c r="AA1198" s="297"/>
      <c r="AB1198" s="297"/>
      <c r="AC1198" s="297"/>
      <c r="AD1198" s="297"/>
      <c r="AE1198" s="297"/>
      <c r="AF1198" s="297"/>
      <c r="AG1198" s="297"/>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3" t="str">
        <f t="shared" si="190"/>
        <v/>
      </c>
      <c r="AU1198" s="283" t="s">
        <v>2506</v>
      </c>
    </row>
    <row r="1199" spans="1:47" x14ac:dyDescent="0.35">
      <c r="A1199" s="148"/>
      <c r="B1199" s="116"/>
      <c r="C1199" s="115"/>
      <c r="D1199" s="115"/>
      <c r="E1199" s="115"/>
      <c r="F1199" s="240" t="str">
        <f>IFERROR(VLOOKUP(B1199,ACCEPTED_CODES!$X$3:$Y$48,2,),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4"/>
      <c r="Z1199" s="115" t="str">
        <f>IFERROR(VLOOKUP(Y1199,CAPTURE_SITE_INFO!$AC$3:$AE$501,3,FALSE),"")</f>
        <v/>
      </c>
      <c r="AA1199" s="297"/>
      <c r="AB1199" s="297"/>
      <c r="AC1199" s="297"/>
      <c r="AD1199" s="297"/>
      <c r="AE1199" s="297"/>
      <c r="AF1199" s="297"/>
      <c r="AG1199" s="297"/>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3" t="str">
        <f t="shared" si="190"/>
        <v/>
      </c>
      <c r="AU1199" s="283" t="s">
        <v>2506</v>
      </c>
    </row>
    <row r="1200" spans="1:47" x14ac:dyDescent="0.35">
      <c r="A1200" s="148"/>
      <c r="B1200" s="116"/>
      <c r="C1200" s="115"/>
      <c r="D1200" s="115"/>
      <c r="E1200" s="115"/>
      <c r="F1200" s="240" t="str">
        <f>IFERROR(VLOOKUP(B1200,ACCEPTED_CODES!$X$3:$Y$48,2,),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4"/>
      <c r="Z1200" s="115" t="str">
        <f>IFERROR(VLOOKUP(Y1200,CAPTURE_SITE_INFO!$AC$3:$AE$501,3,FALSE),"")</f>
        <v/>
      </c>
      <c r="AA1200" s="297"/>
      <c r="AB1200" s="297"/>
      <c r="AC1200" s="297"/>
      <c r="AD1200" s="297"/>
      <c r="AE1200" s="297"/>
      <c r="AF1200" s="297"/>
      <c r="AG1200" s="297"/>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3" t="str">
        <f t="shared" si="190"/>
        <v/>
      </c>
      <c r="AU1200" s="283" t="s">
        <v>2506</v>
      </c>
    </row>
    <row r="1201" spans="1:47" x14ac:dyDescent="0.35">
      <c r="A1201" s="148"/>
      <c r="B1201" s="116"/>
      <c r="C1201" s="115"/>
      <c r="D1201" s="115"/>
      <c r="E1201" s="115"/>
      <c r="F1201" s="240" t="str">
        <f>IFERROR(VLOOKUP(B1201,ACCEPTED_CODES!$X$3:$Y$48,2,),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4"/>
      <c r="Z1201" s="115" t="str">
        <f>IFERROR(VLOOKUP(Y1201,CAPTURE_SITE_INFO!$AC$3:$AE$501,3,FALSE),"")</f>
        <v/>
      </c>
      <c r="AA1201" s="297"/>
      <c r="AB1201" s="297"/>
      <c r="AC1201" s="297"/>
      <c r="AD1201" s="297"/>
      <c r="AE1201" s="297"/>
      <c r="AF1201" s="297"/>
      <c r="AG1201" s="297"/>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3" t="str">
        <f t="shared" si="190"/>
        <v/>
      </c>
      <c r="AU1201" s="283" t="s">
        <v>2506</v>
      </c>
    </row>
    <row r="1202" spans="1:47" x14ac:dyDescent="0.35">
      <c r="A1202" s="148"/>
      <c r="B1202" s="116"/>
      <c r="C1202" s="115"/>
      <c r="D1202" s="115"/>
      <c r="E1202" s="115"/>
      <c r="F1202" s="240" t="str">
        <f>IFERROR(VLOOKUP(B1202,ACCEPTED_CODES!$X$3:$Y$48,2,),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4"/>
      <c r="Z1202" s="115" t="str">
        <f>IFERROR(VLOOKUP(Y1202,CAPTURE_SITE_INFO!$AC$3:$AE$501,3,FALSE),"")</f>
        <v/>
      </c>
      <c r="AA1202" s="297"/>
      <c r="AB1202" s="297"/>
      <c r="AC1202" s="297"/>
      <c r="AD1202" s="297"/>
      <c r="AE1202" s="297"/>
      <c r="AF1202" s="297"/>
      <c r="AG1202" s="297"/>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3" t="str">
        <f t="shared" si="190"/>
        <v/>
      </c>
      <c r="AU1202" s="283" t="s">
        <v>2506</v>
      </c>
    </row>
    <row r="1203" spans="1:47" x14ac:dyDescent="0.35">
      <c r="A1203" s="148"/>
      <c r="B1203" s="116"/>
      <c r="C1203" s="115"/>
      <c r="D1203" s="115"/>
      <c r="E1203" s="115"/>
      <c r="F1203" s="240" t="str">
        <f>IFERROR(VLOOKUP(B1203,ACCEPTED_CODES!$X$3:$Y$48,2,),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4"/>
      <c r="Z1203" s="115" t="str">
        <f>IFERROR(VLOOKUP(Y1203,CAPTURE_SITE_INFO!$AC$3:$AE$501,3,FALSE),"")</f>
        <v/>
      </c>
      <c r="AA1203" s="297"/>
      <c r="AB1203" s="297"/>
      <c r="AC1203" s="297"/>
      <c r="AD1203" s="297"/>
      <c r="AE1203" s="297"/>
      <c r="AF1203" s="297"/>
      <c r="AG1203" s="297"/>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3" t="str">
        <f t="shared" si="190"/>
        <v/>
      </c>
      <c r="AU1203" s="283" t="s">
        <v>2506</v>
      </c>
    </row>
    <row r="1204" spans="1:47" x14ac:dyDescent="0.35">
      <c r="A1204" s="148"/>
      <c r="B1204" s="116"/>
      <c r="C1204" s="115"/>
      <c r="D1204" s="115"/>
      <c r="E1204" s="115"/>
      <c r="F1204" s="240" t="str">
        <f>IFERROR(VLOOKUP(B1204,ACCEPTED_CODES!$X$3:$Y$48,2,),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4"/>
      <c r="Z1204" s="115" t="str">
        <f>IFERROR(VLOOKUP(Y1204,CAPTURE_SITE_INFO!$AC$3:$AE$501,3,FALSE),"")</f>
        <v/>
      </c>
      <c r="AA1204" s="297"/>
      <c r="AB1204" s="297"/>
      <c r="AC1204" s="297"/>
      <c r="AD1204" s="297"/>
      <c r="AE1204" s="297"/>
      <c r="AF1204" s="297"/>
      <c r="AG1204" s="297"/>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3" t="str">
        <f t="shared" si="190"/>
        <v/>
      </c>
      <c r="AU1204" s="283" t="s">
        <v>2506</v>
      </c>
    </row>
    <row r="1205" spans="1:47" x14ac:dyDescent="0.35">
      <c r="A1205" s="148"/>
      <c r="B1205" s="116"/>
      <c r="C1205" s="115"/>
      <c r="D1205" s="115"/>
      <c r="E1205" s="115"/>
      <c r="F1205" s="240" t="str">
        <f>IFERROR(VLOOKUP(B1205,ACCEPTED_CODES!$X$3:$Y$48,2,),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4"/>
      <c r="Z1205" s="115" t="str">
        <f>IFERROR(VLOOKUP(Y1205,CAPTURE_SITE_INFO!$AC$3:$AE$501,3,FALSE),"")</f>
        <v/>
      </c>
      <c r="AA1205" s="297"/>
      <c r="AB1205" s="297"/>
      <c r="AC1205" s="297"/>
      <c r="AD1205" s="297"/>
      <c r="AE1205" s="297"/>
      <c r="AF1205" s="297"/>
      <c r="AG1205" s="297"/>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3" t="str">
        <f t="shared" si="190"/>
        <v/>
      </c>
      <c r="AU1205" s="283" t="s">
        <v>2506</v>
      </c>
    </row>
    <row r="1206" spans="1:47" x14ac:dyDescent="0.35">
      <c r="A1206" s="148"/>
      <c r="B1206" s="116"/>
      <c r="C1206" s="115"/>
      <c r="D1206" s="115"/>
      <c r="E1206" s="115"/>
      <c r="F1206" s="240" t="str">
        <f>IFERROR(VLOOKUP(B1206,ACCEPTED_CODES!$X$3:$Y$48,2,),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4"/>
      <c r="Z1206" s="115" t="str">
        <f>IFERROR(VLOOKUP(Y1206,CAPTURE_SITE_INFO!$AC$3:$AE$501,3,FALSE),"")</f>
        <v/>
      </c>
      <c r="AA1206" s="297"/>
      <c r="AB1206" s="297"/>
      <c r="AC1206" s="297"/>
      <c r="AD1206" s="297"/>
      <c r="AE1206" s="297"/>
      <c r="AF1206" s="297"/>
      <c r="AG1206" s="297"/>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3" t="str">
        <f t="shared" si="190"/>
        <v/>
      </c>
      <c r="AU1206" s="283" t="s">
        <v>2506</v>
      </c>
    </row>
    <row r="1207" spans="1:47" x14ac:dyDescent="0.35">
      <c r="A1207" s="148"/>
      <c r="B1207" s="116"/>
      <c r="C1207" s="115"/>
      <c r="D1207" s="115"/>
      <c r="E1207" s="115"/>
      <c r="F1207" s="240" t="str">
        <f>IFERROR(VLOOKUP(B1207,ACCEPTED_CODES!$X$3:$Y$48,2,),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4"/>
      <c r="Z1207" s="115" t="str">
        <f>IFERROR(VLOOKUP(Y1207,CAPTURE_SITE_INFO!$AC$3:$AE$501,3,FALSE),"")</f>
        <v/>
      </c>
      <c r="AA1207" s="297"/>
      <c r="AB1207" s="297"/>
      <c r="AC1207" s="297"/>
      <c r="AD1207" s="297"/>
      <c r="AE1207" s="297"/>
      <c r="AF1207" s="297"/>
      <c r="AG1207" s="297"/>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3" t="str">
        <f t="shared" si="190"/>
        <v/>
      </c>
      <c r="AU1207" s="283" t="s">
        <v>2506</v>
      </c>
    </row>
    <row r="1208" spans="1:47" x14ac:dyDescent="0.35">
      <c r="A1208" s="148"/>
      <c r="B1208" s="116"/>
      <c r="C1208" s="115"/>
      <c r="D1208" s="115"/>
      <c r="E1208" s="115"/>
      <c r="F1208" s="240" t="str">
        <f>IFERROR(VLOOKUP(B1208,ACCEPTED_CODES!$X$3:$Y$48,2,),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4"/>
      <c r="Z1208" s="115" t="str">
        <f>IFERROR(VLOOKUP(Y1208,CAPTURE_SITE_INFO!$AC$3:$AE$501,3,FALSE),"")</f>
        <v/>
      </c>
      <c r="AA1208" s="297"/>
      <c r="AB1208" s="297"/>
      <c r="AC1208" s="297"/>
      <c r="AD1208" s="297"/>
      <c r="AE1208" s="297"/>
      <c r="AF1208" s="297"/>
      <c r="AG1208" s="297"/>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3" t="str">
        <f t="shared" si="190"/>
        <v/>
      </c>
      <c r="AU1208" s="283" t="s">
        <v>2506</v>
      </c>
    </row>
    <row r="1209" spans="1:47" x14ac:dyDescent="0.35">
      <c r="A1209" s="148"/>
      <c r="B1209" s="116"/>
      <c r="C1209" s="115"/>
      <c r="D1209" s="115"/>
      <c r="E1209" s="115"/>
      <c r="F1209" s="240" t="str">
        <f>IFERROR(VLOOKUP(B1209,ACCEPTED_CODES!$X$3:$Y$48,2,),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4"/>
      <c r="Z1209" s="115" t="str">
        <f>IFERROR(VLOOKUP(Y1209,CAPTURE_SITE_INFO!$AC$3:$AE$501,3,FALSE),"")</f>
        <v/>
      </c>
      <c r="AA1209" s="297"/>
      <c r="AB1209" s="297"/>
      <c r="AC1209" s="297"/>
      <c r="AD1209" s="297"/>
      <c r="AE1209" s="297"/>
      <c r="AF1209" s="297"/>
      <c r="AG1209" s="297"/>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3" t="str">
        <f t="shared" si="190"/>
        <v/>
      </c>
      <c r="AU1209" s="283" t="s">
        <v>2506</v>
      </c>
    </row>
    <row r="1210" spans="1:47" x14ac:dyDescent="0.35">
      <c r="A1210" s="148"/>
      <c r="B1210" s="116"/>
      <c r="C1210" s="115"/>
      <c r="D1210" s="115"/>
      <c r="E1210" s="115"/>
      <c r="F1210" s="240" t="str">
        <f>IFERROR(VLOOKUP(B1210,ACCEPTED_CODES!$X$3:$Y$48,2,),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4"/>
      <c r="Z1210" s="115" t="str">
        <f>IFERROR(VLOOKUP(Y1210,CAPTURE_SITE_INFO!$AC$3:$AE$501,3,FALSE),"")</f>
        <v/>
      </c>
      <c r="AA1210" s="297"/>
      <c r="AB1210" s="297"/>
      <c r="AC1210" s="297"/>
      <c r="AD1210" s="297"/>
      <c r="AE1210" s="297"/>
      <c r="AF1210" s="297"/>
      <c r="AG1210" s="297"/>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3" t="str">
        <f t="shared" si="190"/>
        <v/>
      </c>
      <c r="AU1210" s="283" t="s">
        <v>2506</v>
      </c>
    </row>
    <row r="1211" spans="1:47" x14ac:dyDescent="0.35">
      <c r="A1211" s="148"/>
      <c r="B1211" s="116"/>
      <c r="C1211" s="115"/>
      <c r="D1211" s="115"/>
      <c r="E1211" s="115"/>
      <c r="F1211" s="240" t="str">
        <f>IFERROR(VLOOKUP(B1211,ACCEPTED_CODES!$X$3:$Y$48,2,),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4"/>
      <c r="Z1211" s="115" t="str">
        <f>IFERROR(VLOOKUP(Y1211,CAPTURE_SITE_INFO!$AC$3:$AE$501,3,FALSE),"")</f>
        <v/>
      </c>
      <c r="AA1211" s="297"/>
      <c r="AB1211" s="297"/>
      <c r="AC1211" s="297"/>
      <c r="AD1211" s="297"/>
      <c r="AE1211" s="297"/>
      <c r="AF1211" s="297"/>
      <c r="AG1211" s="297"/>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3" t="str">
        <f t="shared" si="190"/>
        <v/>
      </c>
      <c r="AU1211" s="283" t="s">
        <v>2506</v>
      </c>
    </row>
    <row r="1212" spans="1:47" x14ac:dyDescent="0.35">
      <c r="A1212" s="148"/>
      <c r="B1212" s="116"/>
      <c r="C1212" s="115"/>
      <c r="D1212" s="115"/>
      <c r="E1212" s="115"/>
      <c r="F1212" s="240" t="str">
        <f>IFERROR(VLOOKUP(B1212,ACCEPTED_CODES!$X$3:$Y$48,2,),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4"/>
      <c r="Z1212" s="115" t="str">
        <f>IFERROR(VLOOKUP(Y1212,CAPTURE_SITE_INFO!$AC$3:$AE$501,3,FALSE),"")</f>
        <v/>
      </c>
      <c r="AA1212" s="297"/>
      <c r="AB1212" s="297"/>
      <c r="AC1212" s="297"/>
      <c r="AD1212" s="297"/>
      <c r="AE1212" s="297"/>
      <c r="AF1212" s="297"/>
      <c r="AG1212" s="297"/>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3" t="str">
        <f t="shared" si="190"/>
        <v/>
      </c>
      <c r="AU1212" s="283" t="s">
        <v>2506</v>
      </c>
    </row>
    <row r="1213" spans="1:47" x14ac:dyDescent="0.35">
      <c r="A1213" s="148"/>
      <c r="B1213" s="116"/>
      <c r="C1213" s="115"/>
      <c r="D1213" s="115"/>
      <c r="E1213" s="115"/>
      <c r="F1213" s="240" t="str">
        <f>IFERROR(VLOOKUP(B1213,ACCEPTED_CODES!$X$3:$Y$48,2,),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4"/>
      <c r="Z1213" s="115" t="str">
        <f>IFERROR(VLOOKUP(Y1213,CAPTURE_SITE_INFO!$AC$3:$AE$501,3,FALSE),"")</f>
        <v/>
      </c>
      <c r="AA1213" s="297"/>
      <c r="AB1213" s="297"/>
      <c r="AC1213" s="297"/>
      <c r="AD1213" s="297"/>
      <c r="AE1213" s="297"/>
      <c r="AF1213" s="297"/>
      <c r="AG1213" s="297"/>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3" t="str">
        <f t="shared" si="190"/>
        <v/>
      </c>
      <c r="AU1213" s="283" t="s">
        <v>2506</v>
      </c>
    </row>
    <row r="1214" spans="1:47" x14ac:dyDescent="0.35">
      <c r="A1214" s="148"/>
      <c r="B1214" s="116"/>
      <c r="C1214" s="115"/>
      <c r="D1214" s="115"/>
      <c r="E1214" s="115"/>
      <c r="F1214" s="240" t="str">
        <f>IFERROR(VLOOKUP(B1214,ACCEPTED_CODES!$X$3:$Y$48,2,),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4"/>
      <c r="Z1214" s="115" t="str">
        <f>IFERROR(VLOOKUP(Y1214,CAPTURE_SITE_INFO!$AC$3:$AE$501,3,FALSE),"")</f>
        <v/>
      </c>
      <c r="AA1214" s="297"/>
      <c r="AB1214" s="297"/>
      <c r="AC1214" s="297"/>
      <c r="AD1214" s="297"/>
      <c r="AE1214" s="297"/>
      <c r="AF1214" s="297"/>
      <c r="AG1214" s="297"/>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3" t="str">
        <f t="shared" si="190"/>
        <v/>
      </c>
      <c r="AU1214" s="283" t="s">
        <v>2506</v>
      </c>
    </row>
    <row r="1215" spans="1:47" x14ac:dyDescent="0.35">
      <c r="A1215" s="148"/>
      <c r="B1215" s="116"/>
      <c r="C1215" s="115"/>
      <c r="D1215" s="115"/>
      <c r="E1215" s="115"/>
      <c r="F1215" s="240" t="str">
        <f>IFERROR(VLOOKUP(B1215,ACCEPTED_CODES!$X$3:$Y$48,2,),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4"/>
      <c r="Z1215" s="115" t="str">
        <f>IFERROR(VLOOKUP(Y1215,CAPTURE_SITE_INFO!$AC$3:$AE$501,3,FALSE),"")</f>
        <v/>
      </c>
      <c r="AA1215" s="297"/>
      <c r="AB1215" s="297"/>
      <c r="AC1215" s="297"/>
      <c r="AD1215" s="297"/>
      <c r="AE1215" s="297"/>
      <c r="AF1215" s="297"/>
      <c r="AG1215" s="297"/>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3" t="str">
        <f t="shared" si="190"/>
        <v/>
      </c>
      <c r="AU1215" s="283" t="s">
        <v>2506</v>
      </c>
    </row>
    <row r="1216" spans="1:47" x14ac:dyDescent="0.35">
      <c r="A1216" s="148"/>
      <c r="B1216" s="116"/>
      <c r="C1216" s="115"/>
      <c r="D1216" s="115"/>
      <c r="E1216" s="115"/>
      <c r="F1216" s="240" t="str">
        <f>IFERROR(VLOOKUP(B1216,ACCEPTED_CODES!$X$3:$Y$48,2,),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4"/>
      <c r="Z1216" s="115" t="str">
        <f>IFERROR(VLOOKUP(Y1216,CAPTURE_SITE_INFO!$AC$3:$AE$501,3,FALSE),"")</f>
        <v/>
      </c>
      <c r="AA1216" s="297"/>
      <c r="AB1216" s="297"/>
      <c r="AC1216" s="297"/>
      <c r="AD1216" s="297"/>
      <c r="AE1216" s="297"/>
      <c r="AF1216" s="297"/>
      <c r="AG1216" s="297"/>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3" t="str">
        <f t="shared" si="190"/>
        <v/>
      </c>
      <c r="AU1216" s="283" t="s">
        <v>2506</v>
      </c>
    </row>
    <row r="1217" spans="1:47" x14ac:dyDescent="0.35">
      <c r="A1217" s="148"/>
      <c r="B1217" s="116"/>
      <c r="C1217" s="115"/>
      <c r="D1217" s="115"/>
      <c r="E1217" s="115"/>
      <c r="F1217" s="240" t="str">
        <f>IFERROR(VLOOKUP(B1217,ACCEPTED_CODES!$X$3:$Y$48,2,),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4"/>
      <c r="Z1217" s="115" t="str">
        <f>IFERROR(VLOOKUP(Y1217,CAPTURE_SITE_INFO!$AC$3:$AE$501,3,FALSE),"")</f>
        <v/>
      </c>
      <c r="AA1217" s="297"/>
      <c r="AB1217" s="297"/>
      <c r="AC1217" s="297"/>
      <c r="AD1217" s="297"/>
      <c r="AE1217" s="297"/>
      <c r="AF1217" s="297"/>
      <c r="AG1217" s="297"/>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3" t="str">
        <f t="shared" si="190"/>
        <v/>
      </c>
      <c r="AU1217" s="283" t="s">
        <v>2506</v>
      </c>
    </row>
    <row r="1218" spans="1:47" x14ac:dyDescent="0.35">
      <c r="A1218" s="148"/>
      <c r="B1218" s="116"/>
      <c r="C1218" s="115"/>
      <c r="D1218" s="115"/>
      <c r="E1218" s="115"/>
      <c r="F1218" s="240" t="str">
        <f>IFERROR(VLOOKUP(B1218,ACCEPTED_CODES!$X$3:$Y$48,2,),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4"/>
      <c r="Z1218" s="115" t="str">
        <f>IFERROR(VLOOKUP(Y1218,CAPTURE_SITE_INFO!$AC$3:$AE$501,3,FALSE),"")</f>
        <v/>
      </c>
      <c r="AA1218" s="297"/>
      <c r="AB1218" s="297"/>
      <c r="AC1218" s="297"/>
      <c r="AD1218" s="297"/>
      <c r="AE1218" s="297"/>
      <c r="AF1218" s="297"/>
      <c r="AG1218" s="297"/>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3" t="str">
        <f t="shared" si="190"/>
        <v/>
      </c>
      <c r="AU1218" s="283" t="s">
        <v>2506</v>
      </c>
    </row>
    <row r="1219" spans="1:47" x14ac:dyDescent="0.35">
      <c r="A1219" s="148"/>
      <c r="B1219" s="116"/>
      <c r="C1219" s="115"/>
      <c r="D1219" s="115"/>
      <c r="E1219" s="115"/>
      <c r="F1219" s="240" t="str">
        <f>IFERROR(VLOOKUP(B1219,ACCEPTED_CODES!$X$3:$Y$48,2,),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4"/>
      <c r="Z1219" s="115" t="str">
        <f>IFERROR(VLOOKUP(Y1219,CAPTURE_SITE_INFO!$AC$3:$AE$501,3,FALSE),"")</f>
        <v/>
      </c>
      <c r="AA1219" s="297"/>
      <c r="AB1219" s="297"/>
      <c r="AC1219" s="297"/>
      <c r="AD1219" s="297"/>
      <c r="AE1219" s="297"/>
      <c r="AF1219" s="297"/>
      <c r="AG1219" s="297"/>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3" t="str">
        <f t="shared" si="190"/>
        <v/>
      </c>
      <c r="AU1219" s="283" t="s">
        <v>2506</v>
      </c>
    </row>
    <row r="1220" spans="1:47" x14ac:dyDescent="0.35">
      <c r="A1220" s="148"/>
      <c r="B1220" s="116"/>
      <c r="C1220" s="115"/>
      <c r="D1220" s="115"/>
      <c r="E1220" s="115"/>
      <c r="F1220" s="240" t="str">
        <f>IFERROR(VLOOKUP(B1220,ACCEPTED_CODES!$X$3:$Y$48,2,),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4"/>
      <c r="Z1220" s="115" t="str">
        <f>IFERROR(VLOOKUP(Y1220,CAPTURE_SITE_INFO!$AC$3:$AE$501,3,FALSE),"")</f>
        <v/>
      </c>
      <c r="AA1220" s="297"/>
      <c r="AB1220" s="297"/>
      <c r="AC1220" s="297"/>
      <c r="AD1220" s="297"/>
      <c r="AE1220" s="297"/>
      <c r="AF1220" s="297"/>
      <c r="AG1220" s="297"/>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3" t="str">
        <f t="shared" si="190"/>
        <v/>
      </c>
      <c r="AU1220" s="283" t="s">
        <v>2506</v>
      </c>
    </row>
    <row r="1221" spans="1:47" x14ac:dyDescent="0.35">
      <c r="A1221" s="148"/>
      <c r="B1221" s="116"/>
      <c r="C1221" s="115"/>
      <c r="D1221" s="115"/>
      <c r="E1221" s="115"/>
      <c r="F1221" s="240" t="str">
        <f>IFERROR(VLOOKUP(B1221,ACCEPTED_CODES!$X$3:$Y$48,2,),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4"/>
      <c r="Z1221" s="115" t="str">
        <f>IFERROR(VLOOKUP(Y1221,CAPTURE_SITE_INFO!$AC$3:$AE$501,3,FALSE),"")</f>
        <v/>
      </c>
      <c r="AA1221" s="297"/>
      <c r="AB1221" s="297"/>
      <c r="AC1221" s="297"/>
      <c r="AD1221" s="297"/>
      <c r="AE1221" s="297"/>
      <c r="AF1221" s="297"/>
      <c r="AG1221" s="297"/>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3" t="str">
        <f t="shared" ref="AT1221:AT1284" si="200">IF(T1221="","",(CONCATENATE(S1221,"-",T1221)))</f>
        <v/>
      </c>
      <c r="AU1221" s="283" t="s">
        <v>2506</v>
      </c>
    </row>
    <row r="1222" spans="1:47" x14ac:dyDescent="0.35">
      <c r="A1222" s="148"/>
      <c r="B1222" s="116"/>
      <c r="C1222" s="115"/>
      <c r="D1222" s="115"/>
      <c r="E1222" s="115"/>
      <c r="F1222" s="240" t="str">
        <f>IFERROR(VLOOKUP(B1222,ACCEPTED_CODES!$X$3:$Y$48,2,),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4"/>
      <c r="Z1222" s="115" t="str">
        <f>IFERROR(VLOOKUP(Y1222,CAPTURE_SITE_INFO!$AC$3:$AE$501,3,FALSE),"")</f>
        <v/>
      </c>
      <c r="AA1222" s="297"/>
      <c r="AB1222" s="297"/>
      <c r="AC1222" s="297"/>
      <c r="AD1222" s="297"/>
      <c r="AE1222" s="297"/>
      <c r="AF1222" s="297"/>
      <c r="AG1222" s="297"/>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3" t="str">
        <f t="shared" si="200"/>
        <v/>
      </c>
      <c r="AU1222" s="283" t="s">
        <v>2506</v>
      </c>
    </row>
    <row r="1223" spans="1:47" x14ac:dyDescent="0.35">
      <c r="A1223" s="148"/>
      <c r="B1223" s="116"/>
      <c r="C1223" s="115"/>
      <c r="D1223" s="115"/>
      <c r="E1223" s="115"/>
      <c r="F1223" s="240" t="str">
        <f>IFERROR(VLOOKUP(B1223,ACCEPTED_CODES!$X$3:$Y$48,2,),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4"/>
      <c r="Z1223" s="115" t="str">
        <f>IFERROR(VLOOKUP(Y1223,CAPTURE_SITE_INFO!$AC$3:$AE$501,3,FALSE),"")</f>
        <v/>
      </c>
      <c r="AA1223" s="297"/>
      <c r="AB1223" s="297"/>
      <c r="AC1223" s="297"/>
      <c r="AD1223" s="297"/>
      <c r="AE1223" s="297"/>
      <c r="AF1223" s="297"/>
      <c r="AG1223" s="297"/>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3" t="str">
        <f t="shared" si="200"/>
        <v/>
      </c>
      <c r="AU1223" s="283" t="s">
        <v>2506</v>
      </c>
    </row>
    <row r="1224" spans="1:47" x14ac:dyDescent="0.35">
      <c r="A1224" s="148"/>
      <c r="B1224" s="116"/>
      <c r="C1224" s="115"/>
      <c r="D1224" s="115"/>
      <c r="E1224" s="115"/>
      <c r="F1224" s="240" t="str">
        <f>IFERROR(VLOOKUP(B1224,ACCEPTED_CODES!$X$3:$Y$48,2,),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4"/>
      <c r="Z1224" s="115" t="str">
        <f>IFERROR(VLOOKUP(Y1224,CAPTURE_SITE_INFO!$AC$3:$AE$501,3,FALSE),"")</f>
        <v/>
      </c>
      <c r="AA1224" s="297"/>
      <c r="AB1224" s="297"/>
      <c r="AC1224" s="297"/>
      <c r="AD1224" s="297"/>
      <c r="AE1224" s="297"/>
      <c r="AF1224" s="297"/>
      <c r="AG1224" s="297"/>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3" t="str">
        <f t="shared" si="200"/>
        <v/>
      </c>
      <c r="AU1224" s="283" t="s">
        <v>2506</v>
      </c>
    </row>
    <row r="1225" spans="1:47" x14ac:dyDescent="0.35">
      <c r="A1225" s="148"/>
      <c r="B1225" s="116"/>
      <c r="C1225" s="115"/>
      <c r="D1225" s="115"/>
      <c r="E1225" s="115"/>
      <c r="F1225" s="240" t="str">
        <f>IFERROR(VLOOKUP(B1225,ACCEPTED_CODES!$X$3:$Y$48,2,),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4"/>
      <c r="Z1225" s="115" t="str">
        <f>IFERROR(VLOOKUP(Y1225,CAPTURE_SITE_INFO!$AC$3:$AE$501,3,FALSE),"")</f>
        <v/>
      </c>
      <c r="AA1225" s="297"/>
      <c r="AB1225" s="297"/>
      <c r="AC1225" s="297"/>
      <c r="AD1225" s="297"/>
      <c r="AE1225" s="297"/>
      <c r="AF1225" s="297"/>
      <c r="AG1225" s="297"/>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3" t="str">
        <f t="shared" si="200"/>
        <v/>
      </c>
      <c r="AU1225" s="283" t="s">
        <v>2506</v>
      </c>
    </row>
    <row r="1226" spans="1:47" x14ac:dyDescent="0.35">
      <c r="A1226" s="148"/>
      <c r="B1226" s="116"/>
      <c r="C1226" s="115"/>
      <c r="D1226" s="115"/>
      <c r="E1226" s="115"/>
      <c r="F1226" s="240" t="str">
        <f>IFERROR(VLOOKUP(B1226,ACCEPTED_CODES!$X$3:$Y$48,2,),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4"/>
      <c r="Z1226" s="115" t="str">
        <f>IFERROR(VLOOKUP(Y1226,CAPTURE_SITE_INFO!$AC$3:$AE$501,3,FALSE),"")</f>
        <v/>
      </c>
      <c r="AA1226" s="297"/>
      <c r="AB1226" s="297"/>
      <c r="AC1226" s="297"/>
      <c r="AD1226" s="297"/>
      <c r="AE1226" s="297"/>
      <c r="AF1226" s="297"/>
      <c r="AG1226" s="297"/>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3" t="str">
        <f t="shared" si="200"/>
        <v/>
      </c>
      <c r="AU1226" s="283" t="s">
        <v>2506</v>
      </c>
    </row>
    <row r="1227" spans="1:47" x14ac:dyDescent="0.35">
      <c r="A1227" s="148"/>
      <c r="B1227" s="116"/>
      <c r="C1227" s="115"/>
      <c r="D1227" s="115"/>
      <c r="E1227" s="115"/>
      <c r="F1227" s="240" t="str">
        <f>IFERROR(VLOOKUP(B1227,ACCEPTED_CODES!$X$3:$Y$48,2,),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4"/>
      <c r="Z1227" s="115" t="str">
        <f>IFERROR(VLOOKUP(Y1227,CAPTURE_SITE_INFO!$AC$3:$AE$501,3,FALSE),"")</f>
        <v/>
      </c>
      <c r="AA1227" s="297"/>
      <c r="AB1227" s="297"/>
      <c r="AC1227" s="297"/>
      <c r="AD1227" s="297"/>
      <c r="AE1227" s="297"/>
      <c r="AF1227" s="297"/>
      <c r="AG1227" s="297"/>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3" t="str">
        <f t="shared" si="200"/>
        <v/>
      </c>
      <c r="AU1227" s="283" t="s">
        <v>2506</v>
      </c>
    </row>
    <row r="1228" spans="1:47" x14ac:dyDescent="0.35">
      <c r="A1228" s="148"/>
      <c r="B1228" s="116"/>
      <c r="C1228" s="115"/>
      <c r="D1228" s="115"/>
      <c r="E1228" s="115"/>
      <c r="F1228" s="240" t="str">
        <f>IFERROR(VLOOKUP(B1228,ACCEPTED_CODES!$X$3:$Y$48,2,),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4"/>
      <c r="Z1228" s="115" t="str">
        <f>IFERROR(VLOOKUP(Y1228,CAPTURE_SITE_INFO!$AC$3:$AE$501,3,FALSE),"")</f>
        <v/>
      </c>
      <c r="AA1228" s="297"/>
      <c r="AB1228" s="297"/>
      <c r="AC1228" s="297"/>
      <c r="AD1228" s="297"/>
      <c r="AE1228" s="297"/>
      <c r="AF1228" s="297"/>
      <c r="AG1228" s="297"/>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3" t="str">
        <f t="shared" si="200"/>
        <v/>
      </c>
      <c r="AU1228" s="283" t="s">
        <v>2506</v>
      </c>
    </row>
    <row r="1229" spans="1:47" x14ac:dyDescent="0.35">
      <c r="A1229" s="148"/>
      <c r="B1229" s="116"/>
      <c r="C1229" s="115"/>
      <c r="D1229" s="115"/>
      <c r="E1229" s="115"/>
      <c r="F1229" s="240" t="str">
        <f>IFERROR(VLOOKUP(B1229,ACCEPTED_CODES!$X$3:$Y$48,2,),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4"/>
      <c r="Z1229" s="115" t="str">
        <f>IFERROR(VLOOKUP(Y1229,CAPTURE_SITE_INFO!$AC$3:$AE$501,3,FALSE),"")</f>
        <v/>
      </c>
      <c r="AA1229" s="297"/>
      <c r="AB1229" s="297"/>
      <c r="AC1229" s="297"/>
      <c r="AD1229" s="297"/>
      <c r="AE1229" s="297"/>
      <c r="AF1229" s="297"/>
      <c r="AG1229" s="297"/>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3" t="str">
        <f t="shared" si="200"/>
        <v/>
      </c>
      <c r="AU1229" s="283" t="s">
        <v>2506</v>
      </c>
    </row>
    <row r="1230" spans="1:47" x14ac:dyDescent="0.35">
      <c r="A1230" s="148"/>
      <c r="B1230" s="116"/>
      <c r="C1230" s="115"/>
      <c r="D1230" s="115"/>
      <c r="E1230" s="115"/>
      <c r="F1230" s="240" t="str">
        <f>IFERROR(VLOOKUP(B1230,ACCEPTED_CODES!$X$3:$Y$48,2,),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4"/>
      <c r="Z1230" s="115" t="str">
        <f>IFERROR(VLOOKUP(Y1230,CAPTURE_SITE_INFO!$AC$3:$AE$501,3,FALSE),"")</f>
        <v/>
      </c>
      <c r="AA1230" s="297"/>
      <c r="AB1230" s="297"/>
      <c r="AC1230" s="297"/>
      <c r="AD1230" s="297"/>
      <c r="AE1230" s="297"/>
      <c r="AF1230" s="297"/>
      <c r="AG1230" s="297"/>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3" t="str">
        <f t="shared" si="200"/>
        <v/>
      </c>
      <c r="AU1230" s="283" t="s">
        <v>2506</v>
      </c>
    </row>
    <row r="1231" spans="1:47" x14ac:dyDescent="0.35">
      <c r="A1231" s="148"/>
      <c r="B1231" s="116"/>
      <c r="C1231" s="115"/>
      <c r="D1231" s="115"/>
      <c r="E1231" s="115"/>
      <c r="F1231" s="240" t="str">
        <f>IFERROR(VLOOKUP(B1231,ACCEPTED_CODES!$X$3:$Y$48,2,),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4"/>
      <c r="Z1231" s="115" t="str">
        <f>IFERROR(VLOOKUP(Y1231,CAPTURE_SITE_INFO!$AC$3:$AE$501,3,FALSE),"")</f>
        <v/>
      </c>
      <c r="AA1231" s="297"/>
      <c r="AB1231" s="297"/>
      <c r="AC1231" s="297"/>
      <c r="AD1231" s="297"/>
      <c r="AE1231" s="297"/>
      <c r="AF1231" s="297"/>
      <c r="AG1231" s="297"/>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3" t="str">
        <f t="shared" si="200"/>
        <v/>
      </c>
      <c r="AU1231" s="283" t="s">
        <v>2506</v>
      </c>
    </row>
    <row r="1232" spans="1:47" x14ac:dyDescent="0.35">
      <c r="A1232" s="148"/>
      <c r="B1232" s="116"/>
      <c r="C1232" s="115"/>
      <c r="D1232" s="115"/>
      <c r="E1232" s="115"/>
      <c r="F1232" s="240" t="str">
        <f>IFERROR(VLOOKUP(B1232,ACCEPTED_CODES!$X$3:$Y$48,2,),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4"/>
      <c r="Z1232" s="115" t="str">
        <f>IFERROR(VLOOKUP(Y1232,CAPTURE_SITE_INFO!$AC$3:$AE$501,3,FALSE),"")</f>
        <v/>
      </c>
      <c r="AA1232" s="297"/>
      <c r="AB1232" s="297"/>
      <c r="AC1232" s="297"/>
      <c r="AD1232" s="297"/>
      <c r="AE1232" s="297"/>
      <c r="AF1232" s="297"/>
      <c r="AG1232" s="297"/>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3" t="str">
        <f t="shared" si="200"/>
        <v/>
      </c>
      <c r="AU1232" s="283" t="s">
        <v>2506</v>
      </c>
    </row>
    <row r="1233" spans="1:47" x14ac:dyDescent="0.35">
      <c r="A1233" s="148"/>
      <c r="B1233" s="116"/>
      <c r="C1233" s="115"/>
      <c r="D1233" s="115"/>
      <c r="E1233" s="115"/>
      <c r="F1233" s="240" t="str">
        <f>IFERROR(VLOOKUP(B1233,ACCEPTED_CODES!$X$3:$Y$48,2,),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4"/>
      <c r="Z1233" s="115" t="str">
        <f>IFERROR(VLOOKUP(Y1233,CAPTURE_SITE_INFO!$AC$3:$AE$501,3,FALSE),"")</f>
        <v/>
      </c>
      <c r="AA1233" s="297"/>
      <c r="AB1233" s="297"/>
      <c r="AC1233" s="297"/>
      <c r="AD1233" s="297"/>
      <c r="AE1233" s="297"/>
      <c r="AF1233" s="297"/>
      <c r="AG1233" s="297"/>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3" t="str">
        <f t="shared" si="200"/>
        <v/>
      </c>
      <c r="AU1233" s="283" t="s">
        <v>2506</v>
      </c>
    </row>
    <row r="1234" spans="1:47" x14ac:dyDescent="0.35">
      <c r="A1234" s="148"/>
      <c r="B1234" s="116"/>
      <c r="C1234" s="115"/>
      <c r="D1234" s="115"/>
      <c r="E1234" s="115"/>
      <c r="F1234" s="240" t="str">
        <f>IFERROR(VLOOKUP(B1234,ACCEPTED_CODES!$X$3:$Y$48,2,),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4"/>
      <c r="Z1234" s="115" t="str">
        <f>IFERROR(VLOOKUP(Y1234,CAPTURE_SITE_INFO!$AC$3:$AE$501,3,FALSE),"")</f>
        <v/>
      </c>
      <c r="AA1234" s="297"/>
      <c r="AB1234" s="297"/>
      <c r="AC1234" s="297"/>
      <c r="AD1234" s="297"/>
      <c r="AE1234" s="297"/>
      <c r="AF1234" s="297"/>
      <c r="AG1234" s="297"/>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3" t="str">
        <f t="shared" si="200"/>
        <v/>
      </c>
      <c r="AU1234" s="283" t="s">
        <v>2506</v>
      </c>
    </row>
    <row r="1235" spans="1:47" x14ac:dyDescent="0.35">
      <c r="A1235" s="148"/>
      <c r="B1235" s="116"/>
      <c r="C1235" s="115"/>
      <c r="D1235" s="115"/>
      <c r="E1235" s="115"/>
      <c r="F1235" s="240" t="str">
        <f>IFERROR(VLOOKUP(B1235,ACCEPTED_CODES!$X$3:$Y$48,2,),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4"/>
      <c r="Z1235" s="115" t="str">
        <f>IFERROR(VLOOKUP(Y1235,CAPTURE_SITE_INFO!$AC$3:$AE$501,3,FALSE),"")</f>
        <v/>
      </c>
      <c r="AA1235" s="297"/>
      <c r="AB1235" s="297"/>
      <c r="AC1235" s="297"/>
      <c r="AD1235" s="297"/>
      <c r="AE1235" s="297"/>
      <c r="AF1235" s="297"/>
      <c r="AG1235" s="297"/>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3" t="str">
        <f t="shared" si="200"/>
        <v/>
      </c>
      <c r="AU1235" s="283" t="s">
        <v>2506</v>
      </c>
    </row>
    <row r="1236" spans="1:47" x14ac:dyDescent="0.35">
      <c r="A1236" s="148"/>
      <c r="B1236" s="116"/>
      <c r="C1236" s="115"/>
      <c r="D1236" s="115"/>
      <c r="E1236" s="115"/>
      <c r="F1236" s="240" t="str">
        <f>IFERROR(VLOOKUP(B1236,ACCEPTED_CODES!$X$3:$Y$48,2,),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4"/>
      <c r="Z1236" s="115" t="str">
        <f>IFERROR(VLOOKUP(Y1236,CAPTURE_SITE_INFO!$AC$3:$AE$501,3,FALSE),"")</f>
        <v/>
      </c>
      <c r="AA1236" s="297"/>
      <c r="AB1236" s="297"/>
      <c r="AC1236" s="297"/>
      <c r="AD1236" s="297"/>
      <c r="AE1236" s="297"/>
      <c r="AF1236" s="297"/>
      <c r="AG1236" s="297"/>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3" t="str">
        <f t="shared" si="200"/>
        <v/>
      </c>
      <c r="AU1236" s="283" t="s">
        <v>2506</v>
      </c>
    </row>
    <row r="1237" spans="1:47" x14ac:dyDescent="0.35">
      <c r="A1237" s="148"/>
      <c r="B1237" s="116"/>
      <c r="C1237" s="115"/>
      <c r="D1237" s="115"/>
      <c r="E1237" s="115"/>
      <c r="F1237" s="240" t="str">
        <f>IFERROR(VLOOKUP(B1237,ACCEPTED_CODES!$X$3:$Y$48,2,),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4"/>
      <c r="Z1237" s="115" t="str">
        <f>IFERROR(VLOOKUP(Y1237,CAPTURE_SITE_INFO!$AC$3:$AE$501,3,FALSE),"")</f>
        <v/>
      </c>
      <c r="AA1237" s="297"/>
      <c r="AB1237" s="297"/>
      <c r="AC1237" s="297"/>
      <c r="AD1237" s="297"/>
      <c r="AE1237" s="297"/>
      <c r="AF1237" s="297"/>
      <c r="AG1237" s="297"/>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3" t="str">
        <f t="shared" si="200"/>
        <v/>
      </c>
      <c r="AU1237" s="283" t="s">
        <v>2506</v>
      </c>
    </row>
    <row r="1238" spans="1:47" x14ac:dyDescent="0.35">
      <c r="A1238" s="148"/>
      <c r="B1238" s="116"/>
      <c r="C1238" s="115"/>
      <c r="D1238" s="115"/>
      <c r="E1238" s="115"/>
      <c r="F1238" s="240" t="str">
        <f>IFERROR(VLOOKUP(B1238,ACCEPTED_CODES!$X$3:$Y$48,2,),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4"/>
      <c r="Z1238" s="115" t="str">
        <f>IFERROR(VLOOKUP(Y1238,CAPTURE_SITE_INFO!$AC$3:$AE$501,3,FALSE),"")</f>
        <v/>
      </c>
      <c r="AA1238" s="297"/>
      <c r="AB1238" s="297"/>
      <c r="AC1238" s="297"/>
      <c r="AD1238" s="297"/>
      <c r="AE1238" s="297"/>
      <c r="AF1238" s="297"/>
      <c r="AG1238" s="297"/>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3" t="str">
        <f t="shared" si="200"/>
        <v/>
      </c>
      <c r="AU1238" s="283" t="s">
        <v>2506</v>
      </c>
    </row>
    <row r="1239" spans="1:47" x14ac:dyDescent="0.35">
      <c r="A1239" s="148"/>
      <c r="B1239" s="116"/>
      <c r="C1239" s="115"/>
      <c r="D1239" s="115"/>
      <c r="E1239" s="115"/>
      <c r="F1239" s="240" t="str">
        <f>IFERROR(VLOOKUP(B1239,ACCEPTED_CODES!$X$3:$Y$48,2,),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4"/>
      <c r="Z1239" s="115" t="str">
        <f>IFERROR(VLOOKUP(Y1239,CAPTURE_SITE_INFO!$AC$3:$AE$501,3,FALSE),"")</f>
        <v/>
      </c>
      <c r="AA1239" s="297"/>
      <c r="AB1239" s="297"/>
      <c r="AC1239" s="297"/>
      <c r="AD1239" s="297"/>
      <c r="AE1239" s="297"/>
      <c r="AF1239" s="297"/>
      <c r="AG1239" s="297"/>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3" t="str">
        <f t="shared" si="200"/>
        <v/>
      </c>
      <c r="AU1239" s="283" t="s">
        <v>2506</v>
      </c>
    </row>
    <row r="1240" spans="1:47" x14ac:dyDescent="0.35">
      <c r="A1240" s="148"/>
      <c r="B1240" s="116"/>
      <c r="C1240" s="115"/>
      <c r="D1240" s="115"/>
      <c r="E1240" s="115"/>
      <c r="F1240" s="240" t="str">
        <f>IFERROR(VLOOKUP(B1240,ACCEPTED_CODES!$X$3:$Y$48,2,),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4"/>
      <c r="Z1240" s="115" t="str">
        <f>IFERROR(VLOOKUP(Y1240,CAPTURE_SITE_INFO!$AC$3:$AE$501,3,FALSE),"")</f>
        <v/>
      </c>
      <c r="AA1240" s="297"/>
      <c r="AB1240" s="297"/>
      <c r="AC1240" s="297"/>
      <c r="AD1240" s="297"/>
      <c r="AE1240" s="297"/>
      <c r="AF1240" s="297"/>
      <c r="AG1240" s="297"/>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3" t="str">
        <f t="shared" si="200"/>
        <v/>
      </c>
      <c r="AU1240" s="283" t="s">
        <v>2506</v>
      </c>
    </row>
    <row r="1241" spans="1:47" x14ac:dyDescent="0.35">
      <c r="A1241" s="148"/>
      <c r="B1241" s="116"/>
      <c r="C1241" s="115"/>
      <c r="D1241" s="115"/>
      <c r="E1241" s="115"/>
      <c r="F1241" s="240" t="str">
        <f>IFERROR(VLOOKUP(B1241,ACCEPTED_CODES!$X$3:$Y$48,2,),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4"/>
      <c r="Z1241" s="115" t="str">
        <f>IFERROR(VLOOKUP(Y1241,CAPTURE_SITE_INFO!$AC$3:$AE$501,3,FALSE),"")</f>
        <v/>
      </c>
      <c r="AA1241" s="297"/>
      <c r="AB1241" s="297"/>
      <c r="AC1241" s="297"/>
      <c r="AD1241" s="297"/>
      <c r="AE1241" s="297"/>
      <c r="AF1241" s="297"/>
      <c r="AG1241" s="297"/>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3" t="str">
        <f t="shared" si="200"/>
        <v/>
      </c>
      <c r="AU1241" s="283" t="s">
        <v>2506</v>
      </c>
    </row>
    <row r="1242" spans="1:47" x14ac:dyDescent="0.35">
      <c r="A1242" s="148"/>
      <c r="B1242" s="116"/>
      <c r="C1242" s="115"/>
      <c r="D1242" s="115"/>
      <c r="E1242" s="115"/>
      <c r="F1242" s="240" t="str">
        <f>IFERROR(VLOOKUP(B1242,ACCEPTED_CODES!$X$3:$Y$48,2,),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4"/>
      <c r="Z1242" s="115" t="str">
        <f>IFERROR(VLOOKUP(Y1242,CAPTURE_SITE_INFO!$AC$3:$AE$501,3,FALSE),"")</f>
        <v/>
      </c>
      <c r="AA1242" s="297"/>
      <c r="AB1242" s="297"/>
      <c r="AC1242" s="297"/>
      <c r="AD1242" s="297"/>
      <c r="AE1242" s="297"/>
      <c r="AF1242" s="297"/>
      <c r="AG1242" s="297"/>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3" t="str">
        <f t="shared" si="200"/>
        <v/>
      </c>
      <c r="AU1242" s="283" t="s">
        <v>2506</v>
      </c>
    </row>
    <row r="1243" spans="1:47" x14ac:dyDescent="0.35">
      <c r="A1243" s="148"/>
      <c r="B1243" s="116"/>
      <c r="C1243" s="115"/>
      <c r="D1243" s="115"/>
      <c r="E1243" s="115"/>
      <c r="F1243" s="240" t="str">
        <f>IFERROR(VLOOKUP(B1243,ACCEPTED_CODES!$X$3:$Y$48,2,),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4"/>
      <c r="Z1243" s="115" t="str">
        <f>IFERROR(VLOOKUP(Y1243,CAPTURE_SITE_INFO!$AC$3:$AE$501,3,FALSE),"")</f>
        <v/>
      </c>
      <c r="AA1243" s="297"/>
      <c r="AB1243" s="297"/>
      <c r="AC1243" s="297"/>
      <c r="AD1243" s="297"/>
      <c r="AE1243" s="297"/>
      <c r="AF1243" s="297"/>
      <c r="AG1243" s="297"/>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3" t="str">
        <f t="shared" si="200"/>
        <v/>
      </c>
      <c r="AU1243" s="283" t="s">
        <v>2506</v>
      </c>
    </row>
    <row r="1244" spans="1:47" x14ac:dyDescent="0.35">
      <c r="A1244" s="148"/>
      <c r="B1244" s="116"/>
      <c r="C1244" s="115"/>
      <c r="D1244" s="115"/>
      <c r="E1244" s="115"/>
      <c r="F1244" s="240" t="str">
        <f>IFERROR(VLOOKUP(B1244,ACCEPTED_CODES!$X$3:$Y$48,2,),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4"/>
      <c r="Z1244" s="115" t="str">
        <f>IFERROR(VLOOKUP(Y1244,CAPTURE_SITE_INFO!$AC$3:$AE$501,3,FALSE),"")</f>
        <v/>
      </c>
      <c r="AA1244" s="297"/>
      <c r="AB1244" s="297"/>
      <c r="AC1244" s="297"/>
      <c r="AD1244" s="297"/>
      <c r="AE1244" s="297"/>
      <c r="AF1244" s="297"/>
      <c r="AG1244" s="297"/>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3" t="str">
        <f t="shared" si="200"/>
        <v/>
      </c>
      <c r="AU1244" s="283" t="s">
        <v>2506</v>
      </c>
    </row>
    <row r="1245" spans="1:47" x14ac:dyDescent="0.35">
      <c r="A1245" s="148"/>
      <c r="B1245" s="116"/>
      <c r="C1245" s="115"/>
      <c r="D1245" s="115"/>
      <c r="E1245" s="115"/>
      <c r="F1245" s="240" t="str">
        <f>IFERROR(VLOOKUP(B1245,ACCEPTED_CODES!$X$3:$Y$48,2,),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4"/>
      <c r="Z1245" s="115" t="str">
        <f>IFERROR(VLOOKUP(Y1245,CAPTURE_SITE_INFO!$AC$3:$AE$501,3,FALSE),"")</f>
        <v/>
      </c>
      <c r="AA1245" s="297"/>
      <c r="AB1245" s="297"/>
      <c r="AC1245" s="297"/>
      <c r="AD1245" s="297"/>
      <c r="AE1245" s="297"/>
      <c r="AF1245" s="297"/>
      <c r="AG1245" s="297"/>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3" t="str">
        <f t="shared" si="200"/>
        <v/>
      </c>
      <c r="AU1245" s="283" t="s">
        <v>2506</v>
      </c>
    </row>
    <row r="1246" spans="1:47" x14ac:dyDescent="0.35">
      <c r="A1246" s="148"/>
      <c r="B1246" s="116"/>
      <c r="C1246" s="115"/>
      <c r="D1246" s="115"/>
      <c r="E1246" s="115"/>
      <c r="F1246" s="240" t="str">
        <f>IFERROR(VLOOKUP(B1246,ACCEPTED_CODES!$X$3:$Y$48,2,),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4"/>
      <c r="Z1246" s="115" t="str">
        <f>IFERROR(VLOOKUP(Y1246,CAPTURE_SITE_INFO!$AC$3:$AE$501,3,FALSE),"")</f>
        <v/>
      </c>
      <c r="AA1246" s="297"/>
      <c r="AB1246" s="297"/>
      <c r="AC1246" s="297"/>
      <c r="AD1246" s="297"/>
      <c r="AE1246" s="297"/>
      <c r="AF1246" s="297"/>
      <c r="AG1246" s="297"/>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3" t="str">
        <f t="shared" si="200"/>
        <v/>
      </c>
      <c r="AU1246" s="283" t="s">
        <v>2506</v>
      </c>
    </row>
    <row r="1247" spans="1:47" x14ac:dyDescent="0.35">
      <c r="A1247" s="148"/>
      <c r="B1247" s="116"/>
      <c r="C1247" s="115"/>
      <c r="D1247" s="115"/>
      <c r="E1247" s="115"/>
      <c r="F1247" s="240" t="str">
        <f>IFERROR(VLOOKUP(B1247,ACCEPTED_CODES!$X$3:$Y$48,2,),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4"/>
      <c r="Z1247" s="115" t="str">
        <f>IFERROR(VLOOKUP(Y1247,CAPTURE_SITE_INFO!$AC$3:$AE$501,3,FALSE),"")</f>
        <v/>
      </c>
      <c r="AA1247" s="297"/>
      <c r="AB1247" s="297"/>
      <c r="AC1247" s="297"/>
      <c r="AD1247" s="297"/>
      <c r="AE1247" s="297"/>
      <c r="AF1247" s="297"/>
      <c r="AG1247" s="297"/>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3" t="str">
        <f t="shared" si="200"/>
        <v/>
      </c>
      <c r="AU1247" s="283" t="s">
        <v>2506</v>
      </c>
    </row>
    <row r="1248" spans="1:47" x14ac:dyDescent="0.35">
      <c r="A1248" s="148"/>
      <c r="B1248" s="116"/>
      <c r="C1248" s="115"/>
      <c r="D1248" s="115"/>
      <c r="E1248" s="115"/>
      <c r="F1248" s="240" t="str">
        <f>IFERROR(VLOOKUP(B1248,ACCEPTED_CODES!$X$3:$Y$48,2,),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4"/>
      <c r="Z1248" s="115" t="str">
        <f>IFERROR(VLOOKUP(Y1248,CAPTURE_SITE_INFO!$AC$3:$AE$501,3,FALSE),"")</f>
        <v/>
      </c>
      <c r="AA1248" s="297"/>
      <c r="AB1248" s="297"/>
      <c r="AC1248" s="297"/>
      <c r="AD1248" s="297"/>
      <c r="AE1248" s="297"/>
      <c r="AF1248" s="297"/>
      <c r="AG1248" s="297"/>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3" t="str">
        <f t="shared" si="200"/>
        <v/>
      </c>
      <c r="AU1248" s="283" t="s">
        <v>2506</v>
      </c>
    </row>
    <row r="1249" spans="1:47" x14ac:dyDescent="0.35">
      <c r="A1249" s="148"/>
      <c r="B1249" s="116"/>
      <c r="C1249" s="115"/>
      <c r="D1249" s="115"/>
      <c r="E1249" s="115"/>
      <c r="F1249" s="240" t="str">
        <f>IFERROR(VLOOKUP(B1249,ACCEPTED_CODES!$X$3:$Y$48,2,),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4"/>
      <c r="Z1249" s="115" t="str">
        <f>IFERROR(VLOOKUP(Y1249,CAPTURE_SITE_INFO!$AC$3:$AE$501,3,FALSE),"")</f>
        <v/>
      </c>
      <c r="AA1249" s="297"/>
      <c r="AB1249" s="297"/>
      <c r="AC1249" s="297"/>
      <c r="AD1249" s="297"/>
      <c r="AE1249" s="297"/>
      <c r="AF1249" s="297"/>
      <c r="AG1249" s="297"/>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3" t="str">
        <f t="shared" si="200"/>
        <v/>
      </c>
      <c r="AU1249" s="283" t="s">
        <v>2506</v>
      </c>
    </row>
    <row r="1250" spans="1:47" x14ac:dyDescent="0.35">
      <c r="A1250" s="148"/>
      <c r="B1250" s="116"/>
      <c r="C1250" s="115"/>
      <c r="D1250" s="115"/>
      <c r="E1250" s="115"/>
      <c r="F1250" s="240" t="str">
        <f>IFERROR(VLOOKUP(B1250,ACCEPTED_CODES!$X$3:$Y$48,2,),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4"/>
      <c r="Z1250" s="115" t="str">
        <f>IFERROR(VLOOKUP(Y1250,CAPTURE_SITE_INFO!$AC$3:$AE$501,3,FALSE),"")</f>
        <v/>
      </c>
      <c r="AA1250" s="297"/>
      <c r="AB1250" s="297"/>
      <c r="AC1250" s="297"/>
      <c r="AD1250" s="297"/>
      <c r="AE1250" s="297"/>
      <c r="AF1250" s="297"/>
      <c r="AG1250" s="297"/>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3" t="str">
        <f t="shared" si="200"/>
        <v/>
      </c>
      <c r="AU1250" s="283" t="s">
        <v>2506</v>
      </c>
    </row>
    <row r="1251" spans="1:47" x14ac:dyDescent="0.35">
      <c r="A1251" s="148"/>
      <c r="B1251" s="116"/>
      <c r="C1251" s="115"/>
      <c r="D1251" s="115"/>
      <c r="E1251" s="115"/>
      <c r="F1251" s="240" t="str">
        <f>IFERROR(VLOOKUP(B1251,ACCEPTED_CODES!$X$3:$Y$48,2,),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4"/>
      <c r="Z1251" s="115" t="str">
        <f>IFERROR(VLOOKUP(Y1251,CAPTURE_SITE_INFO!$AC$3:$AE$501,3,FALSE),"")</f>
        <v/>
      </c>
      <c r="AA1251" s="297"/>
      <c r="AB1251" s="297"/>
      <c r="AC1251" s="297"/>
      <c r="AD1251" s="297"/>
      <c r="AE1251" s="297"/>
      <c r="AF1251" s="297"/>
      <c r="AG1251" s="297"/>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3" t="str">
        <f t="shared" si="200"/>
        <v/>
      </c>
      <c r="AU1251" s="283" t="s">
        <v>2506</v>
      </c>
    </row>
    <row r="1252" spans="1:47" x14ac:dyDescent="0.35">
      <c r="A1252" s="148"/>
      <c r="B1252" s="116"/>
      <c r="C1252" s="115"/>
      <c r="D1252" s="115"/>
      <c r="E1252" s="115"/>
      <c r="F1252" s="240" t="str">
        <f>IFERROR(VLOOKUP(B1252,ACCEPTED_CODES!$X$3:$Y$48,2,),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4"/>
      <c r="Z1252" s="115" t="str">
        <f>IFERROR(VLOOKUP(Y1252,CAPTURE_SITE_INFO!$AC$3:$AE$501,3,FALSE),"")</f>
        <v/>
      </c>
      <c r="AA1252" s="297"/>
      <c r="AB1252" s="297"/>
      <c r="AC1252" s="297"/>
      <c r="AD1252" s="297"/>
      <c r="AE1252" s="297"/>
      <c r="AF1252" s="297"/>
      <c r="AG1252" s="297"/>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3" t="str">
        <f t="shared" si="200"/>
        <v/>
      </c>
      <c r="AU1252" s="283" t="s">
        <v>2506</v>
      </c>
    </row>
    <row r="1253" spans="1:47" x14ac:dyDescent="0.35">
      <c r="A1253" s="148"/>
      <c r="B1253" s="116"/>
      <c r="C1253" s="115"/>
      <c r="D1253" s="115"/>
      <c r="E1253" s="115"/>
      <c r="F1253" s="240" t="str">
        <f>IFERROR(VLOOKUP(B1253,ACCEPTED_CODES!$X$3:$Y$48,2,),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4"/>
      <c r="Z1253" s="115" t="str">
        <f>IFERROR(VLOOKUP(Y1253,CAPTURE_SITE_INFO!$AC$3:$AE$501,3,FALSE),"")</f>
        <v/>
      </c>
      <c r="AA1253" s="297"/>
      <c r="AB1253" s="297"/>
      <c r="AC1253" s="297"/>
      <c r="AD1253" s="297"/>
      <c r="AE1253" s="297"/>
      <c r="AF1253" s="297"/>
      <c r="AG1253" s="297"/>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3" t="str">
        <f t="shared" si="200"/>
        <v/>
      </c>
      <c r="AU1253" s="283" t="s">
        <v>2506</v>
      </c>
    </row>
    <row r="1254" spans="1:47" x14ac:dyDescent="0.35">
      <c r="A1254" s="148"/>
      <c r="B1254" s="116"/>
      <c r="C1254" s="115"/>
      <c r="D1254" s="115"/>
      <c r="E1254" s="115"/>
      <c r="F1254" s="240" t="str">
        <f>IFERROR(VLOOKUP(B1254,ACCEPTED_CODES!$X$3:$Y$48,2,),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4"/>
      <c r="Z1254" s="115" t="str">
        <f>IFERROR(VLOOKUP(Y1254,CAPTURE_SITE_INFO!$AC$3:$AE$501,3,FALSE),"")</f>
        <v/>
      </c>
      <c r="AA1254" s="297"/>
      <c r="AB1254" s="297"/>
      <c r="AC1254" s="297"/>
      <c r="AD1254" s="297"/>
      <c r="AE1254" s="297"/>
      <c r="AF1254" s="297"/>
      <c r="AG1254" s="297"/>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3" t="str">
        <f t="shared" si="200"/>
        <v/>
      </c>
      <c r="AU1254" s="283" t="s">
        <v>2506</v>
      </c>
    </row>
    <row r="1255" spans="1:47" x14ac:dyDescent="0.35">
      <c r="A1255" s="148"/>
      <c r="B1255" s="116"/>
      <c r="C1255" s="115"/>
      <c r="D1255" s="115"/>
      <c r="E1255" s="115"/>
      <c r="F1255" s="240" t="str">
        <f>IFERROR(VLOOKUP(B1255,ACCEPTED_CODES!$X$3:$Y$48,2,),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4"/>
      <c r="Z1255" s="115" t="str">
        <f>IFERROR(VLOOKUP(Y1255,CAPTURE_SITE_INFO!$AC$3:$AE$501,3,FALSE),"")</f>
        <v/>
      </c>
      <c r="AA1255" s="297"/>
      <c r="AB1255" s="297"/>
      <c r="AC1255" s="297"/>
      <c r="AD1255" s="297"/>
      <c r="AE1255" s="297"/>
      <c r="AF1255" s="297"/>
      <c r="AG1255" s="297"/>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3" t="str">
        <f t="shared" si="200"/>
        <v/>
      </c>
      <c r="AU1255" s="283" t="s">
        <v>2506</v>
      </c>
    </row>
    <row r="1256" spans="1:47" x14ac:dyDescent="0.35">
      <c r="A1256" s="148"/>
      <c r="B1256" s="116"/>
      <c r="C1256" s="115"/>
      <c r="D1256" s="115"/>
      <c r="E1256" s="115"/>
      <c r="F1256" s="240" t="str">
        <f>IFERROR(VLOOKUP(B1256,ACCEPTED_CODES!$X$3:$Y$48,2,),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4"/>
      <c r="Z1256" s="115" t="str">
        <f>IFERROR(VLOOKUP(Y1256,CAPTURE_SITE_INFO!$AC$3:$AE$501,3,FALSE),"")</f>
        <v/>
      </c>
      <c r="AA1256" s="297"/>
      <c r="AB1256" s="297"/>
      <c r="AC1256" s="297"/>
      <c r="AD1256" s="297"/>
      <c r="AE1256" s="297"/>
      <c r="AF1256" s="297"/>
      <c r="AG1256" s="297"/>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3" t="str">
        <f t="shared" si="200"/>
        <v/>
      </c>
      <c r="AU1256" s="283" t="s">
        <v>2506</v>
      </c>
    </row>
    <row r="1257" spans="1:47" x14ac:dyDescent="0.35">
      <c r="A1257" s="148"/>
      <c r="B1257" s="116"/>
      <c r="C1257" s="115"/>
      <c r="D1257" s="115"/>
      <c r="E1257" s="115"/>
      <c r="F1257" s="240" t="str">
        <f>IFERROR(VLOOKUP(B1257,ACCEPTED_CODES!$X$3:$Y$48,2,),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4"/>
      <c r="Z1257" s="115" t="str">
        <f>IFERROR(VLOOKUP(Y1257,CAPTURE_SITE_INFO!$AC$3:$AE$501,3,FALSE),"")</f>
        <v/>
      </c>
      <c r="AA1257" s="297"/>
      <c r="AB1257" s="297"/>
      <c r="AC1257" s="297"/>
      <c r="AD1257" s="297"/>
      <c r="AE1257" s="297"/>
      <c r="AF1257" s="297"/>
      <c r="AG1257" s="297"/>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3" t="str">
        <f t="shared" si="200"/>
        <v/>
      </c>
      <c r="AU1257" s="283" t="s">
        <v>2506</v>
      </c>
    </row>
    <row r="1258" spans="1:47" x14ac:dyDescent="0.35">
      <c r="A1258" s="148"/>
      <c r="B1258" s="116"/>
      <c r="C1258" s="115"/>
      <c r="D1258" s="115"/>
      <c r="E1258" s="115"/>
      <c r="F1258" s="240" t="str">
        <f>IFERROR(VLOOKUP(B1258,ACCEPTED_CODES!$X$3:$Y$48,2,),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4"/>
      <c r="Z1258" s="115" t="str">
        <f>IFERROR(VLOOKUP(Y1258,CAPTURE_SITE_INFO!$AC$3:$AE$501,3,FALSE),"")</f>
        <v/>
      </c>
      <c r="AA1258" s="297"/>
      <c r="AB1258" s="297"/>
      <c r="AC1258" s="297"/>
      <c r="AD1258" s="297"/>
      <c r="AE1258" s="297"/>
      <c r="AF1258" s="297"/>
      <c r="AG1258" s="297"/>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3" t="str">
        <f t="shared" si="200"/>
        <v/>
      </c>
      <c r="AU1258" s="283" t="s">
        <v>2506</v>
      </c>
    </row>
    <row r="1259" spans="1:47" x14ac:dyDescent="0.35">
      <c r="A1259" s="148"/>
      <c r="B1259" s="116"/>
      <c r="C1259" s="115"/>
      <c r="D1259" s="115"/>
      <c r="E1259" s="115"/>
      <c r="F1259" s="240" t="str">
        <f>IFERROR(VLOOKUP(B1259,ACCEPTED_CODES!$X$3:$Y$48,2,),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4"/>
      <c r="Z1259" s="115" t="str">
        <f>IFERROR(VLOOKUP(Y1259,CAPTURE_SITE_INFO!$AC$3:$AE$501,3,FALSE),"")</f>
        <v/>
      </c>
      <c r="AA1259" s="297"/>
      <c r="AB1259" s="297"/>
      <c r="AC1259" s="297"/>
      <c r="AD1259" s="297"/>
      <c r="AE1259" s="297"/>
      <c r="AF1259" s="297"/>
      <c r="AG1259" s="297"/>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3" t="str">
        <f t="shared" si="200"/>
        <v/>
      </c>
      <c r="AU1259" s="283" t="s">
        <v>2506</v>
      </c>
    </row>
    <row r="1260" spans="1:47" x14ac:dyDescent="0.35">
      <c r="A1260" s="148"/>
      <c r="B1260" s="116"/>
      <c r="C1260" s="115"/>
      <c r="D1260" s="115"/>
      <c r="E1260" s="115"/>
      <c r="F1260" s="240" t="str">
        <f>IFERROR(VLOOKUP(B1260,ACCEPTED_CODES!$X$3:$Y$48,2,),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4"/>
      <c r="Z1260" s="115" t="str">
        <f>IFERROR(VLOOKUP(Y1260,CAPTURE_SITE_INFO!$AC$3:$AE$501,3,FALSE),"")</f>
        <v/>
      </c>
      <c r="AA1260" s="297"/>
      <c r="AB1260" s="297"/>
      <c r="AC1260" s="297"/>
      <c r="AD1260" s="297"/>
      <c r="AE1260" s="297"/>
      <c r="AF1260" s="297"/>
      <c r="AG1260" s="297"/>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3" t="str">
        <f t="shared" si="200"/>
        <v/>
      </c>
      <c r="AU1260" s="283" t="s">
        <v>2506</v>
      </c>
    </row>
    <row r="1261" spans="1:47" x14ac:dyDescent="0.35">
      <c r="A1261" s="148"/>
      <c r="B1261" s="116"/>
      <c r="C1261" s="115"/>
      <c r="D1261" s="115"/>
      <c r="E1261" s="115"/>
      <c r="F1261" s="240" t="str">
        <f>IFERROR(VLOOKUP(B1261,ACCEPTED_CODES!$X$3:$Y$48,2,),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4"/>
      <c r="Z1261" s="115" t="str">
        <f>IFERROR(VLOOKUP(Y1261,CAPTURE_SITE_INFO!$AC$3:$AE$501,3,FALSE),"")</f>
        <v/>
      </c>
      <c r="AA1261" s="297"/>
      <c r="AB1261" s="297"/>
      <c r="AC1261" s="297"/>
      <c r="AD1261" s="297"/>
      <c r="AE1261" s="297"/>
      <c r="AF1261" s="297"/>
      <c r="AG1261" s="297"/>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3" t="str">
        <f t="shared" si="200"/>
        <v/>
      </c>
      <c r="AU1261" s="283" t="s">
        <v>2506</v>
      </c>
    </row>
    <row r="1262" spans="1:47" x14ac:dyDescent="0.35">
      <c r="A1262" s="148"/>
      <c r="B1262" s="116"/>
      <c r="C1262" s="115"/>
      <c r="D1262" s="115"/>
      <c r="E1262" s="115"/>
      <c r="F1262" s="240" t="str">
        <f>IFERROR(VLOOKUP(B1262,ACCEPTED_CODES!$X$3:$Y$48,2,),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4"/>
      <c r="Z1262" s="115" t="str">
        <f>IFERROR(VLOOKUP(Y1262,CAPTURE_SITE_INFO!$AC$3:$AE$501,3,FALSE),"")</f>
        <v/>
      </c>
      <c r="AA1262" s="297"/>
      <c r="AB1262" s="297"/>
      <c r="AC1262" s="297"/>
      <c r="AD1262" s="297"/>
      <c r="AE1262" s="297"/>
      <c r="AF1262" s="297"/>
      <c r="AG1262" s="297"/>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3" t="str">
        <f t="shared" si="200"/>
        <v/>
      </c>
      <c r="AU1262" s="283" t="s">
        <v>2506</v>
      </c>
    </row>
    <row r="1263" spans="1:47" x14ac:dyDescent="0.35">
      <c r="A1263" s="148"/>
      <c r="B1263" s="116"/>
      <c r="C1263" s="115"/>
      <c r="D1263" s="115"/>
      <c r="E1263" s="115"/>
      <c r="F1263" s="240" t="str">
        <f>IFERROR(VLOOKUP(B1263,ACCEPTED_CODES!$X$3:$Y$48,2,),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4"/>
      <c r="Z1263" s="115" t="str">
        <f>IFERROR(VLOOKUP(Y1263,CAPTURE_SITE_INFO!$AC$3:$AE$501,3,FALSE),"")</f>
        <v/>
      </c>
      <c r="AA1263" s="297"/>
      <c r="AB1263" s="297"/>
      <c r="AC1263" s="297"/>
      <c r="AD1263" s="297"/>
      <c r="AE1263" s="297"/>
      <c r="AF1263" s="297"/>
      <c r="AG1263" s="297"/>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3" t="str">
        <f t="shared" si="200"/>
        <v/>
      </c>
      <c r="AU1263" s="283" t="s">
        <v>2506</v>
      </c>
    </row>
    <row r="1264" spans="1:47" x14ac:dyDescent="0.35">
      <c r="A1264" s="148"/>
      <c r="B1264" s="116"/>
      <c r="C1264" s="115"/>
      <c r="D1264" s="115"/>
      <c r="E1264" s="115"/>
      <c r="F1264" s="240" t="str">
        <f>IFERROR(VLOOKUP(B1264,ACCEPTED_CODES!$X$3:$Y$48,2,),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4"/>
      <c r="Z1264" s="115" t="str">
        <f>IFERROR(VLOOKUP(Y1264,CAPTURE_SITE_INFO!$AC$3:$AE$501,3,FALSE),"")</f>
        <v/>
      </c>
      <c r="AA1264" s="297"/>
      <c r="AB1264" s="297"/>
      <c r="AC1264" s="297"/>
      <c r="AD1264" s="297"/>
      <c r="AE1264" s="297"/>
      <c r="AF1264" s="297"/>
      <c r="AG1264" s="297"/>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3" t="str">
        <f t="shared" si="200"/>
        <v/>
      </c>
      <c r="AU1264" s="283" t="s">
        <v>2506</v>
      </c>
    </row>
    <row r="1265" spans="1:47" x14ac:dyDescent="0.35">
      <c r="A1265" s="148"/>
      <c r="B1265" s="116"/>
      <c r="C1265" s="115"/>
      <c r="D1265" s="115"/>
      <c r="E1265" s="115"/>
      <c r="F1265" s="240" t="str">
        <f>IFERROR(VLOOKUP(B1265,ACCEPTED_CODES!$X$3:$Y$48,2,),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4"/>
      <c r="Z1265" s="115" t="str">
        <f>IFERROR(VLOOKUP(Y1265,CAPTURE_SITE_INFO!$AC$3:$AE$501,3,FALSE),"")</f>
        <v/>
      </c>
      <c r="AA1265" s="297"/>
      <c r="AB1265" s="297"/>
      <c r="AC1265" s="297"/>
      <c r="AD1265" s="297"/>
      <c r="AE1265" s="297"/>
      <c r="AF1265" s="297"/>
      <c r="AG1265" s="297"/>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3" t="str">
        <f t="shared" si="200"/>
        <v/>
      </c>
      <c r="AU1265" s="283" t="s">
        <v>2506</v>
      </c>
    </row>
    <row r="1266" spans="1:47" x14ac:dyDescent="0.35">
      <c r="A1266" s="148"/>
      <c r="B1266" s="116"/>
      <c r="C1266" s="115"/>
      <c r="D1266" s="115"/>
      <c r="E1266" s="115"/>
      <c r="F1266" s="240" t="str">
        <f>IFERROR(VLOOKUP(B1266,ACCEPTED_CODES!$X$3:$Y$48,2,),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4"/>
      <c r="Z1266" s="115" t="str">
        <f>IFERROR(VLOOKUP(Y1266,CAPTURE_SITE_INFO!$AC$3:$AE$501,3,FALSE),"")</f>
        <v/>
      </c>
      <c r="AA1266" s="297"/>
      <c r="AB1266" s="297"/>
      <c r="AC1266" s="297"/>
      <c r="AD1266" s="297"/>
      <c r="AE1266" s="297"/>
      <c r="AF1266" s="297"/>
      <c r="AG1266" s="297"/>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3" t="str">
        <f t="shared" si="200"/>
        <v/>
      </c>
      <c r="AU1266" s="283" t="s">
        <v>2506</v>
      </c>
    </row>
    <row r="1267" spans="1:47" x14ac:dyDescent="0.35">
      <c r="A1267" s="148"/>
      <c r="B1267" s="116"/>
      <c r="C1267" s="115"/>
      <c r="D1267" s="115"/>
      <c r="E1267" s="115"/>
      <c r="F1267" s="240" t="str">
        <f>IFERROR(VLOOKUP(B1267,ACCEPTED_CODES!$X$3:$Y$48,2,),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4"/>
      <c r="Z1267" s="115" t="str">
        <f>IFERROR(VLOOKUP(Y1267,CAPTURE_SITE_INFO!$AC$3:$AE$501,3,FALSE),"")</f>
        <v/>
      </c>
      <c r="AA1267" s="297"/>
      <c r="AB1267" s="297"/>
      <c r="AC1267" s="297"/>
      <c r="AD1267" s="297"/>
      <c r="AE1267" s="297"/>
      <c r="AF1267" s="297"/>
      <c r="AG1267" s="297"/>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3" t="str">
        <f t="shared" si="200"/>
        <v/>
      </c>
      <c r="AU1267" s="283" t="s">
        <v>2506</v>
      </c>
    </row>
    <row r="1268" spans="1:47" x14ac:dyDescent="0.35">
      <c r="A1268" s="148"/>
      <c r="B1268" s="116"/>
      <c r="C1268" s="115"/>
      <c r="D1268" s="115"/>
      <c r="E1268" s="115"/>
      <c r="F1268" s="240" t="str">
        <f>IFERROR(VLOOKUP(B1268,ACCEPTED_CODES!$X$3:$Y$48,2,),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4"/>
      <c r="Z1268" s="115" t="str">
        <f>IFERROR(VLOOKUP(Y1268,CAPTURE_SITE_INFO!$AC$3:$AE$501,3,FALSE),"")</f>
        <v/>
      </c>
      <c r="AA1268" s="297"/>
      <c r="AB1268" s="297"/>
      <c r="AC1268" s="297"/>
      <c r="AD1268" s="297"/>
      <c r="AE1268" s="297"/>
      <c r="AF1268" s="297"/>
      <c r="AG1268" s="297"/>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3" t="str">
        <f t="shared" si="200"/>
        <v/>
      </c>
      <c r="AU1268" s="283" t="s">
        <v>2506</v>
      </c>
    </row>
    <row r="1269" spans="1:47" x14ac:dyDescent="0.35">
      <c r="A1269" s="148"/>
      <c r="B1269" s="116"/>
      <c r="C1269" s="115"/>
      <c r="D1269" s="115"/>
      <c r="E1269" s="115"/>
      <c r="F1269" s="240" t="str">
        <f>IFERROR(VLOOKUP(B1269,ACCEPTED_CODES!$X$3:$Y$48,2,),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4"/>
      <c r="Z1269" s="115" t="str">
        <f>IFERROR(VLOOKUP(Y1269,CAPTURE_SITE_INFO!$AC$3:$AE$501,3,FALSE),"")</f>
        <v/>
      </c>
      <c r="AA1269" s="297"/>
      <c r="AB1269" s="297"/>
      <c r="AC1269" s="297"/>
      <c r="AD1269" s="297"/>
      <c r="AE1269" s="297"/>
      <c r="AF1269" s="297"/>
      <c r="AG1269" s="297"/>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3" t="str">
        <f t="shared" si="200"/>
        <v/>
      </c>
      <c r="AU1269" s="283" t="s">
        <v>2506</v>
      </c>
    </row>
    <row r="1270" spans="1:47" x14ac:dyDescent="0.35">
      <c r="A1270" s="148"/>
      <c r="B1270" s="116"/>
      <c r="C1270" s="115"/>
      <c r="D1270" s="115"/>
      <c r="E1270" s="115"/>
      <c r="F1270" s="240" t="str">
        <f>IFERROR(VLOOKUP(B1270,ACCEPTED_CODES!$X$3:$Y$48,2,),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4"/>
      <c r="Z1270" s="115" t="str">
        <f>IFERROR(VLOOKUP(Y1270,CAPTURE_SITE_INFO!$AC$3:$AE$501,3,FALSE),"")</f>
        <v/>
      </c>
      <c r="AA1270" s="297"/>
      <c r="AB1270" s="297"/>
      <c r="AC1270" s="297"/>
      <c r="AD1270" s="297"/>
      <c r="AE1270" s="297"/>
      <c r="AF1270" s="297"/>
      <c r="AG1270" s="297"/>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3" t="str">
        <f t="shared" si="200"/>
        <v/>
      </c>
      <c r="AU1270" s="283" t="s">
        <v>2506</v>
      </c>
    </row>
    <row r="1271" spans="1:47" x14ac:dyDescent="0.35">
      <c r="A1271" s="148"/>
      <c r="B1271" s="116"/>
      <c r="C1271" s="115"/>
      <c r="D1271" s="115"/>
      <c r="E1271" s="115"/>
      <c r="F1271" s="240" t="str">
        <f>IFERROR(VLOOKUP(B1271,ACCEPTED_CODES!$X$3:$Y$48,2,),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4"/>
      <c r="Z1271" s="115" t="str">
        <f>IFERROR(VLOOKUP(Y1271,CAPTURE_SITE_INFO!$AC$3:$AE$501,3,FALSE),"")</f>
        <v/>
      </c>
      <c r="AA1271" s="297"/>
      <c r="AB1271" s="297"/>
      <c r="AC1271" s="297"/>
      <c r="AD1271" s="297"/>
      <c r="AE1271" s="297"/>
      <c r="AF1271" s="297"/>
      <c r="AG1271" s="297"/>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3" t="str">
        <f t="shared" si="200"/>
        <v/>
      </c>
      <c r="AU1271" s="283" t="s">
        <v>2506</v>
      </c>
    </row>
    <row r="1272" spans="1:47" x14ac:dyDescent="0.35">
      <c r="A1272" s="148"/>
      <c r="B1272" s="116"/>
      <c r="C1272" s="115"/>
      <c r="D1272" s="115"/>
      <c r="E1272" s="115"/>
      <c r="F1272" s="240" t="str">
        <f>IFERROR(VLOOKUP(B1272,ACCEPTED_CODES!$X$3:$Y$48,2,),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4"/>
      <c r="Z1272" s="115" t="str">
        <f>IFERROR(VLOOKUP(Y1272,CAPTURE_SITE_INFO!$AC$3:$AE$501,3,FALSE),"")</f>
        <v/>
      </c>
      <c r="AA1272" s="297"/>
      <c r="AB1272" s="297"/>
      <c r="AC1272" s="297"/>
      <c r="AD1272" s="297"/>
      <c r="AE1272" s="297"/>
      <c r="AF1272" s="297"/>
      <c r="AG1272" s="297"/>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3" t="str">
        <f t="shared" si="200"/>
        <v/>
      </c>
      <c r="AU1272" s="283" t="s">
        <v>2506</v>
      </c>
    </row>
    <row r="1273" spans="1:47" x14ac:dyDescent="0.35">
      <c r="A1273" s="148"/>
      <c r="B1273" s="116"/>
      <c r="C1273" s="115"/>
      <c r="D1273" s="115"/>
      <c r="E1273" s="115"/>
      <c r="F1273" s="240" t="str">
        <f>IFERROR(VLOOKUP(B1273,ACCEPTED_CODES!$X$3:$Y$48,2,),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4"/>
      <c r="Z1273" s="115" t="str">
        <f>IFERROR(VLOOKUP(Y1273,CAPTURE_SITE_INFO!$AC$3:$AE$501,3,FALSE),"")</f>
        <v/>
      </c>
      <c r="AA1273" s="297"/>
      <c r="AB1273" s="297"/>
      <c r="AC1273" s="297"/>
      <c r="AD1273" s="297"/>
      <c r="AE1273" s="297"/>
      <c r="AF1273" s="297"/>
      <c r="AG1273" s="297"/>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3" t="str">
        <f t="shared" si="200"/>
        <v/>
      </c>
      <c r="AU1273" s="283" t="s">
        <v>2506</v>
      </c>
    </row>
    <row r="1274" spans="1:47" x14ac:dyDescent="0.35">
      <c r="A1274" s="148"/>
      <c r="B1274" s="116"/>
      <c r="C1274" s="115"/>
      <c r="D1274" s="115"/>
      <c r="E1274" s="115"/>
      <c r="F1274" s="240" t="str">
        <f>IFERROR(VLOOKUP(B1274,ACCEPTED_CODES!$X$3:$Y$48,2,),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4"/>
      <c r="Z1274" s="115" t="str">
        <f>IFERROR(VLOOKUP(Y1274,CAPTURE_SITE_INFO!$AC$3:$AE$501,3,FALSE),"")</f>
        <v/>
      </c>
      <c r="AA1274" s="297"/>
      <c r="AB1274" s="297"/>
      <c r="AC1274" s="297"/>
      <c r="AD1274" s="297"/>
      <c r="AE1274" s="297"/>
      <c r="AF1274" s="297"/>
      <c r="AG1274" s="297"/>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3" t="str">
        <f t="shared" si="200"/>
        <v/>
      </c>
      <c r="AU1274" s="283" t="s">
        <v>2506</v>
      </c>
    </row>
    <row r="1275" spans="1:47" x14ac:dyDescent="0.35">
      <c r="A1275" s="148"/>
      <c r="B1275" s="116"/>
      <c r="C1275" s="115"/>
      <c r="D1275" s="115"/>
      <c r="E1275" s="115"/>
      <c r="F1275" s="240" t="str">
        <f>IFERROR(VLOOKUP(B1275,ACCEPTED_CODES!$X$3:$Y$48,2,),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4"/>
      <c r="Z1275" s="115" t="str">
        <f>IFERROR(VLOOKUP(Y1275,CAPTURE_SITE_INFO!$AC$3:$AE$501,3,FALSE),"")</f>
        <v/>
      </c>
      <c r="AA1275" s="297"/>
      <c r="AB1275" s="297"/>
      <c r="AC1275" s="297"/>
      <c r="AD1275" s="297"/>
      <c r="AE1275" s="297"/>
      <c r="AF1275" s="297"/>
      <c r="AG1275" s="297"/>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3" t="str">
        <f t="shared" si="200"/>
        <v/>
      </c>
      <c r="AU1275" s="283" t="s">
        <v>2506</v>
      </c>
    </row>
    <row r="1276" spans="1:47" x14ac:dyDescent="0.35">
      <c r="A1276" s="148"/>
      <c r="B1276" s="116"/>
      <c r="C1276" s="115"/>
      <c r="D1276" s="115"/>
      <c r="E1276" s="115"/>
      <c r="F1276" s="240" t="str">
        <f>IFERROR(VLOOKUP(B1276,ACCEPTED_CODES!$X$3:$Y$48,2,),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4"/>
      <c r="Z1276" s="115" t="str">
        <f>IFERROR(VLOOKUP(Y1276,CAPTURE_SITE_INFO!$AC$3:$AE$501,3,FALSE),"")</f>
        <v/>
      </c>
      <c r="AA1276" s="297"/>
      <c r="AB1276" s="297"/>
      <c r="AC1276" s="297"/>
      <c r="AD1276" s="297"/>
      <c r="AE1276" s="297"/>
      <c r="AF1276" s="297"/>
      <c r="AG1276" s="297"/>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3" t="str">
        <f t="shared" si="200"/>
        <v/>
      </c>
      <c r="AU1276" s="283" t="s">
        <v>2506</v>
      </c>
    </row>
    <row r="1277" spans="1:47" x14ac:dyDescent="0.35">
      <c r="A1277" s="148"/>
      <c r="B1277" s="116"/>
      <c r="C1277" s="115"/>
      <c r="D1277" s="115"/>
      <c r="E1277" s="115"/>
      <c r="F1277" s="240" t="str">
        <f>IFERROR(VLOOKUP(B1277,ACCEPTED_CODES!$X$3:$Y$48,2,),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4"/>
      <c r="Z1277" s="115" t="str">
        <f>IFERROR(VLOOKUP(Y1277,CAPTURE_SITE_INFO!$AC$3:$AE$501,3,FALSE),"")</f>
        <v/>
      </c>
      <c r="AA1277" s="297"/>
      <c r="AB1277" s="297"/>
      <c r="AC1277" s="297"/>
      <c r="AD1277" s="297"/>
      <c r="AE1277" s="297"/>
      <c r="AF1277" s="297"/>
      <c r="AG1277" s="297"/>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3" t="str">
        <f t="shared" si="200"/>
        <v/>
      </c>
      <c r="AU1277" s="283" t="s">
        <v>2506</v>
      </c>
    </row>
    <row r="1278" spans="1:47" x14ac:dyDescent="0.35">
      <c r="A1278" s="148"/>
      <c r="B1278" s="116"/>
      <c r="C1278" s="115"/>
      <c r="D1278" s="115"/>
      <c r="E1278" s="115"/>
      <c r="F1278" s="240" t="str">
        <f>IFERROR(VLOOKUP(B1278,ACCEPTED_CODES!$X$3:$Y$48,2,),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4"/>
      <c r="Z1278" s="115" t="str">
        <f>IFERROR(VLOOKUP(Y1278,CAPTURE_SITE_INFO!$AC$3:$AE$501,3,FALSE),"")</f>
        <v/>
      </c>
      <c r="AA1278" s="297"/>
      <c r="AB1278" s="297"/>
      <c r="AC1278" s="297"/>
      <c r="AD1278" s="297"/>
      <c r="AE1278" s="297"/>
      <c r="AF1278" s="297"/>
      <c r="AG1278" s="297"/>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3" t="str">
        <f t="shared" si="200"/>
        <v/>
      </c>
      <c r="AU1278" s="283" t="s">
        <v>2506</v>
      </c>
    </row>
    <row r="1279" spans="1:47" x14ac:dyDescent="0.35">
      <c r="A1279" s="148"/>
      <c r="B1279" s="116"/>
      <c r="C1279" s="115"/>
      <c r="D1279" s="115"/>
      <c r="E1279" s="115"/>
      <c r="F1279" s="240" t="str">
        <f>IFERROR(VLOOKUP(B1279,ACCEPTED_CODES!$X$3:$Y$48,2,),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4"/>
      <c r="Z1279" s="115" t="str">
        <f>IFERROR(VLOOKUP(Y1279,CAPTURE_SITE_INFO!$AC$3:$AE$501,3,FALSE),"")</f>
        <v/>
      </c>
      <c r="AA1279" s="297"/>
      <c r="AB1279" s="297"/>
      <c r="AC1279" s="297"/>
      <c r="AD1279" s="297"/>
      <c r="AE1279" s="297"/>
      <c r="AF1279" s="297"/>
      <c r="AG1279" s="297"/>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3" t="str">
        <f t="shared" si="200"/>
        <v/>
      </c>
      <c r="AU1279" s="283" t="s">
        <v>2506</v>
      </c>
    </row>
    <row r="1280" spans="1:47" x14ac:dyDescent="0.35">
      <c r="A1280" s="148"/>
      <c r="B1280" s="116"/>
      <c r="C1280" s="115"/>
      <c r="D1280" s="115"/>
      <c r="E1280" s="115"/>
      <c r="F1280" s="240" t="str">
        <f>IFERROR(VLOOKUP(B1280,ACCEPTED_CODES!$X$3:$Y$48,2,),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4"/>
      <c r="Z1280" s="115" t="str">
        <f>IFERROR(VLOOKUP(Y1280,CAPTURE_SITE_INFO!$AC$3:$AE$501,3,FALSE),"")</f>
        <v/>
      </c>
      <c r="AA1280" s="297"/>
      <c r="AB1280" s="297"/>
      <c r="AC1280" s="297"/>
      <c r="AD1280" s="297"/>
      <c r="AE1280" s="297"/>
      <c r="AF1280" s="297"/>
      <c r="AG1280" s="297"/>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3" t="str">
        <f t="shared" si="200"/>
        <v/>
      </c>
      <c r="AU1280" s="283" t="s">
        <v>2506</v>
      </c>
    </row>
    <row r="1281" spans="1:47" x14ac:dyDescent="0.35">
      <c r="A1281" s="148"/>
      <c r="B1281" s="116"/>
      <c r="C1281" s="115"/>
      <c r="D1281" s="115"/>
      <c r="E1281" s="115"/>
      <c r="F1281" s="240" t="str">
        <f>IFERROR(VLOOKUP(B1281,ACCEPTED_CODES!$X$3:$Y$48,2,),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4"/>
      <c r="Z1281" s="115" t="str">
        <f>IFERROR(VLOOKUP(Y1281,CAPTURE_SITE_INFO!$AC$3:$AE$501,3,FALSE),"")</f>
        <v/>
      </c>
      <c r="AA1281" s="297"/>
      <c r="AB1281" s="297"/>
      <c r="AC1281" s="297"/>
      <c r="AD1281" s="297"/>
      <c r="AE1281" s="297"/>
      <c r="AF1281" s="297"/>
      <c r="AG1281" s="297"/>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3" t="str">
        <f t="shared" si="200"/>
        <v/>
      </c>
      <c r="AU1281" s="283" t="s">
        <v>2506</v>
      </c>
    </row>
    <row r="1282" spans="1:47" x14ac:dyDescent="0.35">
      <c r="A1282" s="148"/>
      <c r="B1282" s="116"/>
      <c r="C1282" s="115"/>
      <c r="D1282" s="115"/>
      <c r="E1282" s="115"/>
      <c r="F1282" s="240" t="str">
        <f>IFERROR(VLOOKUP(B1282,ACCEPTED_CODES!$X$3:$Y$48,2,),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4"/>
      <c r="Z1282" s="115" t="str">
        <f>IFERROR(VLOOKUP(Y1282,CAPTURE_SITE_INFO!$AC$3:$AE$501,3,FALSE),"")</f>
        <v/>
      </c>
      <c r="AA1282" s="297"/>
      <c r="AB1282" s="297"/>
      <c r="AC1282" s="297"/>
      <c r="AD1282" s="297"/>
      <c r="AE1282" s="297"/>
      <c r="AF1282" s="297"/>
      <c r="AG1282" s="297"/>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3" t="str">
        <f t="shared" si="200"/>
        <v/>
      </c>
      <c r="AU1282" s="283" t="s">
        <v>2506</v>
      </c>
    </row>
    <row r="1283" spans="1:47" x14ac:dyDescent="0.35">
      <c r="A1283" s="148"/>
      <c r="B1283" s="116"/>
      <c r="C1283" s="115"/>
      <c r="D1283" s="115"/>
      <c r="E1283" s="115"/>
      <c r="F1283" s="240" t="str">
        <f>IFERROR(VLOOKUP(B1283,ACCEPTED_CODES!$X$3:$Y$48,2,),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4"/>
      <c r="Z1283" s="115" t="str">
        <f>IFERROR(VLOOKUP(Y1283,CAPTURE_SITE_INFO!$AC$3:$AE$501,3,FALSE),"")</f>
        <v/>
      </c>
      <c r="AA1283" s="297"/>
      <c r="AB1283" s="297"/>
      <c r="AC1283" s="297"/>
      <c r="AD1283" s="297"/>
      <c r="AE1283" s="297"/>
      <c r="AF1283" s="297"/>
      <c r="AG1283" s="297"/>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3" t="str">
        <f t="shared" si="200"/>
        <v/>
      </c>
      <c r="AU1283" s="283" t="s">
        <v>2506</v>
      </c>
    </row>
    <row r="1284" spans="1:47" x14ac:dyDescent="0.35">
      <c r="A1284" s="148"/>
      <c r="B1284" s="116"/>
      <c r="C1284" s="115"/>
      <c r="D1284" s="115"/>
      <c r="E1284" s="115"/>
      <c r="F1284" s="240" t="str">
        <f>IFERROR(VLOOKUP(B1284,ACCEPTED_CODES!$X$3:$Y$48,2,),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4"/>
      <c r="Z1284" s="115" t="str">
        <f>IFERROR(VLOOKUP(Y1284,CAPTURE_SITE_INFO!$AC$3:$AE$501,3,FALSE),"")</f>
        <v/>
      </c>
      <c r="AA1284" s="297"/>
      <c r="AB1284" s="297"/>
      <c r="AC1284" s="297"/>
      <c r="AD1284" s="297"/>
      <c r="AE1284" s="297"/>
      <c r="AF1284" s="297"/>
      <c r="AG1284" s="297"/>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3" t="str">
        <f t="shared" si="200"/>
        <v/>
      </c>
      <c r="AU1284" s="283" t="s">
        <v>2506</v>
      </c>
    </row>
    <row r="1285" spans="1:47" x14ac:dyDescent="0.35">
      <c r="A1285" s="148"/>
      <c r="B1285" s="116"/>
      <c r="C1285" s="115"/>
      <c r="D1285" s="115"/>
      <c r="E1285" s="115"/>
      <c r="F1285" s="240" t="str">
        <f>IFERROR(VLOOKUP(B1285,ACCEPTED_CODES!$X$3:$Y$48,2,),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4"/>
      <c r="Z1285" s="115" t="str">
        <f>IFERROR(VLOOKUP(Y1285,CAPTURE_SITE_INFO!$AC$3:$AE$501,3,FALSE),"")</f>
        <v/>
      </c>
      <c r="AA1285" s="297"/>
      <c r="AB1285" s="297"/>
      <c r="AC1285" s="297"/>
      <c r="AD1285" s="297"/>
      <c r="AE1285" s="297"/>
      <c r="AF1285" s="297"/>
      <c r="AG1285" s="297"/>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3" t="str">
        <f t="shared" ref="AT1285:AT1348" si="210">IF(T1285="","",(CONCATENATE(S1285,"-",T1285)))</f>
        <v/>
      </c>
      <c r="AU1285" s="283" t="s">
        <v>2506</v>
      </c>
    </row>
    <row r="1286" spans="1:47" x14ac:dyDescent="0.35">
      <c r="A1286" s="148"/>
      <c r="B1286" s="116"/>
      <c r="C1286" s="115"/>
      <c r="D1286" s="115"/>
      <c r="E1286" s="115"/>
      <c r="F1286" s="240" t="str">
        <f>IFERROR(VLOOKUP(B1286,ACCEPTED_CODES!$X$3:$Y$48,2,),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4"/>
      <c r="Z1286" s="115" t="str">
        <f>IFERROR(VLOOKUP(Y1286,CAPTURE_SITE_INFO!$AC$3:$AE$501,3,FALSE),"")</f>
        <v/>
      </c>
      <c r="AA1286" s="297"/>
      <c r="AB1286" s="297"/>
      <c r="AC1286" s="297"/>
      <c r="AD1286" s="297"/>
      <c r="AE1286" s="297"/>
      <c r="AF1286" s="297"/>
      <c r="AG1286" s="297"/>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3" t="str">
        <f t="shared" si="210"/>
        <v/>
      </c>
      <c r="AU1286" s="283" t="s">
        <v>2506</v>
      </c>
    </row>
    <row r="1287" spans="1:47" x14ac:dyDescent="0.35">
      <c r="A1287" s="148"/>
      <c r="B1287" s="116"/>
      <c r="C1287" s="115"/>
      <c r="D1287" s="115"/>
      <c r="E1287" s="115"/>
      <c r="F1287" s="240" t="str">
        <f>IFERROR(VLOOKUP(B1287,ACCEPTED_CODES!$X$3:$Y$48,2,),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4"/>
      <c r="Z1287" s="115" t="str">
        <f>IFERROR(VLOOKUP(Y1287,CAPTURE_SITE_INFO!$AC$3:$AE$501,3,FALSE),"")</f>
        <v/>
      </c>
      <c r="AA1287" s="297"/>
      <c r="AB1287" s="297"/>
      <c r="AC1287" s="297"/>
      <c r="AD1287" s="297"/>
      <c r="AE1287" s="297"/>
      <c r="AF1287" s="297"/>
      <c r="AG1287" s="297"/>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3" t="str">
        <f t="shared" si="210"/>
        <v/>
      </c>
      <c r="AU1287" s="283" t="s">
        <v>2506</v>
      </c>
    </row>
    <row r="1288" spans="1:47" x14ac:dyDescent="0.35">
      <c r="A1288" s="148"/>
      <c r="B1288" s="116"/>
      <c r="C1288" s="115"/>
      <c r="D1288" s="115"/>
      <c r="E1288" s="115"/>
      <c r="F1288" s="240" t="str">
        <f>IFERROR(VLOOKUP(B1288,ACCEPTED_CODES!$X$3:$Y$48,2,),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4"/>
      <c r="Z1288" s="115" t="str">
        <f>IFERROR(VLOOKUP(Y1288,CAPTURE_SITE_INFO!$AC$3:$AE$501,3,FALSE),"")</f>
        <v/>
      </c>
      <c r="AA1288" s="297"/>
      <c r="AB1288" s="297"/>
      <c r="AC1288" s="297"/>
      <c r="AD1288" s="297"/>
      <c r="AE1288" s="297"/>
      <c r="AF1288" s="297"/>
      <c r="AG1288" s="297"/>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3" t="str">
        <f t="shared" si="210"/>
        <v/>
      </c>
      <c r="AU1288" s="283" t="s">
        <v>2506</v>
      </c>
    </row>
    <row r="1289" spans="1:47" x14ac:dyDescent="0.35">
      <c r="A1289" s="148"/>
      <c r="B1289" s="116"/>
      <c r="C1289" s="115"/>
      <c r="D1289" s="115"/>
      <c r="E1289" s="115"/>
      <c r="F1289" s="240" t="str">
        <f>IFERROR(VLOOKUP(B1289,ACCEPTED_CODES!$X$3:$Y$48,2,),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4"/>
      <c r="Z1289" s="115" t="str">
        <f>IFERROR(VLOOKUP(Y1289,CAPTURE_SITE_INFO!$AC$3:$AE$501,3,FALSE),"")</f>
        <v/>
      </c>
      <c r="AA1289" s="297"/>
      <c r="AB1289" s="297"/>
      <c r="AC1289" s="297"/>
      <c r="AD1289" s="297"/>
      <c r="AE1289" s="297"/>
      <c r="AF1289" s="297"/>
      <c r="AG1289" s="297"/>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3" t="str">
        <f t="shared" si="210"/>
        <v/>
      </c>
      <c r="AU1289" s="283" t="s">
        <v>2506</v>
      </c>
    </row>
    <row r="1290" spans="1:47" x14ac:dyDescent="0.35">
      <c r="A1290" s="148"/>
      <c r="B1290" s="116"/>
      <c r="C1290" s="115"/>
      <c r="D1290" s="115"/>
      <c r="E1290" s="115"/>
      <c r="F1290" s="240" t="str">
        <f>IFERROR(VLOOKUP(B1290,ACCEPTED_CODES!$X$3:$Y$48,2,),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4"/>
      <c r="Z1290" s="115" t="str">
        <f>IFERROR(VLOOKUP(Y1290,CAPTURE_SITE_INFO!$AC$3:$AE$501,3,FALSE),"")</f>
        <v/>
      </c>
      <c r="AA1290" s="297"/>
      <c r="AB1290" s="297"/>
      <c r="AC1290" s="297"/>
      <c r="AD1290" s="297"/>
      <c r="AE1290" s="297"/>
      <c r="AF1290" s="297"/>
      <c r="AG1290" s="297"/>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3" t="str">
        <f t="shared" si="210"/>
        <v/>
      </c>
      <c r="AU1290" s="283" t="s">
        <v>2506</v>
      </c>
    </row>
    <row r="1291" spans="1:47" x14ac:dyDescent="0.35">
      <c r="A1291" s="148"/>
      <c r="B1291" s="116"/>
      <c r="C1291" s="115"/>
      <c r="D1291" s="115"/>
      <c r="E1291" s="115"/>
      <c r="F1291" s="240" t="str">
        <f>IFERROR(VLOOKUP(B1291,ACCEPTED_CODES!$X$3:$Y$48,2,),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4"/>
      <c r="Z1291" s="115" t="str">
        <f>IFERROR(VLOOKUP(Y1291,CAPTURE_SITE_INFO!$AC$3:$AE$501,3,FALSE),"")</f>
        <v/>
      </c>
      <c r="AA1291" s="297"/>
      <c r="AB1291" s="297"/>
      <c r="AC1291" s="297"/>
      <c r="AD1291" s="297"/>
      <c r="AE1291" s="297"/>
      <c r="AF1291" s="297"/>
      <c r="AG1291" s="297"/>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3" t="str">
        <f t="shared" si="210"/>
        <v/>
      </c>
      <c r="AU1291" s="283" t="s">
        <v>2506</v>
      </c>
    </row>
    <row r="1292" spans="1:47" x14ac:dyDescent="0.35">
      <c r="A1292" s="148"/>
      <c r="B1292" s="116"/>
      <c r="C1292" s="115"/>
      <c r="D1292" s="115"/>
      <c r="E1292" s="115"/>
      <c r="F1292" s="240" t="str">
        <f>IFERROR(VLOOKUP(B1292,ACCEPTED_CODES!$X$3:$Y$48,2,),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4"/>
      <c r="Z1292" s="115" t="str">
        <f>IFERROR(VLOOKUP(Y1292,CAPTURE_SITE_INFO!$AC$3:$AE$501,3,FALSE),"")</f>
        <v/>
      </c>
      <c r="AA1292" s="297"/>
      <c r="AB1292" s="297"/>
      <c r="AC1292" s="297"/>
      <c r="AD1292" s="297"/>
      <c r="AE1292" s="297"/>
      <c r="AF1292" s="297"/>
      <c r="AG1292" s="297"/>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3" t="str">
        <f t="shared" si="210"/>
        <v/>
      </c>
      <c r="AU1292" s="283" t="s">
        <v>2506</v>
      </c>
    </row>
    <row r="1293" spans="1:47" x14ac:dyDescent="0.35">
      <c r="A1293" s="148"/>
      <c r="B1293" s="116"/>
      <c r="C1293" s="115"/>
      <c r="D1293" s="115"/>
      <c r="E1293" s="115"/>
      <c r="F1293" s="240" t="str">
        <f>IFERROR(VLOOKUP(B1293,ACCEPTED_CODES!$X$3:$Y$48,2,),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4"/>
      <c r="Z1293" s="115" t="str">
        <f>IFERROR(VLOOKUP(Y1293,CAPTURE_SITE_INFO!$AC$3:$AE$501,3,FALSE),"")</f>
        <v/>
      </c>
      <c r="AA1293" s="297"/>
      <c r="AB1293" s="297"/>
      <c r="AC1293" s="297"/>
      <c r="AD1293" s="297"/>
      <c r="AE1293" s="297"/>
      <c r="AF1293" s="297"/>
      <c r="AG1293" s="297"/>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3" t="str">
        <f t="shared" si="210"/>
        <v/>
      </c>
      <c r="AU1293" s="283" t="s">
        <v>2506</v>
      </c>
    </row>
    <row r="1294" spans="1:47" x14ac:dyDescent="0.35">
      <c r="A1294" s="148"/>
      <c r="B1294" s="116"/>
      <c r="C1294" s="115"/>
      <c r="D1294" s="115"/>
      <c r="E1294" s="115"/>
      <c r="F1294" s="240" t="str">
        <f>IFERROR(VLOOKUP(B1294,ACCEPTED_CODES!$X$3:$Y$48,2,),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4"/>
      <c r="Z1294" s="115" t="str">
        <f>IFERROR(VLOOKUP(Y1294,CAPTURE_SITE_INFO!$AC$3:$AE$501,3,FALSE),"")</f>
        <v/>
      </c>
      <c r="AA1294" s="297"/>
      <c r="AB1294" s="297"/>
      <c r="AC1294" s="297"/>
      <c r="AD1294" s="297"/>
      <c r="AE1294" s="297"/>
      <c r="AF1294" s="297"/>
      <c r="AG1294" s="297"/>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3" t="str">
        <f t="shared" si="210"/>
        <v/>
      </c>
      <c r="AU1294" s="283" t="s">
        <v>2506</v>
      </c>
    </row>
    <row r="1295" spans="1:47" x14ac:dyDescent="0.35">
      <c r="A1295" s="148"/>
      <c r="B1295" s="116"/>
      <c r="C1295" s="115"/>
      <c r="D1295" s="115"/>
      <c r="E1295" s="115"/>
      <c r="F1295" s="240" t="str">
        <f>IFERROR(VLOOKUP(B1295,ACCEPTED_CODES!$X$3:$Y$48,2,),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4"/>
      <c r="Z1295" s="115" t="str">
        <f>IFERROR(VLOOKUP(Y1295,CAPTURE_SITE_INFO!$AC$3:$AE$501,3,FALSE),"")</f>
        <v/>
      </c>
      <c r="AA1295" s="297"/>
      <c r="AB1295" s="297"/>
      <c r="AC1295" s="297"/>
      <c r="AD1295" s="297"/>
      <c r="AE1295" s="297"/>
      <c r="AF1295" s="297"/>
      <c r="AG1295" s="297"/>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3" t="str">
        <f t="shared" si="210"/>
        <v/>
      </c>
      <c r="AU1295" s="283" t="s">
        <v>2506</v>
      </c>
    </row>
    <row r="1296" spans="1:47" x14ac:dyDescent="0.35">
      <c r="A1296" s="148"/>
      <c r="B1296" s="116"/>
      <c r="C1296" s="115"/>
      <c r="D1296" s="115"/>
      <c r="E1296" s="115"/>
      <c r="F1296" s="240" t="str">
        <f>IFERROR(VLOOKUP(B1296,ACCEPTED_CODES!$X$3:$Y$48,2,),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4"/>
      <c r="Z1296" s="115" t="str">
        <f>IFERROR(VLOOKUP(Y1296,CAPTURE_SITE_INFO!$AC$3:$AE$501,3,FALSE),"")</f>
        <v/>
      </c>
      <c r="AA1296" s="297"/>
      <c r="AB1296" s="297"/>
      <c r="AC1296" s="297"/>
      <c r="AD1296" s="297"/>
      <c r="AE1296" s="297"/>
      <c r="AF1296" s="297"/>
      <c r="AG1296" s="297"/>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3" t="str">
        <f t="shared" si="210"/>
        <v/>
      </c>
      <c r="AU1296" s="283" t="s">
        <v>2506</v>
      </c>
    </row>
    <row r="1297" spans="1:47" x14ac:dyDescent="0.35">
      <c r="A1297" s="148"/>
      <c r="B1297" s="116"/>
      <c r="C1297" s="115"/>
      <c r="D1297" s="115"/>
      <c r="E1297" s="115"/>
      <c r="F1297" s="240" t="str">
        <f>IFERROR(VLOOKUP(B1297,ACCEPTED_CODES!$X$3:$Y$48,2,),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4"/>
      <c r="Z1297" s="115" t="str">
        <f>IFERROR(VLOOKUP(Y1297,CAPTURE_SITE_INFO!$AC$3:$AE$501,3,FALSE),"")</f>
        <v/>
      </c>
      <c r="AA1297" s="297"/>
      <c r="AB1297" s="297"/>
      <c r="AC1297" s="297"/>
      <c r="AD1297" s="297"/>
      <c r="AE1297" s="297"/>
      <c r="AF1297" s="297"/>
      <c r="AG1297" s="297"/>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3" t="str">
        <f t="shared" si="210"/>
        <v/>
      </c>
      <c r="AU1297" s="283" t="s">
        <v>2506</v>
      </c>
    </row>
    <row r="1298" spans="1:47" x14ac:dyDescent="0.35">
      <c r="A1298" s="148"/>
      <c r="B1298" s="116"/>
      <c r="C1298" s="115"/>
      <c r="D1298" s="115"/>
      <c r="E1298" s="115"/>
      <c r="F1298" s="240" t="str">
        <f>IFERROR(VLOOKUP(B1298,ACCEPTED_CODES!$X$3:$Y$48,2,),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4"/>
      <c r="Z1298" s="115" t="str">
        <f>IFERROR(VLOOKUP(Y1298,CAPTURE_SITE_INFO!$AC$3:$AE$501,3,FALSE),"")</f>
        <v/>
      </c>
      <c r="AA1298" s="297"/>
      <c r="AB1298" s="297"/>
      <c r="AC1298" s="297"/>
      <c r="AD1298" s="297"/>
      <c r="AE1298" s="297"/>
      <c r="AF1298" s="297"/>
      <c r="AG1298" s="297"/>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3" t="str">
        <f t="shared" si="210"/>
        <v/>
      </c>
      <c r="AU1298" s="283" t="s">
        <v>2506</v>
      </c>
    </row>
    <row r="1299" spans="1:47" x14ac:dyDescent="0.35">
      <c r="A1299" s="148"/>
      <c r="B1299" s="116"/>
      <c r="C1299" s="115"/>
      <c r="D1299" s="115"/>
      <c r="E1299" s="115"/>
      <c r="F1299" s="240" t="str">
        <f>IFERROR(VLOOKUP(B1299,ACCEPTED_CODES!$X$3:$Y$48,2,),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4"/>
      <c r="Z1299" s="115" t="str">
        <f>IFERROR(VLOOKUP(Y1299,CAPTURE_SITE_INFO!$AC$3:$AE$501,3,FALSE),"")</f>
        <v/>
      </c>
      <c r="AA1299" s="297"/>
      <c r="AB1299" s="297"/>
      <c r="AC1299" s="297"/>
      <c r="AD1299" s="297"/>
      <c r="AE1299" s="297"/>
      <c r="AF1299" s="297"/>
      <c r="AG1299" s="297"/>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3" t="str">
        <f t="shared" si="210"/>
        <v/>
      </c>
      <c r="AU1299" s="283" t="s">
        <v>2506</v>
      </c>
    </row>
    <row r="1300" spans="1:47" x14ac:dyDescent="0.35">
      <c r="A1300" s="148"/>
      <c r="B1300" s="116"/>
      <c r="C1300" s="115"/>
      <c r="D1300" s="115"/>
      <c r="E1300" s="115"/>
      <c r="F1300" s="240" t="str">
        <f>IFERROR(VLOOKUP(B1300,ACCEPTED_CODES!$X$3:$Y$48,2,),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4"/>
      <c r="Z1300" s="115" t="str">
        <f>IFERROR(VLOOKUP(Y1300,CAPTURE_SITE_INFO!$AC$3:$AE$501,3,FALSE),"")</f>
        <v/>
      </c>
      <c r="AA1300" s="297"/>
      <c r="AB1300" s="297"/>
      <c r="AC1300" s="297"/>
      <c r="AD1300" s="297"/>
      <c r="AE1300" s="297"/>
      <c r="AF1300" s="297"/>
      <c r="AG1300" s="297"/>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3" t="str">
        <f t="shared" si="210"/>
        <v/>
      </c>
      <c r="AU1300" s="283" t="s">
        <v>2506</v>
      </c>
    </row>
    <row r="1301" spans="1:47" x14ac:dyDescent="0.35">
      <c r="A1301" s="148"/>
      <c r="B1301" s="116"/>
      <c r="C1301" s="115"/>
      <c r="D1301" s="115"/>
      <c r="E1301" s="115"/>
      <c r="F1301" s="240" t="str">
        <f>IFERROR(VLOOKUP(B1301,ACCEPTED_CODES!$X$3:$Y$48,2,),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4"/>
      <c r="Z1301" s="115" t="str">
        <f>IFERROR(VLOOKUP(Y1301,CAPTURE_SITE_INFO!$AC$3:$AE$501,3,FALSE),"")</f>
        <v/>
      </c>
      <c r="AA1301" s="297"/>
      <c r="AB1301" s="297"/>
      <c r="AC1301" s="297"/>
      <c r="AD1301" s="297"/>
      <c r="AE1301" s="297"/>
      <c r="AF1301" s="297"/>
      <c r="AG1301" s="297"/>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3" t="str">
        <f t="shared" si="210"/>
        <v/>
      </c>
      <c r="AU1301" s="283" t="s">
        <v>2506</v>
      </c>
    </row>
    <row r="1302" spans="1:47" x14ac:dyDescent="0.35">
      <c r="A1302" s="148"/>
      <c r="B1302" s="116"/>
      <c r="C1302" s="115"/>
      <c r="D1302" s="115"/>
      <c r="E1302" s="115"/>
      <c r="F1302" s="240" t="str">
        <f>IFERROR(VLOOKUP(B1302,ACCEPTED_CODES!$X$3:$Y$48,2,),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4"/>
      <c r="Z1302" s="115" t="str">
        <f>IFERROR(VLOOKUP(Y1302,CAPTURE_SITE_INFO!$AC$3:$AE$501,3,FALSE),"")</f>
        <v/>
      </c>
      <c r="AA1302" s="297"/>
      <c r="AB1302" s="297"/>
      <c r="AC1302" s="297"/>
      <c r="AD1302" s="297"/>
      <c r="AE1302" s="297"/>
      <c r="AF1302" s="297"/>
      <c r="AG1302" s="297"/>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3" t="str">
        <f t="shared" si="210"/>
        <v/>
      </c>
      <c r="AU1302" s="283" t="s">
        <v>2506</v>
      </c>
    </row>
    <row r="1303" spans="1:47" x14ac:dyDescent="0.35">
      <c r="A1303" s="148"/>
      <c r="B1303" s="116"/>
      <c r="C1303" s="115"/>
      <c r="D1303" s="115"/>
      <c r="E1303" s="115"/>
      <c r="F1303" s="240" t="str">
        <f>IFERROR(VLOOKUP(B1303,ACCEPTED_CODES!$X$3:$Y$48,2,),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4"/>
      <c r="Z1303" s="115" t="str">
        <f>IFERROR(VLOOKUP(Y1303,CAPTURE_SITE_INFO!$AC$3:$AE$501,3,FALSE),"")</f>
        <v/>
      </c>
      <c r="AA1303" s="297"/>
      <c r="AB1303" s="297"/>
      <c r="AC1303" s="297"/>
      <c r="AD1303" s="297"/>
      <c r="AE1303" s="297"/>
      <c r="AF1303" s="297"/>
      <c r="AG1303" s="297"/>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3" t="str">
        <f t="shared" si="210"/>
        <v/>
      </c>
      <c r="AU1303" s="283" t="s">
        <v>2506</v>
      </c>
    </row>
    <row r="1304" spans="1:47" x14ac:dyDescent="0.35">
      <c r="A1304" s="148"/>
      <c r="B1304" s="116"/>
      <c r="C1304" s="115"/>
      <c r="D1304" s="115"/>
      <c r="E1304" s="115"/>
      <c r="F1304" s="240" t="str">
        <f>IFERROR(VLOOKUP(B1304,ACCEPTED_CODES!$X$3:$Y$48,2,),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4"/>
      <c r="Z1304" s="115" t="str">
        <f>IFERROR(VLOOKUP(Y1304,CAPTURE_SITE_INFO!$AC$3:$AE$501,3,FALSE),"")</f>
        <v/>
      </c>
      <c r="AA1304" s="297"/>
      <c r="AB1304" s="297"/>
      <c r="AC1304" s="297"/>
      <c r="AD1304" s="297"/>
      <c r="AE1304" s="297"/>
      <c r="AF1304" s="297"/>
      <c r="AG1304" s="297"/>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3" t="str">
        <f t="shared" si="210"/>
        <v/>
      </c>
      <c r="AU1304" s="283" t="s">
        <v>2506</v>
      </c>
    </row>
    <row r="1305" spans="1:47" x14ac:dyDescent="0.35">
      <c r="A1305" s="148"/>
      <c r="B1305" s="116"/>
      <c r="C1305" s="115"/>
      <c r="D1305" s="115"/>
      <c r="E1305" s="115"/>
      <c r="F1305" s="240" t="str">
        <f>IFERROR(VLOOKUP(B1305,ACCEPTED_CODES!$X$3:$Y$48,2,),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4"/>
      <c r="Z1305" s="115" t="str">
        <f>IFERROR(VLOOKUP(Y1305,CAPTURE_SITE_INFO!$AC$3:$AE$501,3,FALSE),"")</f>
        <v/>
      </c>
      <c r="AA1305" s="297"/>
      <c r="AB1305" s="297"/>
      <c r="AC1305" s="297"/>
      <c r="AD1305" s="297"/>
      <c r="AE1305" s="297"/>
      <c r="AF1305" s="297"/>
      <c r="AG1305" s="297"/>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3" t="str">
        <f t="shared" si="210"/>
        <v/>
      </c>
      <c r="AU1305" s="283" t="s">
        <v>2506</v>
      </c>
    </row>
    <row r="1306" spans="1:47" x14ac:dyDescent="0.35">
      <c r="A1306" s="148"/>
      <c r="B1306" s="116"/>
      <c r="C1306" s="115"/>
      <c r="D1306" s="115"/>
      <c r="E1306" s="115"/>
      <c r="F1306" s="240" t="str">
        <f>IFERROR(VLOOKUP(B1306,ACCEPTED_CODES!$X$3:$Y$48,2,),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4"/>
      <c r="Z1306" s="115" t="str">
        <f>IFERROR(VLOOKUP(Y1306,CAPTURE_SITE_INFO!$AC$3:$AE$501,3,FALSE),"")</f>
        <v/>
      </c>
      <c r="AA1306" s="297"/>
      <c r="AB1306" s="297"/>
      <c r="AC1306" s="297"/>
      <c r="AD1306" s="297"/>
      <c r="AE1306" s="297"/>
      <c r="AF1306" s="297"/>
      <c r="AG1306" s="297"/>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3" t="str">
        <f t="shared" si="210"/>
        <v/>
      </c>
      <c r="AU1306" s="283" t="s">
        <v>2506</v>
      </c>
    </row>
    <row r="1307" spans="1:47" x14ac:dyDescent="0.35">
      <c r="A1307" s="148"/>
      <c r="B1307" s="116"/>
      <c r="C1307" s="115"/>
      <c r="D1307" s="115"/>
      <c r="E1307" s="115"/>
      <c r="F1307" s="240" t="str">
        <f>IFERROR(VLOOKUP(B1307,ACCEPTED_CODES!$X$3:$Y$48,2,),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4"/>
      <c r="Z1307" s="115" t="str">
        <f>IFERROR(VLOOKUP(Y1307,CAPTURE_SITE_INFO!$AC$3:$AE$501,3,FALSE),"")</f>
        <v/>
      </c>
      <c r="AA1307" s="297"/>
      <c r="AB1307" s="297"/>
      <c r="AC1307" s="297"/>
      <c r="AD1307" s="297"/>
      <c r="AE1307" s="297"/>
      <c r="AF1307" s="297"/>
      <c r="AG1307" s="297"/>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3" t="str">
        <f t="shared" si="210"/>
        <v/>
      </c>
      <c r="AU1307" s="283" t="s">
        <v>2506</v>
      </c>
    </row>
    <row r="1308" spans="1:47" x14ac:dyDescent="0.35">
      <c r="A1308" s="148"/>
      <c r="B1308" s="116"/>
      <c r="C1308" s="115"/>
      <c r="D1308" s="115"/>
      <c r="E1308" s="115"/>
      <c r="F1308" s="240" t="str">
        <f>IFERROR(VLOOKUP(B1308,ACCEPTED_CODES!$X$3:$Y$48,2,),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4"/>
      <c r="Z1308" s="115" t="str">
        <f>IFERROR(VLOOKUP(Y1308,CAPTURE_SITE_INFO!$AC$3:$AE$501,3,FALSE),"")</f>
        <v/>
      </c>
      <c r="AA1308" s="297"/>
      <c r="AB1308" s="297"/>
      <c r="AC1308" s="297"/>
      <c r="AD1308" s="297"/>
      <c r="AE1308" s="297"/>
      <c r="AF1308" s="297"/>
      <c r="AG1308" s="297"/>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3" t="str">
        <f t="shared" si="210"/>
        <v/>
      </c>
      <c r="AU1308" s="283" t="s">
        <v>2506</v>
      </c>
    </row>
    <row r="1309" spans="1:47" x14ac:dyDescent="0.35">
      <c r="A1309" s="148"/>
      <c r="B1309" s="116"/>
      <c r="C1309" s="115"/>
      <c r="D1309" s="115"/>
      <c r="E1309" s="115"/>
      <c r="F1309" s="240" t="str">
        <f>IFERROR(VLOOKUP(B1309,ACCEPTED_CODES!$X$3:$Y$48,2,),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4"/>
      <c r="Z1309" s="115" t="str">
        <f>IFERROR(VLOOKUP(Y1309,CAPTURE_SITE_INFO!$AC$3:$AE$501,3,FALSE),"")</f>
        <v/>
      </c>
      <c r="AA1309" s="297"/>
      <c r="AB1309" s="297"/>
      <c r="AC1309" s="297"/>
      <c r="AD1309" s="297"/>
      <c r="AE1309" s="297"/>
      <c r="AF1309" s="297"/>
      <c r="AG1309" s="297"/>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3" t="str">
        <f t="shared" si="210"/>
        <v/>
      </c>
      <c r="AU1309" s="283" t="s">
        <v>2506</v>
      </c>
    </row>
    <row r="1310" spans="1:47" x14ac:dyDescent="0.35">
      <c r="A1310" s="148"/>
      <c r="B1310" s="116"/>
      <c r="C1310" s="115"/>
      <c r="D1310" s="115"/>
      <c r="E1310" s="115"/>
      <c r="F1310" s="240" t="str">
        <f>IFERROR(VLOOKUP(B1310,ACCEPTED_CODES!$X$3:$Y$48,2,),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4"/>
      <c r="Z1310" s="115" t="str">
        <f>IFERROR(VLOOKUP(Y1310,CAPTURE_SITE_INFO!$AC$3:$AE$501,3,FALSE),"")</f>
        <v/>
      </c>
      <c r="AA1310" s="297"/>
      <c r="AB1310" s="297"/>
      <c r="AC1310" s="297"/>
      <c r="AD1310" s="297"/>
      <c r="AE1310" s="297"/>
      <c r="AF1310" s="297"/>
      <c r="AG1310" s="297"/>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3" t="str">
        <f t="shared" si="210"/>
        <v/>
      </c>
      <c r="AU1310" s="283" t="s">
        <v>2506</v>
      </c>
    </row>
    <row r="1311" spans="1:47" x14ac:dyDescent="0.35">
      <c r="A1311" s="148"/>
      <c r="B1311" s="116"/>
      <c r="C1311" s="115"/>
      <c r="D1311" s="115"/>
      <c r="E1311" s="115"/>
      <c r="F1311" s="240" t="str">
        <f>IFERROR(VLOOKUP(B1311,ACCEPTED_CODES!$X$3:$Y$48,2,),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4"/>
      <c r="Z1311" s="115" t="str">
        <f>IFERROR(VLOOKUP(Y1311,CAPTURE_SITE_INFO!$AC$3:$AE$501,3,FALSE),"")</f>
        <v/>
      </c>
      <c r="AA1311" s="297"/>
      <c r="AB1311" s="297"/>
      <c r="AC1311" s="297"/>
      <c r="AD1311" s="297"/>
      <c r="AE1311" s="297"/>
      <c r="AF1311" s="297"/>
      <c r="AG1311" s="297"/>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3" t="str">
        <f t="shared" si="210"/>
        <v/>
      </c>
      <c r="AU1311" s="283" t="s">
        <v>2506</v>
      </c>
    </row>
    <row r="1312" spans="1:47" x14ac:dyDescent="0.35">
      <c r="A1312" s="148"/>
      <c r="B1312" s="116"/>
      <c r="C1312" s="115"/>
      <c r="D1312" s="115"/>
      <c r="E1312" s="115"/>
      <c r="F1312" s="240" t="str">
        <f>IFERROR(VLOOKUP(B1312,ACCEPTED_CODES!$X$3:$Y$48,2,),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4"/>
      <c r="Z1312" s="115" t="str">
        <f>IFERROR(VLOOKUP(Y1312,CAPTURE_SITE_INFO!$AC$3:$AE$501,3,FALSE),"")</f>
        <v/>
      </c>
      <c r="AA1312" s="297"/>
      <c r="AB1312" s="297"/>
      <c r="AC1312" s="297"/>
      <c r="AD1312" s="297"/>
      <c r="AE1312" s="297"/>
      <c r="AF1312" s="297"/>
      <c r="AG1312" s="297"/>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3" t="str">
        <f t="shared" si="210"/>
        <v/>
      </c>
      <c r="AU1312" s="283" t="s">
        <v>2506</v>
      </c>
    </row>
    <row r="1313" spans="1:47" x14ac:dyDescent="0.35">
      <c r="A1313" s="148"/>
      <c r="B1313" s="116"/>
      <c r="C1313" s="115"/>
      <c r="D1313" s="115"/>
      <c r="E1313" s="115"/>
      <c r="F1313" s="240" t="str">
        <f>IFERROR(VLOOKUP(B1313,ACCEPTED_CODES!$X$3:$Y$48,2,),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4"/>
      <c r="Z1313" s="115" t="str">
        <f>IFERROR(VLOOKUP(Y1313,CAPTURE_SITE_INFO!$AC$3:$AE$501,3,FALSE),"")</f>
        <v/>
      </c>
      <c r="AA1313" s="297"/>
      <c r="AB1313" s="297"/>
      <c r="AC1313" s="297"/>
      <c r="AD1313" s="297"/>
      <c r="AE1313" s="297"/>
      <c r="AF1313" s="297"/>
      <c r="AG1313" s="297"/>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3" t="str">
        <f t="shared" si="210"/>
        <v/>
      </c>
      <c r="AU1313" s="283" t="s">
        <v>2506</v>
      </c>
    </row>
    <row r="1314" spans="1:47" x14ac:dyDescent="0.35">
      <c r="A1314" s="148"/>
      <c r="B1314" s="116"/>
      <c r="C1314" s="115"/>
      <c r="D1314" s="115"/>
      <c r="E1314" s="115"/>
      <c r="F1314" s="240" t="str">
        <f>IFERROR(VLOOKUP(B1314,ACCEPTED_CODES!$X$3:$Y$48,2,),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4"/>
      <c r="Z1314" s="115" t="str">
        <f>IFERROR(VLOOKUP(Y1314,CAPTURE_SITE_INFO!$AC$3:$AE$501,3,FALSE),"")</f>
        <v/>
      </c>
      <c r="AA1314" s="297"/>
      <c r="AB1314" s="297"/>
      <c r="AC1314" s="297"/>
      <c r="AD1314" s="297"/>
      <c r="AE1314" s="297"/>
      <c r="AF1314" s="297"/>
      <c r="AG1314" s="297"/>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3" t="str">
        <f t="shared" si="210"/>
        <v/>
      </c>
      <c r="AU1314" s="283" t="s">
        <v>2506</v>
      </c>
    </row>
    <row r="1315" spans="1:47" x14ac:dyDescent="0.35">
      <c r="A1315" s="148"/>
      <c r="B1315" s="116"/>
      <c r="C1315" s="115"/>
      <c r="D1315" s="115"/>
      <c r="E1315" s="115"/>
      <c r="F1315" s="240" t="str">
        <f>IFERROR(VLOOKUP(B1315,ACCEPTED_CODES!$X$3:$Y$48,2,),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4"/>
      <c r="Z1315" s="115" t="str">
        <f>IFERROR(VLOOKUP(Y1315,CAPTURE_SITE_INFO!$AC$3:$AE$501,3,FALSE),"")</f>
        <v/>
      </c>
      <c r="AA1315" s="297"/>
      <c r="AB1315" s="297"/>
      <c r="AC1315" s="297"/>
      <c r="AD1315" s="297"/>
      <c r="AE1315" s="297"/>
      <c r="AF1315" s="297"/>
      <c r="AG1315" s="297"/>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3" t="str">
        <f t="shared" si="210"/>
        <v/>
      </c>
      <c r="AU1315" s="283" t="s">
        <v>2506</v>
      </c>
    </row>
    <row r="1316" spans="1:47" x14ac:dyDescent="0.35">
      <c r="A1316" s="148"/>
      <c r="B1316" s="116"/>
      <c r="C1316" s="115"/>
      <c r="D1316" s="115"/>
      <c r="E1316" s="115"/>
      <c r="F1316" s="240" t="str">
        <f>IFERROR(VLOOKUP(B1316,ACCEPTED_CODES!$X$3:$Y$48,2,),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4"/>
      <c r="Z1316" s="115" t="str">
        <f>IFERROR(VLOOKUP(Y1316,CAPTURE_SITE_INFO!$AC$3:$AE$501,3,FALSE),"")</f>
        <v/>
      </c>
      <c r="AA1316" s="297"/>
      <c r="AB1316" s="297"/>
      <c r="AC1316" s="297"/>
      <c r="AD1316" s="297"/>
      <c r="AE1316" s="297"/>
      <c r="AF1316" s="297"/>
      <c r="AG1316" s="297"/>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3" t="str">
        <f t="shared" si="210"/>
        <v/>
      </c>
      <c r="AU1316" s="283" t="s">
        <v>2506</v>
      </c>
    </row>
    <row r="1317" spans="1:47" x14ac:dyDescent="0.35">
      <c r="A1317" s="148"/>
      <c r="B1317" s="116"/>
      <c r="C1317" s="115"/>
      <c r="D1317" s="115"/>
      <c r="E1317" s="115"/>
      <c r="F1317" s="240" t="str">
        <f>IFERROR(VLOOKUP(B1317,ACCEPTED_CODES!$X$3:$Y$48,2,),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4"/>
      <c r="Z1317" s="115" t="str">
        <f>IFERROR(VLOOKUP(Y1317,CAPTURE_SITE_INFO!$AC$3:$AE$501,3,FALSE),"")</f>
        <v/>
      </c>
      <c r="AA1317" s="297"/>
      <c r="AB1317" s="297"/>
      <c r="AC1317" s="297"/>
      <c r="AD1317" s="297"/>
      <c r="AE1317" s="297"/>
      <c r="AF1317" s="297"/>
      <c r="AG1317" s="297"/>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3" t="str">
        <f t="shared" si="210"/>
        <v/>
      </c>
      <c r="AU1317" s="283" t="s">
        <v>2506</v>
      </c>
    </row>
    <row r="1318" spans="1:47" x14ac:dyDescent="0.35">
      <c r="A1318" s="148"/>
      <c r="B1318" s="116"/>
      <c r="C1318" s="115"/>
      <c r="D1318" s="115"/>
      <c r="E1318" s="115"/>
      <c r="F1318" s="240" t="str">
        <f>IFERROR(VLOOKUP(B1318,ACCEPTED_CODES!$X$3:$Y$48,2,),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4"/>
      <c r="Z1318" s="115" t="str">
        <f>IFERROR(VLOOKUP(Y1318,CAPTURE_SITE_INFO!$AC$3:$AE$501,3,FALSE),"")</f>
        <v/>
      </c>
      <c r="AA1318" s="297"/>
      <c r="AB1318" s="297"/>
      <c r="AC1318" s="297"/>
      <c r="AD1318" s="297"/>
      <c r="AE1318" s="297"/>
      <c r="AF1318" s="297"/>
      <c r="AG1318" s="297"/>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3" t="str">
        <f t="shared" si="210"/>
        <v/>
      </c>
      <c r="AU1318" s="283" t="s">
        <v>2506</v>
      </c>
    </row>
    <row r="1319" spans="1:47" x14ac:dyDescent="0.35">
      <c r="A1319" s="148"/>
      <c r="B1319" s="116"/>
      <c r="C1319" s="115"/>
      <c r="D1319" s="115"/>
      <c r="E1319" s="115"/>
      <c r="F1319" s="240" t="str">
        <f>IFERROR(VLOOKUP(B1319,ACCEPTED_CODES!$X$3:$Y$48,2,),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4"/>
      <c r="Z1319" s="115" t="str">
        <f>IFERROR(VLOOKUP(Y1319,CAPTURE_SITE_INFO!$AC$3:$AE$501,3,FALSE),"")</f>
        <v/>
      </c>
      <c r="AA1319" s="297"/>
      <c r="AB1319" s="297"/>
      <c r="AC1319" s="297"/>
      <c r="AD1319" s="297"/>
      <c r="AE1319" s="297"/>
      <c r="AF1319" s="297"/>
      <c r="AG1319" s="297"/>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3" t="str">
        <f t="shared" si="210"/>
        <v/>
      </c>
      <c r="AU1319" s="283" t="s">
        <v>2506</v>
      </c>
    </row>
    <row r="1320" spans="1:47" x14ac:dyDescent="0.35">
      <c r="A1320" s="148"/>
      <c r="B1320" s="116"/>
      <c r="C1320" s="115"/>
      <c r="D1320" s="115"/>
      <c r="E1320" s="115"/>
      <c r="F1320" s="240" t="str">
        <f>IFERROR(VLOOKUP(B1320,ACCEPTED_CODES!$X$3:$Y$48,2,),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4"/>
      <c r="Z1320" s="115" t="str">
        <f>IFERROR(VLOOKUP(Y1320,CAPTURE_SITE_INFO!$AC$3:$AE$501,3,FALSE),"")</f>
        <v/>
      </c>
      <c r="AA1320" s="297"/>
      <c r="AB1320" s="297"/>
      <c r="AC1320" s="297"/>
      <c r="AD1320" s="297"/>
      <c r="AE1320" s="297"/>
      <c r="AF1320" s="297"/>
      <c r="AG1320" s="297"/>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3" t="str">
        <f t="shared" si="210"/>
        <v/>
      </c>
      <c r="AU1320" s="283" t="s">
        <v>2506</v>
      </c>
    </row>
    <row r="1321" spans="1:47" x14ac:dyDescent="0.35">
      <c r="A1321" s="148"/>
      <c r="B1321" s="116"/>
      <c r="C1321" s="115"/>
      <c r="D1321" s="115"/>
      <c r="E1321" s="115"/>
      <c r="F1321" s="240" t="str">
        <f>IFERROR(VLOOKUP(B1321,ACCEPTED_CODES!$X$3:$Y$48,2,),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4"/>
      <c r="Z1321" s="115" t="str">
        <f>IFERROR(VLOOKUP(Y1321,CAPTURE_SITE_INFO!$AC$3:$AE$501,3,FALSE),"")</f>
        <v/>
      </c>
      <c r="AA1321" s="297"/>
      <c r="AB1321" s="297"/>
      <c r="AC1321" s="297"/>
      <c r="AD1321" s="297"/>
      <c r="AE1321" s="297"/>
      <c r="AF1321" s="297"/>
      <c r="AG1321" s="297"/>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3" t="str">
        <f t="shared" si="210"/>
        <v/>
      </c>
      <c r="AU1321" s="283" t="s">
        <v>2506</v>
      </c>
    </row>
    <row r="1322" spans="1:47" x14ac:dyDescent="0.35">
      <c r="A1322" s="148"/>
      <c r="B1322" s="116"/>
      <c r="C1322" s="115"/>
      <c r="D1322" s="115"/>
      <c r="E1322" s="115"/>
      <c r="F1322" s="240" t="str">
        <f>IFERROR(VLOOKUP(B1322,ACCEPTED_CODES!$X$3:$Y$48,2,),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4"/>
      <c r="Z1322" s="115" t="str">
        <f>IFERROR(VLOOKUP(Y1322,CAPTURE_SITE_INFO!$AC$3:$AE$501,3,FALSE),"")</f>
        <v/>
      </c>
      <c r="AA1322" s="297"/>
      <c r="AB1322" s="297"/>
      <c r="AC1322" s="297"/>
      <c r="AD1322" s="297"/>
      <c r="AE1322" s="297"/>
      <c r="AF1322" s="297"/>
      <c r="AG1322" s="297"/>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3" t="str">
        <f t="shared" si="210"/>
        <v/>
      </c>
      <c r="AU1322" s="283" t="s">
        <v>2506</v>
      </c>
    </row>
    <row r="1323" spans="1:47" x14ac:dyDescent="0.35">
      <c r="A1323" s="148"/>
      <c r="B1323" s="116"/>
      <c r="C1323" s="115"/>
      <c r="D1323" s="115"/>
      <c r="E1323" s="115"/>
      <c r="F1323" s="240" t="str">
        <f>IFERROR(VLOOKUP(B1323,ACCEPTED_CODES!$X$3:$Y$48,2,),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4"/>
      <c r="Z1323" s="115" t="str">
        <f>IFERROR(VLOOKUP(Y1323,CAPTURE_SITE_INFO!$AC$3:$AE$501,3,FALSE),"")</f>
        <v/>
      </c>
      <c r="AA1323" s="297"/>
      <c r="AB1323" s="297"/>
      <c r="AC1323" s="297"/>
      <c r="AD1323" s="297"/>
      <c r="AE1323" s="297"/>
      <c r="AF1323" s="297"/>
      <c r="AG1323" s="297"/>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3" t="str">
        <f t="shared" si="210"/>
        <v/>
      </c>
      <c r="AU1323" s="283" t="s">
        <v>2506</v>
      </c>
    </row>
    <row r="1324" spans="1:47" x14ac:dyDescent="0.35">
      <c r="A1324" s="148"/>
      <c r="B1324" s="116"/>
      <c r="C1324" s="115"/>
      <c r="D1324" s="115"/>
      <c r="E1324" s="115"/>
      <c r="F1324" s="240" t="str">
        <f>IFERROR(VLOOKUP(B1324,ACCEPTED_CODES!$X$3:$Y$48,2,),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4"/>
      <c r="Z1324" s="115" t="str">
        <f>IFERROR(VLOOKUP(Y1324,CAPTURE_SITE_INFO!$AC$3:$AE$501,3,FALSE),"")</f>
        <v/>
      </c>
      <c r="AA1324" s="297"/>
      <c r="AB1324" s="297"/>
      <c r="AC1324" s="297"/>
      <c r="AD1324" s="297"/>
      <c r="AE1324" s="297"/>
      <c r="AF1324" s="297"/>
      <c r="AG1324" s="297"/>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3" t="str">
        <f t="shared" si="210"/>
        <v/>
      </c>
      <c r="AU1324" s="283" t="s">
        <v>2506</v>
      </c>
    </row>
    <row r="1325" spans="1:47" x14ac:dyDescent="0.35">
      <c r="A1325" s="148"/>
      <c r="B1325" s="116"/>
      <c r="C1325" s="115"/>
      <c r="D1325" s="115"/>
      <c r="E1325" s="115"/>
      <c r="F1325" s="240" t="str">
        <f>IFERROR(VLOOKUP(B1325,ACCEPTED_CODES!$X$3:$Y$48,2,),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4"/>
      <c r="Z1325" s="115" t="str">
        <f>IFERROR(VLOOKUP(Y1325,CAPTURE_SITE_INFO!$AC$3:$AE$501,3,FALSE),"")</f>
        <v/>
      </c>
      <c r="AA1325" s="297"/>
      <c r="AB1325" s="297"/>
      <c r="AC1325" s="297"/>
      <c r="AD1325" s="297"/>
      <c r="AE1325" s="297"/>
      <c r="AF1325" s="297"/>
      <c r="AG1325" s="297"/>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3" t="str">
        <f t="shared" si="210"/>
        <v/>
      </c>
      <c r="AU1325" s="283" t="s">
        <v>2506</v>
      </c>
    </row>
    <row r="1326" spans="1:47" x14ac:dyDescent="0.35">
      <c r="A1326" s="148"/>
      <c r="B1326" s="116"/>
      <c r="C1326" s="115"/>
      <c r="D1326" s="115"/>
      <c r="E1326" s="115"/>
      <c r="F1326" s="240" t="str">
        <f>IFERROR(VLOOKUP(B1326,ACCEPTED_CODES!$X$3:$Y$48,2,),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4"/>
      <c r="Z1326" s="115" t="str">
        <f>IFERROR(VLOOKUP(Y1326,CAPTURE_SITE_INFO!$AC$3:$AE$501,3,FALSE),"")</f>
        <v/>
      </c>
      <c r="AA1326" s="297"/>
      <c r="AB1326" s="297"/>
      <c r="AC1326" s="297"/>
      <c r="AD1326" s="297"/>
      <c r="AE1326" s="297"/>
      <c r="AF1326" s="297"/>
      <c r="AG1326" s="297"/>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3" t="str">
        <f t="shared" si="210"/>
        <v/>
      </c>
      <c r="AU1326" s="283" t="s">
        <v>2506</v>
      </c>
    </row>
    <row r="1327" spans="1:47" x14ac:dyDescent="0.35">
      <c r="A1327" s="148"/>
      <c r="B1327" s="116"/>
      <c r="C1327" s="115"/>
      <c r="D1327" s="115"/>
      <c r="E1327" s="115"/>
      <c r="F1327" s="240" t="str">
        <f>IFERROR(VLOOKUP(B1327,ACCEPTED_CODES!$X$3:$Y$48,2,),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4"/>
      <c r="Z1327" s="115" t="str">
        <f>IFERROR(VLOOKUP(Y1327,CAPTURE_SITE_INFO!$AC$3:$AE$501,3,FALSE),"")</f>
        <v/>
      </c>
      <c r="AA1327" s="297"/>
      <c r="AB1327" s="297"/>
      <c r="AC1327" s="297"/>
      <c r="AD1327" s="297"/>
      <c r="AE1327" s="297"/>
      <c r="AF1327" s="297"/>
      <c r="AG1327" s="297"/>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3" t="str">
        <f t="shared" si="210"/>
        <v/>
      </c>
      <c r="AU1327" s="283" t="s">
        <v>2506</v>
      </c>
    </row>
    <row r="1328" spans="1:47" x14ac:dyDescent="0.35">
      <c r="A1328" s="148"/>
      <c r="B1328" s="116"/>
      <c r="C1328" s="115"/>
      <c r="D1328" s="115"/>
      <c r="E1328" s="115"/>
      <c r="F1328" s="240" t="str">
        <f>IFERROR(VLOOKUP(B1328,ACCEPTED_CODES!$X$3:$Y$48,2,),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4"/>
      <c r="Z1328" s="115" t="str">
        <f>IFERROR(VLOOKUP(Y1328,CAPTURE_SITE_INFO!$AC$3:$AE$501,3,FALSE),"")</f>
        <v/>
      </c>
      <c r="AA1328" s="297"/>
      <c r="AB1328" s="297"/>
      <c r="AC1328" s="297"/>
      <c r="AD1328" s="297"/>
      <c r="AE1328" s="297"/>
      <c r="AF1328" s="297"/>
      <c r="AG1328" s="297"/>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3" t="str">
        <f t="shared" si="210"/>
        <v/>
      </c>
      <c r="AU1328" s="283" t="s">
        <v>2506</v>
      </c>
    </row>
    <row r="1329" spans="1:47" x14ac:dyDescent="0.35">
      <c r="A1329" s="148"/>
      <c r="B1329" s="116"/>
      <c r="C1329" s="115"/>
      <c r="D1329" s="115"/>
      <c r="E1329" s="115"/>
      <c r="F1329" s="240" t="str">
        <f>IFERROR(VLOOKUP(B1329,ACCEPTED_CODES!$X$3:$Y$48,2,),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4"/>
      <c r="Z1329" s="115" t="str">
        <f>IFERROR(VLOOKUP(Y1329,CAPTURE_SITE_INFO!$AC$3:$AE$501,3,FALSE),"")</f>
        <v/>
      </c>
      <c r="AA1329" s="297"/>
      <c r="AB1329" s="297"/>
      <c r="AC1329" s="297"/>
      <c r="AD1329" s="297"/>
      <c r="AE1329" s="297"/>
      <c r="AF1329" s="297"/>
      <c r="AG1329" s="297"/>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3" t="str">
        <f t="shared" si="210"/>
        <v/>
      </c>
      <c r="AU1329" s="283" t="s">
        <v>2506</v>
      </c>
    </row>
    <row r="1330" spans="1:47" x14ac:dyDescent="0.35">
      <c r="A1330" s="148"/>
      <c r="B1330" s="116"/>
      <c r="C1330" s="115"/>
      <c r="D1330" s="115"/>
      <c r="E1330" s="115"/>
      <c r="F1330" s="240" t="str">
        <f>IFERROR(VLOOKUP(B1330,ACCEPTED_CODES!$X$3:$Y$48,2,),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4"/>
      <c r="Z1330" s="115" t="str">
        <f>IFERROR(VLOOKUP(Y1330,CAPTURE_SITE_INFO!$AC$3:$AE$501,3,FALSE),"")</f>
        <v/>
      </c>
      <c r="AA1330" s="297"/>
      <c r="AB1330" s="297"/>
      <c r="AC1330" s="297"/>
      <c r="AD1330" s="297"/>
      <c r="AE1330" s="297"/>
      <c r="AF1330" s="297"/>
      <c r="AG1330" s="297"/>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3" t="str">
        <f t="shared" si="210"/>
        <v/>
      </c>
      <c r="AU1330" s="283" t="s">
        <v>2506</v>
      </c>
    </row>
    <row r="1331" spans="1:47" x14ac:dyDescent="0.35">
      <c r="A1331" s="148"/>
      <c r="B1331" s="116"/>
      <c r="C1331" s="115"/>
      <c r="D1331" s="115"/>
      <c r="E1331" s="115"/>
      <c r="F1331" s="240" t="str">
        <f>IFERROR(VLOOKUP(B1331,ACCEPTED_CODES!$X$3:$Y$48,2,),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4"/>
      <c r="Z1331" s="115" t="str">
        <f>IFERROR(VLOOKUP(Y1331,CAPTURE_SITE_INFO!$AC$3:$AE$501,3,FALSE),"")</f>
        <v/>
      </c>
      <c r="AA1331" s="297"/>
      <c r="AB1331" s="297"/>
      <c r="AC1331" s="297"/>
      <c r="AD1331" s="297"/>
      <c r="AE1331" s="297"/>
      <c r="AF1331" s="297"/>
      <c r="AG1331" s="297"/>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3" t="str">
        <f t="shared" si="210"/>
        <v/>
      </c>
      <c r="AU1331" s="283" t="s">
        <v>2506</v>
      </c>
    </row>
    <row r="1332" spans="1:47" x14ac:dyDescent="0.35">
      <c r="A1332" s="148"/>
      <c r="B1332" s="116"/>
      <c r="C1332" s="115"/>
      <c r="D1332" s="115"/>
      <c r="E1332" s="115"/>
      <c r="F1332" s="240" t="str">
        <f>IFERROR(VLOOKUP(B1332,ACCEPTED_CODES!$X$3:$Y$48,2,),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4"/>
      <c r="Z1332" s="115" t="str">
        <f>IFERROR(VLOOKUP(Y1332,CAPTURE_SITE_INFO!$AC$3:$AE$501,3,FALSE),"")</f>
        <v/>
      </c>
      <c r="AA1332" s="297"/>
      <c r="AB1332" s="297"/>
      <c r="AC1332" s="297"/>
      <c r="AD1332" s="297"/>
      <c r="AE1332" s="297"/>
      <c r="AF1332" s="297"/>
      <c r="AG1332" s="297"/>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3" t="str">
        <f t="shared" si="210"/>
        <v/>
      </c>
      <c r="AU1332" s="283" t="s">
        <v>2506</v>
      </c>
    </row>
    <row r="1333" spans="1:47" x14ac:dyDescent="0.35">
      <c r="A1333" s="148"/>
      <c r="B1333" s="116"/>
      <c r="C1333" s="115"/>
      <c r="D1333" s="115"/>
      <c r="E1333" s="115"/>
      <c r="F1333" s="240" t="str">
        <f>IFERROR(VLOOKUP(B1333,ACCEPTED_CODES!$X$3:$Y$48,2,),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4"/>
      <c r="Z1333" s="115" t="str">
        <f>IFERROR(VLOOKUP(Y1333,CAPTURE_SITE_INFO!$AC$3:$AE$501,3,FALSE),"")</f>
        <v/>
      </c>
      <c r="AA1333" s="297"/>
      <c r="AB1333" s="297"/>
      <c r="AC1333" s="297"/>
      <c r="AD1333" s="297"/>
      <c r="AE1333" s="297"/>
      <c r="AF1333" s="297"/>
      <c r="AG1333" s="297"/>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3" t="str">
        <f t="shared" si="210"/>
        <v/>
      </c>
      <c r="AU1333" s="283" t="s">
        <v>2506</v>
      </c>
    </row>
    <row r="1334" spans="1:47" x14ac:dyDescent="0.35">
      <c r="A1334" s="148"/>
      <c r="B1334" s="116"/>
      <c r="C1334" s="115"/>
      <c r="D1334" s="115"/>
      <c r="E1334" s="115"/>
      <c r="F1334" s="240" t="str">
        <f>IFERROR(VLOOKUP(B1334,ACCEPTED_CODES!$X$3:$Y$48,2,),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4"/>
      <c r="Z1334" s="115" t="str">
        <f>IFERROR(VLOOKUP(Y1334,CAPTURE_SITE_INFO!$AC$3:$AE$501,3,FALSE),"")</f>
        <v/>
      </c>
      <c r="AA1334" s="297"/>
      <c r="AB1334" s="297"/>
      <c r="AC1334" s="297"/>
      <c r="AD1334" s="297"/>
      <c r="AE1334" s="297"/>
      <c r="AF1334" s="297"/>
      <c r="AG1334" s="297"/>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3" t="str">
        <f t="shared" si="210"/>
        <v/>
      </c>
      <c r="AU1334" s="283" t="s">
        <v>2506</v>
      </c>
    </row>
    <row r="1335" spans="1:47" x14ac:dyDescent="0.35">
      <c r="A1335" s="148"/>
      <c r="B1335" s="116"/>
      <c r="C1335" s="115"/>
      <c r="D1335" s="115"/>
      <c r="E1335" s="115"/>
      <c r="F1335" s="240" t="str">
        <f>IFERROR(VLOOKUP(B1335,ACCEPTED_CODES!$X$3:$Y$48,2,),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4"/>
      <c r="Z1335" s="115" t="str">
        <f>IFERROR(VLOOKUP(Y1335,CAPTURE_SITE_INFO!$AC$3:$AE$501,3,FALSE),"")</f>
        <v/>
      </c>
      <c r="AA1335" s="297"/>
      <c r="AB1335" s="297"/>
      <c r="AC1335" s="297"/>
      <c r="AD1335" s="297"/>
      <c r="AE1335" s="297"/>
      <c r="AF1335" s="297"/>
      <c r="AG1335" s="297"/>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3" t="str">
        <f t="shared" si="210"/>
        <v/>
      </c>
      <c r="AU1335" s="283" t="s">
        <v>2506</v>
      </c>
    </row>
    <row r="1336" spans="1:47" x14ac:dyDescent="0.35">
      <c r="A1336" s="148"/>
      <c r="B1336" s="116"/>
      <c r="C1336" s="115"/>
      <c r="D1336" s="115"/>
      <c r="E1336" s="115"/>
      <c r="F1336" s="240" t="str">
        <f>IFERROR(VLOOKUP(B1336,ACCEPTED_CODES!$X$3:$Y$48,2,),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4"/>
      <c r="Z1336" s="115" t="str">
        <f>IFERROR(VLOOKUP(Y1336,CAPTURE_SITE_INFO!$AC$3:$AE$501,3,FALSE),"")</f>
        <v/>
      </c>
      <c r="AA1336" s="297"/>
      <c r="AB1336" s="297"/>
      <c r="AC1336" s="297"/>
      <c r="AD1336" s="297"/>
      <c r="AE1336" s="297"/>
      <c r="AF1336" s="297"/>
      <c r="AG1336" s="297"/>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3" t="str">
        <f t="shared" si="210"/>
        <v/>
      </c>
      <c r="AU1336" s="283" t="s">
        <v>2506</v>
      </c>
    </row>
    <row r="1337" spans="1:47" x14ac:dyDescent="0.35">
      <c r="A1337" s="148"/>
      <c r="B1337" s="116"/>
      <c r="C1337" s="115"/>
      <c r="D1337" s="115"/>
      <c r="E1337" s="115"/>
      <c r="F1337" s="240" t="str">
        <f>IFERROR(VLOOKUP(B1337,ACCEPTED_CODES!$X$3:$Y$48,2,),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4"/>
      <c r="Z1337" s="115" t="str">
        <f>IFERROR(VLOOKUP(Y1337,CAPTURE_SITE_INFO!$AC$3:$AE$501,3,FALSE),"")</f>
        <v/>
      </c>
      <c r="AA1337" s="297"/>
      <c r="AB1337" s="297"/>
      <c r="AC1337" s="297"/>
      <c r="AD1337" s="297"/>
      <c r="AE1337" s="297"/>
      <c r="AF1337" s="297"/>
      <c r="AG1337" s="297"/>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3" t="str">
        <f t="shared" si="210"/>
        <v/>
      </c>
      <c r="AU1337" s="283" t="s">
        <v>2506</v>
      </c>
    </row>
    <row r="1338" spans="1:47" x14ac:dyDescent="0.35">
      <c r="A1338" s="148"/>
      <c r="B1338" s="116"/>
      <c r="C1338" s="115"/>
      <c r="D1338" s="115"/>
      <c r="E1338" s="115"/>
      <c r="F1338" s="240" t="str">
        <f>IFERROR(VLOOKUP(B1338,ACCEPTED_CODES!$X$3:$Y$48,2,),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4"/>
      <c r="Z1338" s="115" t="str">
        <f>IFERROR(VLOOKUP(Y1338,CAPTURE_SITE_INFO!$AC$3:$AE$501,3,FALSE),"")</f>
        <v/>
      </c>
      <c r="AA1338" s="297"/>
      <c r="AB1338" s="297"/>
      <c r="AC1338" s="297"/>
      <c r="AD1338" s="297"/>
      <c r="AE1338" s="297"/>
      <c r="AF1338" s="297"/>
      <c r="AG1338" s="297"/>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3" t="str">
        <f t="shared" si="210"/>
        <v/>
      </c>
      <c r="AU1338" s="283" t="s">
        <v>2506</v>
      </c>
    </row>
    <row r="1339" spans="1:47" x14ac:dyDescent="0.35">
      <c r="A1339" s="148"/>
      <c r="B1339" s="116"/>
      <c r="C1339" s="115"/>
      <c r="D1339" s="115"/>
      <c r="E1339" s="115"/>
      <c r="F1339" s="240" t="str">
        <f>IFERROR(VLOOKUP(B1339,ACCEPTED_CODES!$X$3:$Y$48,2,),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4"/>
      <c r="Z1339" s="115" t="str">
        <f>IFERROR(VLOOKUP(Y1339,CAPTURE_SITE_INFO!$AC$3:$AE$501,3,FALSE),"")</f>
        <v/>
      </c>
      <c r="AA1339" s="297"/>
      <c r="AB1339" s="297"/>
      <c r="AC1339" s="297"/>
      <c r="AD1339" s="297"/>
      <c r="AE1339" s="297"/>
      <c r="AF1339" s="297"/>
      <c r="AG1339" s="297"/>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3" t="str">
        <f t="shared" si="210"/>
        <v/>
      </c>
      <c r="AU1339" s="283" t="s">
        <v>2506</v>
      </c>
    </row>
    <row r="1340" spans="1:47" x14ac:dyDescent="0.35">
      <c r="A1340" s="148"/>
      <c r="B1340" s="116"/>
      <c r="C1340" s="115"/>
      <c r="D1340" s="115"/>
      <c r="E1340" s="115"/>
      <c r="F1340" s="240" t="str">
        <f>IFERROR(VLOOKUP(B1340,ACCEPTED_CODES!$X$3:$Y$48,2,),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4"/>
      <c r="Z1340" s="115" t="str">
        <f>IFERROR(VLOOKUP(Y1340,CAPTURE_SITE_INFO!$AC$3:$AE$501,3,FALSE),"")</f>
        <v/>
      </c>
      <c r="AA1340" s="297"/>
      <c r="AB1340" s="297"/>
      <c r="AC1340" s="297"/>
      <c r="AD1340" s="297"/>
      <c r="AE1340" s="297"/>
      <c r="AF1340" s="297"/>
      <c r="AG1340" s="297"/>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3" t="str">
        <f t="shared" si="210"/>
        <v/>
      </c>
      <c r="AU1340" s="283" t="s">
        <v>2506</v>
      </c>
    </row>
    <row r="1341" spans="1:47" x14ac:dyDescent="0.35">
      <c r="A1341" s="148"/>
      <c r="B1341" s="116"/>
      <c r="C1341" s="115"/>
      <c r="D1341" s="115"/>
      <c r="E1341" s="115"/>
      <c r="F1341" s="240" t="str">
        <f>IFERROR(VLOOKUP(B1341,ACCEPTED_CODES!$X$3:$Y$48,2,),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4"/>
      <c r="Z1341" s="115" t="str">
        <f>IFERROR(VLOOKUP(Y1341,CAPTURE_SITE_INFO!$AC$3:$AE$501,3,FALSE),"")</f>
        <v/>
      </c>
      <c r="AA1341" s="297"/>
      <c r="AB1341" s="297"/>
      <c r="AC1341" s="297"/>
      <c r="AD1341" s="297"/>
      <c r="AE1341" s="297"/>
      <c r="AF1341" s="297"/>
      <c r="AG1341" s="297"/>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3" t="str">
        <f t="shared" si="210"/>
        <v/>
      </c>
      <c r="AU1341" s="283" t="s">
        <v>2506</v>
      </c>
    </row>
    <row r="1342" spans="1:47" x14ac:dyDescent="0.35">
      <c r="A1342" s="148"/>
      <c r="B1342" s="116"/>
      <c r="C1342" s="115"/>
      <c r="D1342" s="115"/>
      <c r="E1342" s="115"/>
      <c r="F1342" s="240" t="str">
        <f>IFERROR(VLOOKUP(B1342,ACCEPTED_CODES!$X$3:$Y$48,2,),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4"/>
      <c r="Z1342" s="115" t="str">
        <f>IFERROR(VLOOKUP(Y1342,CAPTURE_SITE_INFO!$AC$3:$AE$501,3,FALSE),"")</f>
        <v/>
      </c>
      <c r="AA1342" s="297"/>
      <c r="AB1342" s="297"/>
      <c r="AC1342" s="297"/>
      <c r="AD1342" s="297"/>
      <c r="AE1342" s="297"/>
      <c r="AF1342" s="297"/>
      <c r="AG1342" s="297"/>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3" t="str">
        <f t="shared" si="210"/>
        <v/>
      </c>
      <c r="AU1342" s="283" t="s">
        <v>2506</v>
      </c>
    </row>
    <row r="1343" spans="1:47" x14ac:dyDescent="0.35">
      <c r="A1343" s="148"/>
      <c r="B1343" s="116"/>
      <c r="C1343" s="115"/>
      <c r="D1343" s="115"/>
      <c r="E1343" s="115"/>
      <c r="F1343" s="240" t="str">
        <f>IFERROR(VLOOKUP(B1343,ACCEPTED_CODES!$X$3:$Y$48,2,),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4"/>
      <c r="Z1343" s="115" t="str">
        <f>IFERROR(VLOOKUP(Y1343,CAPTURE_SITE_INFO!$AC$3:$AE$501,3,FALSE),"")</f>
        <v/>
      </c>
      <c r="AA1343" s="297"/>
      <c r="AB1343" s="297"/>
      <c r="AC1343" s="297"/>
      <c r="AD1343" s="297"/>
      <c r="AE1343" s="297"/>
      <c r="AF1343" s="297"/>
      <c r="AG1343" s="297"/>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3" t="str">
        <f t="shared" si="210"/>
        <v/>
      </c>
      <c r="AU1343" s="283" t="s">
        <v>2506</v>
      </c>
    </row>
    <row r="1344" spans="1:47" x14ac:dyDescent="0.35">
      <c r="A1344" s="148"/>
      <c r="B1344" s="116"/>
      <c r="C1344" s="115"/>
      <c r="D1344" s="115"/>
      <c r="E1344" s="115"/>
      <c r="F1344" s="240" t="str">
        <f>IFERROR(VLOOKUP(B1344,ACCEPTED_CODES!$X$3:$Y$48,2,),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4"/>
      <c r="Z1344" s="115" t="str">
        <f>IFERROR(VLOOKUP(Y1344,CAPTURE_SITE_INFO!$AC$3:$AE$501,3,FALSE),"")</f>
        <v/>
      </c>
      <c r="AA1344" s="297"/>
      <c r="AB1344" s="297"/>
      <c r="AC1344" s="297"/>
      <c r="AD1344" s="297"/>
      <c r="AE1344" s="297"/>
      <c r="AF1344" s="297"/>
      <c r="AG1344" s="297"/>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3" t="str">
        <f t="shared" si="210"/>
        <v/>
      </c>
      <c r="AU1344" s="283" t="s">
        <v>2506</v>
      </c>
    </row>
    <row r="1345" spans="1:47" x14ac:dyDescent="0.35">
      <c r="A1345" s="148"/>
      <c r="B1345" s="116"/>
      <c r="C1345" s="115"/>
      <c r="D1345" s="115"/>
      <c r="E1345" s="115"/>
      <c r="F1345" s="240" t="str">
        <f>IFERROR(VLOOKUP(B1345,ACCEPTED_CODES!$X$3:$Y$48,2,),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4"/>
      <c r="Z1345" s="115" t="str">
        <f>IFERROR(VLOOKUP(Y1345,CAPTURE_SITE_INFO!$AC$3:$AE$501,3,FALSE),"")</f>
        <v/>
      </c>
      <c r="AA1345" s="297"/>
      <c r="AB1345" s="297"/>
      <c r="AC1345" s="297"/>
      <c r="AD1345" s="297"/>
      <c r="AE1345" s="297"/>
      <c r="AF1345" s="297"/>
      <c r="AG1345" s="297"/>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3" t="str">
        <f t="shared" si="210"/>
        <v/>
      </c>
      <c r="AU1345" s="283" t="s">
        <v>2506</v>
      </c>
    </row>
    <row r="1346" spans="1:47" x14ac:dyDescent="0.35">
      <c r="A1346" s="148"/>
      <c r="B1346" s="116"/>
      <c r="C1346" s="115"/>
      <c r="D1346" s="115"/>
      <c r="E1346" s="115"/>
      <c r="F1346" s="240" t="str">
        <f>IFERROR(VLOOKUP(B1346,ACCEPTED_CODES!$X$3:$Y$48,2,),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4"/>
      <c r="Z1346" s="115" t="str">
        <f>IFERROR(VLOOKUP(Y1346,CAPTURE_SITE_INFO!$AC$3:$AE$501,3,FALSE),"")</f>
        <v/>
      </c>
      <c r="AA1346" s="297"/>
      <c r="AB1346" s="297"/>
      <c r="AC1346" s="297"/>
      <c r="AD1346" s="297"/>
      <c r="AE1346" s="297"/>
      <c r="AF1346" s="297"/>
      <c r="AG1346" s="297"/>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3" t="str">
        <f t="shared" si="210"/>
        <v/>
      </c>
      <c r="AU1346" s="283" t="s">
        <v>2506</v>
      </c>
    </row>
    <row r="1347" spans="1:47" x14ac:dyDescent="0.35">
      <c r="A1347" s="148"/>
      <c r="B1347" s="116"/>
      <c r="C1347" s="115"/>
      <c r="D1347" s="115"/>
      <c r="E1347" s="115"/>
      <c r="F1347" s="240" t="str">
        <f>IFERROR(VLOOKUP(B1347,ACCEPTED_CODES!$X$3:$Y$48,2,),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4"/>
      <c r="Z1347" s="115" t="str">
        <f>IFERROR(VLOOKUP(Y1347,CAPTURE_SITE_INFO!$AC$3:$AE$501,3,FALSE),"")</f>
        <v/>
      </c>
      <c r="AA1347" s="297"/>
      <c r="AB1347" s="297"/>
      <c r="AC1347" s="297"/>
      <c r="AD1347" s="297"/>
      <c r="AE1347" s="297"/>
      <c r="AF1347" s="297"/>
      <c r="AG1347" s="297"/>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3" t="str">
        <f t="shared" si="210"/>
        <v/>
      </c>
      <c r="AU1347" s="283" t="s">
        <v>2506</v>
      </c>
    </row>
    <row r="1348" spans="1:47" x14ac:dyDescent="0.35">
      <c r="A1348" s="148"/>
      <c r="B1348" s="116"/>
      <c r="C1348" s="115"/>
      <c r="D1348" s="115"/>
      <c r="E1348" s="115"/>
      <c r="F1348" s="240" t="str">
        <f>IFERROR(VLOOKUP(B1348,ACCEPTED_CODES!$X$3:$Y$48,2,),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4"/>
      <c r="Z1348" s="115" t="str">
        <f>IFERROR(VLOOKUP(Y1348,CAPTURE_SITE_INFO!$AC$3:$AE$501,3,FALSE),"")</f>
        <v/>
      </c>
      <c r="AA1348" s="297"/>
      <c r="AB1348" s="297"/>
      <c r="AC1348" s="297"/>
      <c r="AD1348" s="297"/>
      <c r="AE1348" s="297"/>
      <c r="AF1348" s="297"/>
      <c r="AG1348" s="297"/>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3" t="str">
        <f t="shared" si="210"/>
        <v/>
      </c>
      <c r="AU1348" s="283" t="s">
        <v>2506</v>
      </c>
    </row>
    <row r="1349" spans="1:47" x14ac:dyDescent="0.35">
      <c r="A1349" s="148"/>
      <c r="B1349" s="116"/>
      <c r="C1349" s="115"/>
      <c r="D1349" s="115"/>
      <c r="E1349" s="115"/>
      <c r="F1349" s="240" t="str">
        <f>IFERROR(VLOOKUP(B1349,ACCEPTED_CODES!$X$3:$Y$48,2,),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4"/>
      <c r="Z1349" s="115" t="str">
        <f>IFERROR(VLOOKUP(Y1349,CAPTURE_SITE_INFO!$AC$3:$AE$501,3,FALSE),"")</f>
        <v/>
      </c>
      <c r="AA1349" s="297"/>
      <c r="AB1349" s="297"/>
      <c r="AC1349" s="297"/>
      <c r="AD1349" s="297"/>
      <c r="AE1349" s="297"/>
      <c r="AF1349" s="297"/>
      <c r="AG1349" s="297"/>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3" t="str">
        <f t="shared" ref="AT1349:AT1412" si="220">IF(T1349="","",(CONCATENATE(S1349,"-",T1349)))</f>
        <v/>
      </c>
      <c r="AU1349" s="283" t="s">
        <v>2506</v>
      </c>
    </row>
    <row r="1350" spans="1:47" x14ac:dyDescent="0.35">
      <c r="A1350" s="148"/>
      <c r="B1350" s="116"/>
      <c r="C1350" s="115"/>
      <c r="D1350" s="115"/>
      <c r="E1350" s="115"/>
      <c r="F1350" s="240" t="str">
        <f>IFERROR(VLOOKUP(B1350,ACCEPTED_CODES!$X$3:$Y$48,2,),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4"/>
      <c r="Z1350" s="115" t="str">
        <f>IFERROR(VLOOKUP(Y1350,CAPTURE_SITE_INFO!$AC$3:$AE$501,3,FALSE),"")</f>
        <v/>
      </c>
      <c r="AA1350" s="297"/>
      <c r="AB1350" s="297"/>
      <c r="AC1350" s="297"/>
      <c r="AD1350" s="297"/>
      <c r="AE1350" s="297"/>
      <c r="AF1350" s="297"/>
      <c r="AG1350" s="297"/>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3" t="str">
        <f t="shared" si="220"/>
        <v/>
      </c>
      <c r="AU1350" s="283" t="s">
        <v>2506</v>
      </c>
    </row>
    <row r="1351" spans="1:47" x14ac:dyDescent="0.35">
      <c r="A1351" s="148"/>
      <c r="B1351" s="116"/>
      <c r="C1351" s="115"/>
      <c r="D1351" s="115"/>
      <c r="E1351" s="115"/>
      <c r="F1351" s="240" t="str">
        <f>IFERROR(VLOOKUP(B1351,ACCEPTED_CODES!$X$3:$Y$48,2,),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4"/>
      <c r="Z1351" s="115" t="str">
        <f>IFERROR(VLOOKUP(Y1351,CAPTURE_SITE_INFO!$AC$3:$AE$501,3,FALSE),"")</f>
        <v/>
      </c>
      <c r="AA1351" s="297"/>
      <c r="AB1351" s="297"/>
      <c r="AC1351" s="297"/>
      <c r="AD1351" s="297"/>
      <c r="AE1351" s="297"/>
      <c r="AF1351" s="297"/>
      <c r="AG1351" s="297"/>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3" t="str">
        <f t="shared" si="220"/>
        <v/>
      </c>
      <c r="AU1351" s="283" t="s">
        <v>2506</v>
      </c>
    </row>
    <row r="1352" spans="1:47" x14ac:dyDescent="0.35">
      <c r="A1352" s="148"/>
      <c r="B1352" s="116"/>
      <c r="C1352" s="115"/>
      <c r="D1352" s="115"/>
      <c r="E1352" s="115"/>
      <c r="F1352" s="240" t="str">
        <f>IFERROR(VLOOKUP(B1352,ACCEPTED_CODES!$X$3:$Y$48,2,),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4"/>
      <c r="Z1352" s="115" t="str">
        <f>IFERROR(VLOOKUP(Y1352,CAPTURE_SITE_INFO!$AC$3:$AE$501,3,FALSE),"")</f>
        <v/>
      </c>
      <c r="AA1352" s="297"/>
      <c r="AB1352" s="297"/>
      <c r="AC1352" s="297"/>
      <c r="AD1352" s="297"/>
      <c r="AE1352" s="297"/>
      <c r="AF1352" s="297"/>
      <c r="AG1352" s="297"/>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3" t="str">
        <f t="shared" si="220"/>
        <v/>
      </c>
      <c r="AU1352" s="283" t="s">
        <v>2506</v>
      </c>
    </row>
    <row r="1353" spans="1:47" x14ac:dyDescent="0.35">
      <c r="A1353" s="148"/>
      <c r="B1353" s="116"/>
      <c r="C1353" s="115"/>
      <c r="D1353" s="115"/>
      <c r="E1353" s="115"/>
      <c r="F1353" s="240" t="str">
        <f>IFERROR(VLOOKUP(B1353,ACCEPTED_CODES!$X$3:$Y$48,2,),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4"/>
      <c r="Z1353" s="115" t="str">
        <f>IFERROR(VLOOKUP(Y1353,CAPTURE_SITE_INFO!$AC$3:$AE$501,3,FALSE),"")</f>
        <v/>
      </c>
      <c r="AA1353" s="297"/>
      <c r="AB1353" s="297"/>
      <c r="AC1353" s="297"/>
      <c r="AD1353" s="297"/>
      <c r="AE1353" s="297"/>
      <c r="AF1353" s="297"/>
      <c r="AG1353" s="297"/>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3" t="str">
        <f t="shared" si="220"/>
        <v/>
      </c>
      <c r="AU1353" s="283" t="s">
        <v>2506</v>
      </c>
    </row>
    <row r="1354" spans="1:47" x14ac:dyDescent="0.35">
      <c r="A1354" s="148"/>
      <c r="B1354" s="116"/>
      <c r="C1354" s="115"/>
      <c r="D1354" s="115"/>
      <c r="E1354" s="115"/>
      <c r="F1354" s="240" t="str">
        <f>IFERROR(VLOOKUP(B1354,ACCEPTED_CODES!$X$3:$Y$48,2,),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4"/>
      <c r="Z1354" s="115" t="str">
        <f>IFERROR(VLOOKUP(Y1354,CAPTURE_SITE_INFO!$AC$3:$AE$501,3,FALSE),"")</f>
        <v/>
      </c>
      <c r="AA1354" s="297"/>
      <c r="AB1354" s="297"/>
      <c r="AC1354" s="297"/>
      <c r="AD1354" s="297"/>
      <c r="AE1354" s="297"/>
      <c r="AF1354" s="297"/>
      <c r="AG1354" s="297"/>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3" t="str">
        <f t="shared" si="220"/>
        <v/>
      </c>
      <c r="AU1354" s="283" t="s">
        <v>2506</v>
      </c>
    </row>
    <row r="1355" spans="1:47" x14ac:dyDescent="0.35">
      <c r="A1355" s="148"/>
      <c r="B1355" s="116"/>
      <c r="C1355" s="115"/>
      <c r="D1355" s="115"/>
      <c r="E1355" s="115"/>
      <c r="F1355" s="240" t="str">
        <f>IFERROR(VLOOKUP(B1355,ACCEPTED_CODES!$X$3:$Y$48,2,),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4"/>
      <c r="Z1355" s="115" t="str">
        <f>IFERROR(VLOOKUP(Y1355,CAPTURE_SITE_INFO!$AC$3:$AE$501,3,FALSE),"")</f>
        <v/>
      </c>
      <c r="AA1355" s="297"/>
      <c r="AB1355" s="297"/>
      <c r="AC1355" s="297"/>
      <c r="AD1355" s="297"/>
      <c r="AE1355" s="297"/>
      <c r="AF1355" s="297"/>
      <c r="AG1355" s="297"/>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3" t="str">
        <f t="shared" si="220"/>
        <v/>
      </c>
      <c r="AU1355" s="283" t="s">
        <v>2506</v>
      </c>
    </row>
    <row r="1356" spans="1:47" x14ac:dyDescent="0.35">
      <c r="A1356" s="148"/>
      <c r="B1356" s="116"/>
      <c r="C1356" s="115"/>
      <c r="D1356" s="115"/>
      <c r="E1356" s="115"/>
      <c r="F1356" s="240" t="str">
        <f>IFERROR(VLOOKUP(B1356,ACCEPTED_CODES!$X$3:$Y$48,2,),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4"/>
      <c r="Z1356" s="115" t="str">
        <f>IFERROR(VLOOKUP(Y1356,CAPTURE_SITE_INFO!$AC$3:$AE$501,3,FALSE),"")</f>
        <v/>
      </c>
      <c r="AA1356" s="297"/>
      <c r="AB1356" s="297"/>
      <c r="AC1356" s="297"/>
      <c r="AD1356" s="297"/>
      <c r="AE1356" s="297"/>
      <c r="AF1356" s="297"/>
      <c r="AG1356" s="297"/>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3" t="str">
        <f t="shared" si="220"/>
        <v/>
      </c>
      <c r="AU1356" s="283" t="s">
        <v>2506</v>
      </c>
    </row>
    <row r="1357" spans="1:47" x14ac:dyDescent="0.35">
      <c r="A1357" s="148"/>
      <c r="B1357" s="116"/>
      <c r="C1357" s="115"/>
      <c r="D1357" s="115"/>
      <c r="E1357" s="115"/>
      <c r="F1357" s="240" t="str">
        <f>IFERROR(VLOOKUP(B1357,ACCEPTED_CODES!$X$3:$Y$48,2,),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4"/>
      <c r="Z1357" s="115" t="str">
        <f>IFERROR(VLOOKUP(Y1357,CAPTURE_SITE_INFO!$AC$3:$AE$501,3,FALSE),"")</f>
        <v/>
      </c>
      <c r="AA1357" s="297"/>
      <c r="AB1357" s="297"/>
      <c r="AC1357" s="297"/>
      <c r="AD1357" s="297"/>
      <c r="AE1357" s="297"/>
      <c r="AF1357" s="297"/>
      <c r="AG1357" s="297"/>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3" t="str">
        <f t="shared" si="220"/>
        <v/>
      </c>
      <c r="AU1357" s="283" t="s">
        <v>2506</v>
      </c>
    </row>
    <row r="1358" spans="1:47" x14ac:dyDescent="0.35">
      <c r="A1358" s="148"/>
      <c r="B1358" s="116"/>
      <c r="C1358" s="115"/>
      <c r="D1358" s="115"/>
      <c r="E1358" s="115"/>
      <c r="F1358" s="240" t="str">
        <f>IFERROR(VLOOKUP(B1358,ACCEPTED_CODES!$X$3:$Y$48,2,),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4"/>
      <c r="Z1358" s="115" t="str">
        <f>IFERROR(VLOOKUP(Y1358,CAPTURE_SITE_INFO!$AC$3:$AE$501,3,FALSE),"")</f>
        <v/>
      </c>
      <c r="AA1358" s="297"/>
      <c r="AB1358" s="297"/>
      <c r="AC1358" s="297"/>
      <c r="AD1358" s="297"/>
      <c r="AE1358" s="297"/>
      <c r="AF1358" s="297"/>
      <c r="AG1358" s="297"/>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3" t="str">
        <f t="shared" si="220"/>
        <v/>
      </c>
      <c r="AU1358" s="283" t="s">
        <v>2506</v>
      </c>
    </row>
    <row r="1359" spans="1:47" x14ac:dyDescent="0.35">
      <c r="A1359" s="148"/>
      <c r="B1359" s="116"/>
      <c r="C1359" s="115"/>
      <c r="D1359" s="115"/>
      <c r="E1359" s="115"/>
      <c r="F1359" s="240" t="str">
        <f>IFERROR(VLOOKUP(B1359,ACCEPTED_CODES!$X$3:$Y$48,2,),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4"/>
      <c r="Z1359" s="115" t="str">
        <f>IFERROR(VLOOKUP(Y1359,CAPTURE_SITE_INFO!$AC$3:$AE$501,3,FALSE),"")</f>
        <v/>
      </c>
      <c r="AA1359" s="297"/>
      <c r="AB1359" s="297"/>
      <c r="AC1359" s="297"/>
      <c r="AD1359" s="297"/>
      <c r="AE1359" s="297"/>
      <c r="AF1359" s="297"/>
      <c r="AG1359" s="297"/>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3" t="str">
        <f t="shared" si="220"/>
        <v/>
      </c>
      <c r="AU1359" s="283" t="s">
        <v>2506</v>
      </c>
    </row>
    <row r="1360" spans="1:47" x14ac:dyDescent="0.35">
      <c r="A1360" s="148"/>
      <c r="B1360" s="116"/>
      <c r="C1360" s="115"/>
      <c r="D1360" s="115"/>
      <c r="E1360" s="115"/>
      <c r="F1360" s="240" t="str">
        <f>IFERROR(VLOOKUP(B1360,ACCEPTED_CODES!$X$3:$Y$48,2,),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4"/>
      <c r="Z1360" s="115" t="str">
        <f>IFERROR(VLOOKUP(Y1360,CAPTURE_SITE_INFO!$AC$3:$AE$501,3,FALSE),"")</f>
        <v/>
      </c>
      <c r="AA1360" s="297"/>
      <c r="AB1360" s="297"/>
      <c r="AC1360" s="297"/>
      <c r="AD1360" s="297"/>
      <c r="AE1360" s="297"/>
      <c r="AF1360" s="297"/>
      <c r="AG1360" s="297"/>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3" t="str">
        <f t="shared" si="220"/>
        <v/>
      </c>
      <c r="AU1360" s="283" t="s">
        <v>2506</v>
      </c>
    </row>
    <row r="1361" spans="1:47" x14ac:dyDescent="0.35">
      <c r="A1361" s="148"/>
      <c r="B1361" s="116"/>
      <c r="C1361" s="115"/>
      <c r="D1361" s="115"/>
      <c r="E1361" s="115"/>
      <c r="F1361" s="240" t="str">
        <f>IFERROR(VLOOKUP(B1361,ACCEPTED_CODES!$X$3:$Y$48,2,),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4"/>
      <c r="Z1361" s="115" t="str">
        <f>IFERROR(VLOOKUP(Y1361,CAPTURE_SITE_INFO!$AC$3:$AE$501,3,FALSE),"")</f>
        <v/>
      </c>
      <c r="AA1361" s="297"/>
      <c r="AB1361" s="297"/>
      <c r="AC1361" s="297"/>
      <c r="AD1361" s="297"/>
      <c r="AE1361" s="297"/>
      <c r="AF1361" s="297"/>
      <c r="AG1361" s="297"/>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3" t="str">
        <f t="shared" si="220"/>
        <v/>
      </c>
      <c r="AU1361" s="283" t="s">
        <v>2506</v>
      </c>
    </row>
    <row r="1362" spans="1:47" x14ac:dyDescent="0.35">
      <c r="A1362" s="148"/>
      <c r="B1362" s="116"/>
      <c r="C1362" s="115"/>
      <c r="D1362" s="115"/>
      <c r="E1362" s="115"/>
      <c r="F1362" s="240" t="str">
        <f>IFERROR(VLOOKUP(B1362,ACCEPTED_CODES!$X$3:$Y$48,2,),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4"/>
      <c r="Z1362" s="115" t="str">
        <f>IFERROR(VLOOKUP(Y1362,CAPTURE_SITE_INFO!$AC$3:$AE$501,3,FALSE),"")</f>
        <v/>
      </c>
      <c r="AA1362" s="297"/>
      <c r="AB1362" s="297"/>
      <c r="AC1362" s="297"/>
      <c r="AD1362" s="297"/>
      <c r="AE1362" s="297"/>
      <c r="AF1362" s="297"/>
      <c r="AG1362" s="297"/>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3" t="str">
        <f t="shared" si="220"/>
        <v/>
      </c>
      <c r="AU1362" s="283" t="s">
        <v>2506</v>
      </c>
    </row>
    <row r="1363" spans="1:47" x14ac:dyDescent="0.35">
      <c r="A1363" s="148"/>
      <c r="B1363" s="116"/>
      <c r="C1363" s="115"/>
      <c r="D1363" s="115"/>
      <c r="E1363" s="115"/>
      <c r="F1363" s="240" t="str">
        <f>IFERROR(VLOOKUP(B1363,ACCEPTED_CODES!$X$3:$Y$48,2,),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4"/>
      <c r="Z1363" s="115" t="str">
        <f>IFERROR(VLOOKUP(Y1363,CAPTURE_SITE_INFO!$AC$3:$AE$501,3,FALSE),"")</f>
        <v/>
      </c>
      <c r="AA1363" s="297"/>
      <c r="AB1363" s="297"/>
      <c r="AC1363" s="297"/>
      <c r="AD1363" s="297"/>
      <c r="AE1363" s="297"/>
      <c r="AF1363" s="297"/>
      <c r="AG1363" s="297"/>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3" t="str">
        <f t="shared" si="220"/>
        <v/>
      </c>
      <c r="AU1363" s="283" t="s">
        <v>2506</v>
      </c>
    </row>
    <row r="1364" spans="1:47" x14ac:dyDescent="0.35">
      <c r="A1364" s="148"/>
      <c r="B1364" s="116"/>
      <c r="C1364" s="115"/>
      <c r="D1364" s="115"/>
      <c r="E1364" s="115"/>
      <c r="F1364" s="240" t="str">
        <f>IFERROR(VLOOKUP(B1364,ACCEPTED_CODES!$X$3:$Y$48,2,),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4"/>
      <c r="Z1364" s="115" t="str">
        <f>IFERROR(VLOOKUP(Y1364,CAPTURE_SITE_INFO!$AC$3:$AE$501,3,FALSE),"")</f>
        <v/>
      </c>
      <c r="AA1364" s="297"/>
      <c r="AB1364" s="297"/>
      <c r="AC1364" s="297"/>
      <c r="AD1364" s="297"/>
      <c r="AE1364" s="297"/>
      <c r="AF1364" s="297"/>
      <c r="AG1364" s="297"/>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3" t="str">
        <f t="shared" si="220"/>
        <v/>
      </c>
      <c r="AU1364" s="283" t="s">
        <v>2506</v>
      </c>
    </row>
    <row r="1365" spans="1:47" x14ac:dyDescent="0.35">
      <c r="A1365" s="148"/>
      <c r="B1365" s="116"/>
      <c r="C1365" s="115"/>
      <c r="D1365" s="115"/>
      <c r="E1365" s="115"/>
      <c r="F1365" s="240" t="str">
        <f>IFERROR(VLOOKUP(B1365,ACCEPTED_CODES!$X$3:$Y$48,2,),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4"/>
      <c r="Z1365" s="115" t="str">
        <f>IFERROR(VLOOKUP(Y1365,CAPTURE_SITE_INFO!$AC$3:$AE$501,3,FALSE),"")</f>
        <v/>
      </c>
      <c r="AA1365" s="297"/>
      <c r="AB1365" s="297"/>
      <c r="AC1365" s="297"/>
      <c r="AD1365" s="297"/>
      <c r="AE1365" s="297"/>
      <c r="AF1365" s="297"/>
      <c r="AG1365" s="297"/>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3" t="str">
        <f t="shared" si="220"/>
        <v/>
      </c>
      <c r="AU1365" s="283" t="s">
        <v>2506</v>
      </c>
    </row>
    <row r="1366" spans="1:47" x14ac:dyDescent="0.35">
      <c r="A1366" s="148"/>
      <c r="B1366" s="116"/>
      <c r="C1366" s="115"/>
      <c r="D1366" s="115"/>
      <c r="E1366" s="115"/>
      <c r="F1366" s="240" t="str">
        <f>IFERROR(VLOOKUP(B1366,ACCEPTED_CODES!$X$3:$Y$48,2,),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4"/>
      <c r="Z1366" s="115" t="str">
        <f>IFERROR(VLOOKUP(Y1366,CAPTURE_SITE_INFO!$AC$3:$AE$501,3,FALSE),"")</f>
        <v/>
      </c>
      <c r="AA1366" s="297"/>
      <c r="AB1366" s="297"/>
      <c r="AC1366" s="297"/>
      <c r="AD1366" s="297"/>
      <c r="AE1366" s="297"/>
      <c r="AF1366" s="297"/>
      <c r="AG1366" s="297"/>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3" t="str">
        <f t="shared" si="220"/>
        <v/>
      </c>
      <c r="AU1366" s="283" t="s">
        <v>2506</v>
      </c>
    </row>
    <row r="1367" spans="1:47" x14ac:dyDescent="0.35">
      <c r="A1367" s="148"/>
      <c r="B1367" s="116"/>
      <c r="C1367" s="115"/>
      <c r="D1367" s="115"/>
      <c r="E1367" s="115"/>
      <c r="F1367" s="240" t="str">
        <f>IFERROR(VLOOKUP(B1367,ACCEPTED_CODES!$X$3:$Y$48,2,),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4"/>
      <c r="Z1367" s="115" t="str">
        <f>IFERROR(VLOOKUP(Y1367,CAPTURE_SITE_INFO!$AC$3:$AE$501,3,FALSE),"")</f>
        <v/>
      </c>
      <c r="AA1367" s="297"/>
      <c r="AB1367" s="297"/>
      <c r="AC1367" s="297"/>
      <c r="AD1367" s="297"/>
      <c r="AE1367" s="297"/>
      <c r="AF1367" s="297"/>
      <c r="AG1367" s="297"/>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3" t="str">
        <f t="shared" si="220"/>
        <v/>
      </c>
      <c r="AU1367" s="283" t="s">
        <v>2506</v>
      </c>
    </row>
    <row r="1368" spans="1:47" x14ac:dyDescent="0.35">
      <c r="A1368" s="148"/>
      <c r="B1368" s="116"/>
      <c r="C1368" s="115"/>
      <c r="D1368" s="115"/>
      <c r="E1368" s="115"/>
      <c r="F1368" s="240" t="str">
        <f>IFERROR(VLOOKUP(B1368,ACCEPTED_CODES!$X$3:$Y$48,2,),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4"/>
      <c r="Z1368" s="115" t="str">
        <f>IFERROR(VLOOKUP(Y1368,CAPTURE_SITE_INFO!$AC$3:$AE$501,3,FALSE),"")</f>
        <v/>
      </c>
      <c r="AA1368" s="297"/>
      <c r="AB1368" s="297"/>
      <c r="AC1368" s="297"/>
      <c r="AD1368" s="297"/>
      <c r="AE1368" s="297"/>
      <c r="AF1368" s="297"/>
      <c r="AG1368" s="297"/>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3" t="str">
        <f t="shared" si="220"/>
        <v/>
      </c>
      <c r="AU1368" s="283" t="s">
        <v>2506</v>
      </c>
    </row>
    <row r="1369" spans="1:47" x14ac:dyDescent="0.35">
      <c r="A1369" s="148"/>
      <c r="B1369" s="116"/>
      <c r="C1369" s="115"/>
      <c r="D1369" s="115"/>
      <c r="E1369" s="115"/>
      <c r="F1369" s="240" t="str">
        <f>IFERROR(VLOOKUP(B1369,ACCEPTED_CODES!$X$3:$Y$48,2,),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4"/>
      <c r="Z1369" s="115" t="str">
        <f>IFERROR(VLOOKUP(Y1369,CAPTURE_SITE_INFO!$AC$3:$AE$501,3,FALSE),"")</f>
        <v/>
      </c>
      <c r="AA1369" s="297"/>
      <c r="AB1369" s="297"/>
      <c r="AC1369" s="297"/>
      <c r="AD1369" s="297"/>
      <c r="AE1369" s="297"/>
      <c r="AF1369" s="297"/>
      <c r="AG1369" s="297"/>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3" t="str">
        <f t="shared" si="220"/>
        <v/>
      </c>
      <c r="AU1369" s="283" t="s">
        <v>2506</v>
      </c>
    </row>
    <row r="1370" spans="1:47" x14ac:dyDescent="0.35">
      <c r="A1370" s="148"/>
      <c r="B1370" s="116"/>
      <c r="C1370" s="115"/>
      <c r="D1370" s="115"/>
      <c r="E1370" s="115"/>
      <c r="F1370" s="240" t="str">
        <f>IFERROR(VLOOKUP(B1370,ACCEPTED_CODES!$X$3:$Y$48,2,),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4"/>
      <c r="Z1370" s="115" t="str">
        <f>IFERROR(VLOOKUP(Y1370,CAPTURE_SITE_INFO!$AC$3:$AE$501,3,FALSE),"")</f>
        <v/>
      </c>
      <c r="AA1370" s="297"/>
      <c r="AB1370" s="297"/>
      <c r="AC1370" s="297"/>
      <c r="AD1370" s="297"/>
      <c r="AE1370" s="297"/>
      <c r="AF1370" s="297"/>
      <c r="AG1370" s="297"/>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3" t="str">
        <f t="shared" si="220"/>
        <v/>
      </c>
      <c r="AU1370" s="283" t="s">
        <v>2506</v>
      </c>
    </row>
    <row r="1371" spans="1:47" x14ac:dyDescent="0.35">
      <c r="A1371" s="148"/>
      <c r="B1371" s="116"/>
      <c r="C1371" s="115"/>
      <c r="D1371" s="115"/>
      <c r="E1371" s="115"/>
      <c r="F1371" s="240" t="str">
        <f>IFERROR(VLOOKUP(B1371,ACCEPTED_CODES!$X$3:$Y$48,2,),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4"/>
      <c r="Z1371" s="115" t="str">
        <f>IFERROR(VLOOKUP(Y1371,CAPTURE_SITE_INFO!$AC$3:$AE$501,3,FALSE),"")</f>
        <v/>
      </c>
      <c r="AA1371" s="297"/>
      <c r="AB1371" s="297"/>
      <c r="AC1371" s="297"/>
      <c r="AD1371" s="297"/>
      <c r="AE1371" s="297"/>
      <c r="AF1371" s="297"/>
      <c r="AG1371" s="297"/>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3" t="str">
        <f t="shared" si="220"/>
        <v/>
      </c>
      <c r="AU1371" s="283" t="s">
        <v>2506</v>
      </c>
    </row>
    <row r="1372" spans="1:47" x14ac:dyDescent="0.35">
      <c r="A1372" s="148"/>
      <c r="B1372" s="116"/>
      <c r="C1372" s="115"/>
      <c r="D1372" s="115"/>
      <c r="E1372" s="115"/>
      <c r="F1372" s="240" t="str">
        <f>IFERROR(VLOOKUP(B1372,ACCEPTED_CODES!$X$3:$Y$48,2,),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4"/>
      <c r="Z1372" s="115" t="str">
        <f>IFERROR(VLOOKUP(Y1372,CAPTURE_SITE_INFO!$AC$3:$AE$501,3,FALSE),"")</f>
        <v/>
      </c>
      <c r="AA1372" s="297"/>
      <c r="AB1372" s="297"/>
      <c r="AC1372" s="297"/>
      <c r="AD1372" s="297"/>
      <c r="AE1372" s="297"/>
      <c r="AF1372" s="297"/>
      <c r="AG1372" s="297"/>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3" t="str">
        <f t="shared" si="220"/>
        <v/>
      </c>
      <c r="AU1372" s="283" t="s">
        <v>2506</v>
      </c>
    </row>
    <row r="1373" spans="1:47" x14ac:dyDescent="0.35">
      <c r="A1373" s="148"/>
      <c r="B1373" s="116"/>
      <c r="C1373" s="115"/>
      <c r="D1373" s="115"/>
      <c r="E1373" s="115"/>
      <c r="F1373" s="240" t="str">
        <f>IFERROR(VLOOKUP(B1373,ACCEPTED_CODES!$X$3:$Y$48,2,),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4"/>
      <c r="Z1373" s="115" t="str">
        <f>IFERROR(VLOOKUP(Y1373,CAPTURE_SITE_INFO!$AC$3:$AE$501,3,FALSE),"")</f>
        <v/>
      </c>
      <c r="AA1373" s="297"/>
      <c r="AB1373" s="297"/>
      <c r="AC1373" s="297"/>
      <c r="AD1373" s="297"/>
      <c r="AE1373" s="297"/>
      <c r="AF1373" s="297"/>
      <c r="AG1373" s="297"/>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3" t="str">
        <f t="shared" si="220"/>
        <v/>
      </c>
      <c r="AU1373" s="283" t="s">
        <v>2506</v>
      </c>
    </row>
    <row r="1374" spans="1:47" x14ac:dyDescent="0.35">
      <c r="A1374" s="148"/>
      <c r="B1374" s="116"/>
      <c r="C1374" s="115"/>
      <c r="D1374" s="115"/>
      <c r="E1374" s="115"/>
      <c r="F1374" s="240" t="str">
        <f>IFERROR(VLOOKUP(B1374,ACCEPTED_CODES!$X$3:$Y$48,2,),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4"/>
      <c r="Z1374" s="115" t="str">
        <f>IFERROR(VLOOKUP(Y1374,CAPTURE_SITE_INFO!$AC$3:$AE$501,3,FALSE),"")</f>
        <v/>
      </c>
      <c r="AA1374" s="297"/>
      <c r="AB1374" s="297"/>
      <c r="AC1374" s="297"/>
      <c r="AD1374" s="297"/>
      <c r="AE1374" s="297"/>
      <c r="AF1374" s="297"/>
      <c r="AG1374" s="297"/>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3" t="str">
        <f t="shared" si="220"/>
        <v/>
      </c>
      <c r="AU1374" s="283" t="s">
        <v>2506</v>
      </c>
    </row>
    <row r="1375" spans="1:47" x14ac:dyDescent="0.35">
      <c r="A1375" s="148"/>
      <c r="B1375" s="116"/>
      <c r="C1375" s="115"/>
      <c r="D1375" s="115"/>
      <c r="E1375" s="115"/>
      <c r="F1375" s="240" t="str">
        <f>IFERROR(VLOOKUP(B1375,ACCEPTED_CODES!$X$3:$Y$48,2,),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4"/>
      <c r="Z1375" s="115" t="str">
        <f>IFERROR(VLOOKUP(Y1375,CAPTURE_SITE_INFO!$AC$3:$AE$501,3,FALSE),"")</f>
        <v/>
      </c>
      <c r="AA1375" s="297"/>
      <c r="AB1375" s="297"/>
      <c r="AC1375" s="297"/>
      <c r="AD1375" s="297"/>
      <c r="AE1375" s="297"/>
      <c r="AF1375" s="297"/>
      <c r="AG1375" s="297"/>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3" t="str">
        <f t="shared" si="220"/>
        <v/>
      </c>
      <c r="AU1375" s="283" t="s">
        <v>2506</v>
      </c>
    </row>
    <row r="1376" spans="1:47" x14ac:dyDescent="0.35">
      <c r="A1376" s="148"/>
      <c r="B1376" s="116"/>
      <c r="C1376" s="115"/>
      <c r="D1376" s="115"/>
      <c r="E1376" s="115"/>
      <c r="F1376" s="240" t="str">
        <f>IFERROR(VLOOKUP(B1376,ACCEPTED_CODES!$X$3:$Y$48,2,),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4"/>
      <c r="Z1376" s="115" t="str">
        <f>IFERROR(VLOOKUP(Y1376,CAPTURE_SITE_INFO!$AC$3:$AE$501,3,FALSE),"")</f>
        <v/>
      </c>
      <c r="AA1376" s="297"/>
      <c r="AB1376" s="297"/>
      <c r="AC1376" s="297"/>
      <c r="AD1376" s="297"/>
      <c r="AE1376" s="297"/>
      <c r="AF1376" s="297"/>
      <c r="AG1376" s="297"/>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3" t="str">
        <f t="shared" si="220"/>
        <v/>
      </c>
      <c r="AU1376" s="283" t="s">
        <v>2506</v>
      </c>
    </row>
    <row r="1377" spans="1:47" x14ac:dyDescent="0.35">
      <c r="A1377" s="148"/>
      <c r="B1377" s="116"/>
      <c r="C1377" s="115"/>
      <c r="D1377" s="115"/>
      <c r="E1377" s="115"/>
      <c r="F1377" s="240" t="str">
        <f>IFERROR(VLOOKUP(B1377,ACCEPTED_CODES!$X$3:$Y$48,2,),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4"/>
      <c r="Z1377" s="115" t="str">
        <f>IFERROR(VLOOKUP(Y1377,CAPTURE_SITE_INFO!$AC$3:$AE$501,3,FALSE),"")</f>
        <v/>
      </c>
      <c r="AA1377" s="297"/>
      <c r="AB1377" s="297"/>
      <c r="AC1377" s="297"/>
      <c r="AD1377" s="297"/>
      <c r="AE1377" s="297"/>
      <c r="AF1377" s="297"/>
      <c r="AG1377" s="297"/>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3" t="str">
        <f t="shared" si="220"/>
        <v/>
      </c>
      <c r="AU1377" s="283" t="s">
        <v>2506</v>
      </c>
    </row>
    <row r="1378" spans="1:47" x14ac:dyDescent="0.35">
      <c r="A1378" s="148"/>
      <c r="B1378" s="116"/>
      <c r="C1378" s="115"/>
      <c r="D1378" s="115"/>
      <c r="E1378" s="115"/>
      <c r="F1378" s="240" t="str">
        <f>IFERROR(VLOOKUP(B1378,ACCEPTED_CODES!$X$3:$Y$48,2,),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4"/>
      <c r="Z1378" s="115" t="str">
        <f>IFERROR(VLOOKUP(Y1378,CAPTURE_SITE_INFO!$AC$3:$AE$501,3,FALSE),"")</f>
        <v/>
      </c>
      <c r="AA1378" s="297"/>
      <c r="AB1378" s="297"/>
      <c r="AC1378" s="297"/>
      <c r="AD1378" s="297"/>
      <c r="AE1378" s="297"/>
      <c r="AF1378" s="297"/>
      <c r="AG1378" s="297"/>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3" t="str">
        <f t="shared" si="220"/>
        <v/>
      </c>
      <c r="AU1378" s="283" t="s">
        <v>2506</v>
      </c>
    </row>
    <row r="1379" spans="1:47" x14ac:dyDescent="0.35">
      <c r="A1379" s="148"/>
      <c r="B1379" s="116"/>
      <c r="C1379" s="115"/>
      <c r="D1379" s="115"/>
      <c r="E1379" s="115"/>
      <c r="F1379" s="240" t="str">
        <f>IFERROR(VLOOKUP(B1379,ACCEPTED_CODES!$X$3:$Y$48,2,),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4"/>
      <c r="Z1379" s="115" t="str">
        <f>IFERROR(VLOOKUP(Y1379,CAPTURE_SITE_INFO!$AC$3:$AE$501,3,FALSE),"")</f>
        <v/>
      </c>
      <c r="AA1379" s="297"/>
      <c r="AB1379" s="297"/>
      <c r="AC1379" s="297"/>
      <c r="AD1379" s="297"/>
      <c r="AE1379" s="297"/>
      <c r="AF1379" s="297"/>
      <c r="AG1379" s="297"/>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3" t="str">
        <f t="shared" si="220"/>
        <v/>
      </c>
      <c r="AU1379" s="283" t="s">
        <v>2506</v>
      </c>
    </row>
    <row r="1380" spans="1:47" x14ac:dyDescent="0.35">
      <c r="A1380" s="148"/>
      <c r="B1380" s="116"/>
      <c r="C1380" s="115"/>
      <c r="D1380" s="115"/>
      <c r="E1380" s="115"/>
      <c r="F1380" s="240" t="str">
        <f>IFERROR(VLOOKUP(B1380,ACCEPTED_CODES!$X$3:$Y$48,2,),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4"/>
      <c r="Z1380" s="115" t="str">
        <f>IFERROR(VLOOKUP(Y1380,CAPTURE_SITE_INFO!$AC$3:$AE$501,3,FALSE),"")</f>
        <v/>
      </c>
      <c r="AA1380" s="297"/>
      <c r="AB1380" s="297"/>
      <c r="AC1380" s="297"/>
      <c r="AD1380" s="297"/>
      <c r="AE1380" s="297"/>
      <c r="AF1380" s="297"/>
      <c r="AG1380" s="297"/>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3" t="str">
        <f t="shared" si="220"/>
        <v/>
      </c>
      <c r="AU1380" s="283" t="s">
        <v>2506</v>
      </c>
    </row>
    <row r="1381" spans="1:47" x14ac:dyDescent="0.35">
      <c r="A1381" s="148"/>
      <c r="B1381" s="116"/>
      <c r="C1381" s="115"/>
      <c r="D1381" s="115"/>
      <c r="E1381" s="115"/>
      <c r="F1381" s="240" t="str">
        <f>IFERROR(VLOOKUP(B1381,ACCEPTED_CODES!$X$3:$Y$48,2,),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4"/>
      <c r="Z1381" s="115" t="str">
        <f>IFERROR(VLOOKUP(Y1381,CAPTURE_SITE_INFO!$AC$3:$AE$501,3,FALSE),"")</f>
        <v/>
      </c>
      <c r="AA1381" s="297"/>
      <c r="AB1381" s="297"/>
      <c r="AC1381" s="297"/>
      <c r="AD1381" s="297"/>
      <c r="AE1381" s="297"/>
      <c r="AF1381" s="297"/>
      <c r="AG1381" s="297"/>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3" t="str">
        <f t="shared" si="220"/>
        <v/>
      </c>
      <c r="AU1381" s="283" t="s">
        <v>2506</v>
      </c>
    </row>
    <row r="1382" spans="1:47" x14ac:dyDescent="0.35">
      <c r="A1382" s="148"/>
      <c r="B1382" s="116"/>
      <c r="C1382" s="115"/>
      <c r="D1382" s="115"/>
      <c r="E1382" s="115"/>
      <c r="F1382" s="240" t="str">
        <f>IFERROR(VLOOKUP(B1382,ACCEPTED_CODES!$X$3:$Y$48,2,),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4"/>
      <c r="Z1382" s="115" t="str">
        <f>IFERROR(VLOOKUP(Y1382,CAPTURE_SITE_INFO!$AC$3:$AE$501,3,FALSE),"")</f>
        <v/>
      </c>
      <c r="AA1382" s="297"/>
      <c r="AB1382" s="297"/>
      <c r="AC1382" s="297"/>
      <c r="AD1382" s="297"/>
      <c r="AE1382" s="297"/>
      <c r="AF1382" s="297"/>
      <c r="AG1382" s="297"/>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3" t="str">
        <f t="shared" si="220"/>
        <v/>
      </c>
      <c r="AU1382" s="283" t="s">
        <v>2506</v>
      </c>
    </row>
    <row r="1383" spans="1:47" x14ac:dyDescent="0.35">
      <c r="A1383" s="148"/>
      <c r="B1383" s="116"/>
      <c r="C1383" s="115"/>
      <c r="D1383" s="115"/>
      <c r="E1383" s="115"/>
      <c r="F1383" s="240" t="str">
        <f>IFERROR(VLOOKUP(B1383,ACCEPTED_CODES!$X$3:$Y$48,2,),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4"/>
      <c r="Z1383" s="115" t="str">
        <f>IFERROR(VLOOKUP(Y1383,CAPTURE_SITE_INFO!$AC$3:$AE$501,3,FALSE),"")</f>
        <v/>
      </c>
      <c r="AA1383" s="297"/>
      <c r="AB1383" s="297"/>
      <c r="AC1383" s="297"/>
      <c r="AD1383" s="297"/>
      <c r="AE1383" s="297"/>
      <c r="AF1383" s="297"/>
      <c r="AG1383" s="297"/>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3" t="str">
        <f t="shared" si="220"/>
        <v/>
      </c>
      <c r="AU1383" s="283" t="s">
        <v>2506</v>
      </c>
    </row>
    <row r="1384" spans="1:47" x14ac:dyDescent="0.35">
      <c r="A1384" s="148"/>
      <c r="B1384" s="116"/>
      <c r="C1384" s="115"/>
      <c r="D1384" s="115"/>
      <c r="E1384" s="115"/>
      <c r="F1384" s="240" t="str">
        <f>IFERROR(VLOOKUP(B1384,ACCEPTED_CODES!$X$3:$Y$48,2,),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4"/>
      <c r="Z1384" s="115" t="str">
        <f>IFERROR(VLOOKUP(Y1384,CAPTURE_SITE_INFO!$AC$3:$AE$501,3,FALSE),"")</f>
        <v/>
      </c>
      <c r="AA1384" s="297"/>
      <c r="AB1384" s="297"/>
      <c r="AC1384" s="297"/>
      <c r="AD1384" s="297"/>
      <c r="AE1384" s="297"/>
      <c r="AF1384" s="297"/>
      <c r="AG1384" s="297"/>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3" t="str">
        <f t="shared" si="220"/>
        <v/>
      </c>
      <c r="AU1384" s="283" t="s">
        <v>2506</v>
      </c>
    </row>
    <row r="1385" spans="1:47" x14ac:dyDescent="0.35">
      <c r="A1385" s="148"/>
      <c r="B1385" s="116"/>
      <c r="C1385" s="115"/>
      <c r="D1385" s="115"/>
      <c r="E1385" s="115"/>
      <c r="F1385" s="240" t="str">
        <f>IFERROR(VLOOKUP(B1385,ACCEPTED_CODES!$X$3:$Y$48,2,),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4"/>
      <c r="Z1385" s="115" t="str">
        <f>IFERROR(VLOOKUP(Y1385,CAPTURE_SITE_INFO!$AC$3:$AE$501,3,FALSE),"")</f>
        <v/>
      </c>
      <c r="AA1385" s="297"/>
      <c r="AB1385" s="297"/>
      <c r="AC1385" s="297"/>
      <c r="AD1385" s="297"/>
      <c r="AE1385" s="297"/>
      <c r="AF1385" s="297"/>
      <c r="AG1385" s="297"/>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3" t="str">
        <f t="shared" si="220"/>
        <v/>
      </c>
      <c r="AU1385" s="283" t="s">
        <v>2506</v>
      </c>
    </row>
    <row r="1386" spans="1:47" x14ac:dyDescent="0.35">
      <c r="A1386" s="148"/>
      <c r="B1386" s="116"/>
      <c r="C1386" s="115"/>
      <c r="D1386" s="115"/>
      <c r="E1386" s="115"/>
      <c r="F1386" s="240" t="str">
        <f>IFERROR(VLOOKUP(B1386,ACCEPTED_CODES!$X$3:$Y$48,2,),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4"/>
      <c r="Z1386" s="115" t="str">
        <f>IFERROR(VLOOKUP(Y1386,CAPTURE_SITE_INFO!$AC$3:$AE$501,3,FALSE),"")</f>
        <v/>
      </c>
      <c r="AA1386" s="297"/>
      <c r="AB1386" s="297"/>
      <c r="AC1386" s="297"/>
      <c r="AD1386" s="297"/>
      <c r="AE1386" s="297"/>
      <c r="AF1386" s="297"/>
      <c r="AG1386" s="297"/>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3" t="str">
        <f t="shared" si="220"/>
        <v/>
      </c>
      <c r="AU1386" s="283" t="s">
        <v>2506</v>
      </c>
    </row>
    <row r="1387" spans="1:47" x14ac:dyDescent="0.35">
      <c r="A1387" s="148"/>
      <c r="B1387" s="116"/>
      <c r="C1387" s="115"/>
      <c r="D1387" s="115"/>
      <c r="E1387" s="115"/>
      <c r="F1387" s="240" t="str">
        <f>IFERROR(VLOOKUP(B1387,ACCEPTED_CODES!$X$3:$Y$48,2,),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4"/>
      <c r="Z1387" s="115" t="str">
        <f>IFERROR(VLOOKUP(Y1387,CAPTURE_SITE_INFO!$AC$3:$AE$501,3,FALSE),"")</f>
        <v/>
      </c>
      <c r="AA1387" s="297"/>
      <c r="AB1387" s="297"/>
      <c r="AC1387" s="297"/>
      <c r="AD1387" s="297"/>
      <c r="AE1387" s="297"/>
      <c r="AF1387" s="297"/>
      <c r="AG1387" s="297"/>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3" t="str">
        <f t="shared" si="220"/>
        <v/>
      </c>
      <c r="AU1387" s="283" t="s">
        <v>2506</v>
      </c>
    </row>
    <row r="1388" spans="1:47" x14ac:dyDescent="0.35">
      <c r="A1388" s="148"/>
      <c r="B1388" s="116"/>
      <c r="C1388" s="115"/>
      <c r="D1388" s="115"/>
      <c r="E1388" s="115"/>
      <c r="F1388" s="240" t="str">
        <f>IFERROR(VLOOKUP(B1388,ACCEPTED_CODES!$X$3:$Y$48,2,),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4"/>
      <c r="Z1388" s="115" t="str">
        <f>IFERROR(VLOOKUP(Y1388,CAPTURE_SITE_INFO!$AC$3:$AE$501,3,FALSE),"")</f>
        <v/>
      </c>
      <c r="AA1388" s="297"/>
      <c r="AB1388" s="297"/>
      <c r="AC1388" s="297"/>
      <c r="AD1388" s="297"/>
      <c r="AE1388" s="297"/>
      <c r="AF1388" s="297"/>
      <c r="AG1388" s="297"/>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3" t="str">
        <f t="shared" si="220"/>
        <v/>
      </c>
      <c r="AU1388" s="283" t="s">
        <v>2506</v>
      </c>
    </row>
    <row r="1389" spans="1:47" x14ac:dyDescent="0.35">
      <c r="A1389" s="148"/>
      <c r="B1389" s="116"/>
      <c r="C1389" s="115"/>
      <c r="D1389" s="115"/>
      <c r="E1389" s="115"/>
      <c r="F1389" s="240" t="str">
        <f>IFERROR(VLOOKUP(B1389,ACCEPTED_CODES!$X$3:$Y$48,2,),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4"/>
      <c r="Z1389" s="115" t="str">
        <f>IFERROR(VLOOKUP(Y1389,CAPTURE_SITE_INFO!$AC$3:$AE$501,3,FALSE),"")</f>
        <v/>
      </c>
      <c r="AA1389" s="297"/>
      <c r="AB1389" s="297"/>
      <c r="AC1389" s="297"/>
      <c r="AD1389" s="297"/>
      <c r="AE1389" s="297"/>
      <c r="AF1389" s="297"/>
      <c r="AG1389" s="297"/>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3" t="str">
        <f t="shared" si="220"/>
        <v/>
      </c>
      <c r="AU1389" s="283" t="s">
        <v>2506</v>
      </c>
    </row>
    <row r="1390" spans="1:47" x14ac:dyDescent="0.35">
      <c r="A1390" s="148"/>
      <c r="B1390" s="116"/>
      <c r="C1390" s="115"/>
      <c r="D1390" s="115"/>
      <c r="E1390" s="115"/>
      <c r="F1390" s="240" t="str">
        <f>IFERROR(VLOOKUP(B1390,ACCEPTED_CODES!$X$3:$Y$48,2,),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4"/>
      <c r="Z1390" s="115" t="str">
        <f>IFERROR(VLOOKUP(Y1390,CAPTURE_SITE_INFO!$AC$3:$AE$501,3,FALSE),"")</f>
        <v/>
      </c>
      <c r="AA1390" s="297"/>
      <c r="AB1390" s="297"/>
      <c r="AC1390" s="297"/>
      <c r="AD1390" s="297"/>
      <c r="AE1390" s="297"/>
      <c r="AF1390" s="297"/>
      <c r="AG1390" s="297"/>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3" t="str">
        <f t="shared" si="220"/>
        <v/>
      </c>
      <c r="AU1390" s="283" t="s">
        <v>2506</v>
      </c>
    </row>
    <row r="1391" spans="1:47" x14ac:dyDescent="0.35">
      <c r="A1391" s="148"/>
      <c r="B1391" s="116"/>
      <c r="C1391" s="115"/>
      <c r="D1391" s="115"/>
      <c r="E1391" s="115"/>
      <c r="F1391" s="240" t="str">
        <f>IFERROR(VLOOKUP(B1391,ACCEPTED_CODES!$X$3:$Y$48,2,),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4"/>
      <c r="Z1391" s="115" t="str">
        <f>IFERROR(VLOOKUP(Y1391,CAPTURE_SITE_INFO!$AC$3:$AE$501,3,FALSE),"")</f>
        <v/>
      </c>
      <c r="AA1391" s="297"/>
      <c r="AB1391" s="297"/>
      <c r="AC1391" s="297"/>
      <c r="AD1391" s="297"/>
      <c r="AE1391" s="297"/>
      <c r="AF1391" s="297"/>
      <c r="AG1391" s="297"/>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3" t="str">
        <f t="shared" si="220"/>
        <v/>
      </c>
      <c r="AU1391" s="283" t="s">
        <v>2506</v>
      </c>
    </row>
    <row r="1392" spans="1:47" x14ac:dyDescent="0.35">
      <c r="A1392" s="148"/>
      <c r="B1392" s="116"/>
      <c r="C1392" s="115"/>
      <c r="D1392" s="115"/>
      <c r="E1392" s="115"/>
      <c r="F1392" s="240" t="str">
        <f>IFERROR(VLOOKUP(B1392,ACCEPTED_CODES!$X$3:$Y$48,2,),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4"/>
      <c r="Z1392" s="115" t="str">
        <f>IFERROR(VLOOKUP(Y1392,CAPTURE_SITE_INFO!$AC$3:$AE$501,3,FALSE),"")</f>
        <v/>
      </c>
      <c r="AA1392" s="297"/>
      <c r="AB1392" s="297"/>
      <c r="AC1392" s="297"/>
      <c r="AD1392" s="297"/>
      <c r="AE1392" s="297"/>
      <c r="AF1392" s="297"/>
      <c r="AG1392" s="297"/>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3" t="str">
        <f t="shared" si="220"/>
        <v/>
      </c>
      <c r="AU1392" s="283" t="s">
        <v>2506</v>
      </c>
    </row>
    <row r="1393" spans="1:47" x14ac:dyDescent="0.35">
      <c r="A1393" s="148"/>
      <c r="B1393" s="116"/>
      <c r="C1393" s="115"/>
      <c r="D1393" s="115"/>
      <c r="E1393" s="115"/>
      <c r="F1393" s="240" t="str">
        <f>IFERROR(VLOOKUP(B1393,ACCEPTED_CODES!$X$3:$Y$48,2,),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4"/>
      <c r="Z1393" s="115" t="str">
        <f>IFERROR(VLOOKUP(Y1393,CAPTURE_SITE_INFO!$AC$3:$AE$501,3,FALSE),"")</f>
        <v/>
      </c>
      <c r="AA1393" s="297"/>
      <c r="AB1393" s="297"/>
      <c r="AC1393" s="297"/>
      <c r="AD1393" s="297"/>
      <c r="AE1393" s="297"/>
      <c r="AF1393" s="297"/>
      <c r="AG1393" s="297"/>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3" t="str">
        <f t="shared" si="220"/>
        <v/>
      </c>
      <c r="AU1393" s="283" t="s">
        <v>2506</v>
      </c>
    </row>
    <row r="1394" spans="1:47" x14ac:dyDescent="0.35">
      <c r="A1394" s="148"/>
      <c r="B1394" s="116"/>
      <c r="C1394" s="115"/>
      <c r="D1394" s="115"/>
      <c r="E1394" s="115"/>
      <c r="F1394" s="240" t="str">
        <f>IFERROR(VLOOKUP(B1394,ACCEPTED_CODES!$X$3:$Y$48,2,),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4"/>
      <c r="Z1394" s="115" t="str">
        <f>IFERROR(VLOOKUP(Y1394,CAPTURE_SITE_INFO!$AC$3:$AE$501,3,FALSE),"")</f>
        <v/>
      </c>
      <c r="AA1394" s="297"/>
      <c r="AB1394" s="297"/>
      <c r="AC1394" s="297"/>
      <c r="AD1394" s="297"/>
      <c r="AE1394" s="297"/>
      <c r="AF1394" s="297"/>
      <c r="AG1394" s="297"/>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3" t="str">
        <f t="shared" si="220"/>
        <v/>
      </c>
      <c r="AU1394" s="283" t="s">
        <v>2506</v>
      </c>
    </row>
    <row r="1395" spans="1:47" x14ac:dyDescent="0.35">
      <c r="A1395" s="148"/>
      <c r="B1395" s="116"/>
      <c r="C1395" s="115"/>
      <c r="D1395" s="115"/>
      <c r="E1395" s="115"/>
      <c r="F1395" s="240" t="str">
        <f>IFERROR(VLOOKUP(B1395,ACCEPTED_CODES!$X$3:$Y$48,2,),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4"/>
      <c r="Z1395" s="115" t="str">
        <f>IFERROR(VLOOKUP(Y1395,CAPTURE_SITE_INFO!$AC$3:$AE$501,3,FALSE),"")</f>
        <v/>
      </c>
      <c r="AA1395" s="297"/>
      <c r="AB1395" s="297"/>
      <c r="AC1395" s="297"/>
      <c r="AD1395" s="297"/>
      <c r="AE1395" s="297"/>
      <c r="AF1395" s="297"/>
      <c r="AG1395" s="297"/>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3" t="str">
        <f t="shared" si="220"/>
        <v/>
      </c>
      <c r="AU1395" s="283" t="s">
        <v>2506</v>
      </c>
    </row>
    <row r="1396" spans="1:47" x14ac:dyDescent="0.35">
      <c r="A1396" s="148"/>
      <c r="B1396" s="116"/>
      <c r="C1396" s="115"/>
      <c r="D1396" s="115"/>
      <c r="E1396" s="115"/>
      <c r="F1396" s="240" t="str">
        <f>IFERROR(VLOOKUP(B1396,ACCEPTED_CODES!$X$3:$Y$48,2,),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4"/>
      <c r="Z1396" s="115" t="str">
        <f>IFERROR(VLOOKUP(Y1396,CAPTURE_SITE_INFO!$AC$3:$AE$501,3,FALSE),"")</f>
        <v/>
      </c>
      <c r="AA1396" s="297"/>
      <c r="AB1396" s="297"/>
      <c r="AC1396" s="297"/>
      <c r="AD1396" s="297"/>
      <c r="AE1396" s="297"/>
      <c r="AF1396" s="297"/>
      <c r="AG1396" s="297"/>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3" t="str">
        <f t="shared" si="220"/>
        <v/>
      </c>
      <c r="AU1396" s="283" t="s">
        <v>2506</v>
      </c>
    </row>
    <row r="1397" spans="1:47" x14ac:dyDescent="0.35">
      <c r="A1397" s="148"/>
      <c r="B1397" s="116"/>
      <c r="C1397" s="115"/>
      <c r="D1397" s="115"/>
      <c r="E1397" s="115"/>
      <c r="F1397" s="240" t="str">
        <f>IFERROR(VLOOKUP(B1397,ACCEPTED_CODES!$X$3:$Y$48,2,),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4"/>
      <c r="Z1397" s="115" t="str">
        <f>IFERROR(VLOOKUP(Y1397,CAPTURE_SITE_INFO!$AC$3:$AE$501,3,FALSE),"")</f>
        <v/>
      </c>
      <c r="AA1397" s="297"/>
      <c r="AB1397" s="297"/>
      <c r="AC1397" s="297"/>
      <c r="AD1397" s="297"/>
      <c r="AE1397" s="297"/>
      <c r="AF1397" s="297"/>
      <c r="AG1397" s="297"/>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3" t="str">
        <f t="shared" si="220"/>
        <v/>
      </c>
      <c r="AU1397" s="283" t="s">
        <v>2506</v>
      </c>
    </row>
    <row r="1398" spans="1:47" x14ac:dyDescent="0.35">
      <c r="A1398" s="148"/>
      <c r="B1398" s="116"/>
      <c r="C1398" s="115"/>
      <c r="D1398" s="115"/>
      <c r="E1398" s="115"/>
      <c r="F1398" s="240" t="str">
        <f>IFERROR(VLOOKUP(B1398,ACCEPTED_CODES!$X$3:$Y$48,2,),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4"/>
      <c r="Z1398" s="115" t="str">
        <f>IFERROR(VLOOKUP(Y1398,CAPTURE_SITE_INFO!$AC$3:$AE$501,3,FALSE),"")</f>
        <v/>
      </c>
      <c r="AA1398" s="297"/>
      <c r="AB1398" s="297"/>
      <c r="AC1398" s="297"/>
      <c r="AD1398" s="297"/>
      <c r="AE1398" s="297"/>
      <c r="AF1398" s="297"/>
      <c r="AG1398" s="297"/>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3" t="str">
        <f t="shared" si="220"/>
        <v/>
      </c>
      <c r="AU1398" s="283" t="s">
        <v>2506</v>
      </c>
    </row>
    <row r="1399" spans="1:47" x14ac:dyDescent="0.35">
      <c r="A1399" s="148"/>
      <c r="B1399" s="116"/>
      <c r="C1399" s="115"/>
      <c r="D1399" s="115"/>
      <c r="E1399" s="115"/>
      <c r="F1399" s="240" t="str">
        <f>IFERROR(VLOOKUP(B1399,ACCEPTED_CODES!$X$3:$Y$48,2,),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4"/>
      <c r="Z1399" s="115" t="str">
        <f>IFERROR(VLOOKUP(Y1399,CAPTURE_SITE_INFO!$AC$3:$AE$501,3,FALSE),"")</f>
        <v/>
      </c>
      <c r="AA1399" s="297"/>
      <c r="AB1399" s="297"/>
      <c r="AC1399" s="297"/>
      <c r="AD1399" s="297"/>
      <c r="AE1399" s="297"/>
      <c r="AF1399" s="297"/>
      <c r="AG1399" s="297"/>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3" t="str">
        <f t="shared" si="220"/>
        <v/>
      </c>
      <c r="AU1399" s="283" t="s">
        <v>2506</v>
      </c>
    </row>
    <row r="1400" spans="1:47" x14ac:dyDescent="0.35">
      <c r="A1400" s="148"/>
      <c r="B1400" s="116"/>
      <c r="C1400" s="115"/>
      <c r="D1400" s="115"/>
      <c r="E1400" s="115"/>
      <c r="F1400" s="240" t="str">
        <f>IFERROR(VLOOKUP(B1400,ACCEPTED_CODES!$X$3:$Y$48,2,),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4"/>
      <c r="Z1400" s="115" t="str">
        <f>IFERROR(VLOOKUP(Y1400,CAPTURE_SITE_INFO!$AC$3:$AE$501,3,FALSE),"")</f>
        <v/>
      </c>
      <c r="AA1400" s="297"/>
      <c r="AB1400" s="297"/>
      <c r="AC1400" s="297"/>
      <c r="AD1400" s="297"/>
      <c r="AE1400" s="297"/>
      <c r="AF1400" s="297"/>
      <c r="AG1400" s="297"/>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3" t="str">
        <f t="shared" si="220"/>
        <v/>
      </c>
      <c r="AU1400" s="283" t="s">
        <v>2506</v>
      </c>
    </row>
    <row r="1401" spans="1:47" x14ac:dyDescent="0.35">
      <c r="A1401" s="148"/>
      <c r="B1401" s="116"/>
      <c r="C1401" s="115"/>
      <c r="D1401" s="115"/>
      <c r="E1401" s="115"/>
      <c r="F1401" s="240" t="str">
        <f>IFERROR(VLOOKUP(B1401,ACCEPTED_CODES!$X$3:$Y$48,2,),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4"/>
      <c r="Z1401" s="115" t="str">
        <f>IFERROR(VLOOKUP(Y1401,CAPTURE_SITE_INFO!$AC$3:$AE$501,3,FALSE),"")</f>
        <v/>
      </c>
      <c r="AA1401" s="297"/>
      <c r="AB1401" s="297"/>
      <c r="AC1401" s="297"/>
      <c r="AD1401" s="297"/>
      <c r="AE1401" s="297"/>
      <c r="AF1401" s="297"/>
      <c r="AG1401" s="297"/>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3" t="str">
        <f t="shared" si="220"/>
        <v/>
      </c>
      <c r="AU1401" s="283" t="s">
        <v>2506</v>
      </c>
    </row>
    <row r="1402" spans="1:47" x14ac:dyDescent="0.35">
      <c r="A1402" s="148"/>
      <c r="B1402" s="116"/>
      <c r="C1402" s="115"/>
      <c r="D1402" s="115"/>
      <c r="E1402" s="115"/>
      <c r="F1402" s="240" t="str">
        <f>IFERROR(VLOOKUP(B1402,ACCEPTED_CODES!$X$3:$Y$48,2,),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4"/>
      <c r="Z1402" s="115" t="str">
        <f>IFERROR(VLOOKUP(Y1402,CAPTURE_SITE_INFO!$AC$3:$AE$501,3,FALSE),"")</f>
        <v/>
      </c>
      <c r="AA1402" s="297"/>
      <c r="AB1402" s="297"/>
      <c r="AC1402" s="297"/>
      <c r="AD1402" s="297"/>
      <c r="AE1402" s="297"/>
      <c r="AF1402" s="297"/>
      <c r="AG1402" s="297"/>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3" t="str">
        <f t="shared" si="220"/>
        <v/>
      </c>
      <c r="AU1402" s="283" t="s">
        <v>2506</v>
      </c>
    </row>
    <row r="1403" spans="1:47" x14ac:dyDescent="0.35">
      <c r="A1403" s="148"/>
      <c r="B1403" s="116"/>
      <c r="C1403" s="115"/>
      <c r="D1403" s="115"/>
      <c r="E1403" s="115"/>
      <c r="F1403" s="240" t="str">
        <f>IFERROR(VLOOKUP(B1403,ACCEPTED_CODES!$X$3:$Y$48,2,),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4"/>
      <c r="Z1403" s="115" t="str">
        <f>IFERROR(VLOOKUP(Y1403,CAPTURE_SITE_INFO!$AC$3:$AE$501,3,FALSE),"")</f>
        <v/>
      </c>
      <c r="AA1403" s="297"/>
      <c r="AB1403" s="297"/>
      <c r="AC1403" s="297"/>
      <c r="AD1403" s="297"/>
      <c r="AE1403" s="297"/>
      <c r="AF1403" s="297"/>
      <c r="AG1403" s="297"/>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3" t="str">
        <f t="shared" si="220"/>
        <v/>
      </c>
      <c r="AU1403" s="283" t="s">
        <v>2506</v>
      </c>
    </row>
    <row r="1404" spans="1:47" x14ac:dyDescent="0.35">
      <c r="A1404" s="148"/>
      <c r="B1404" s="116"/>
      <c r="C1404" s="115"/>
      <c r="D1404" s="115"/>
      <c r="E1404" s="115"/>
      <c r="F1404" s="240" t="str">
        <f>IFERROR(VLOOKUP(B1404,ACCEPTED_CODES!$X$3:$Y$48,2,),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4"/>
      <c r="Z1404" s="115" t="str">
        <f>IFERROR(VLOOKUP(Y1404,CAPTURE_SITE_INFO!$AC$3:$AE$501,3,FALSE),"")</f>
        <v/>
      </c>
      <c r="AA1404" s="297"/>
      <c r="AB1404" s="297"/>
      <c r="AC1404" s="297"/>
      <c r="AD1404" s="297"/>
      <c r="AE1404" s="297"/>
      <c r="AF1404" s="297"/>
      <c r="AG1404" s="297"/>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3" t="str">
        <f t="shared" si="220"/>
        <v/>
      </c>
      <c r="AU1404" s="283" t="s">
        <v>2506</v>
      </c>
    </row>
    <row r="1405" spans="1:47" x14ac:dyDescent="0.35">
      <c r="A1405" s="148"/>
      <c r="B1405" s="116"/>
      <c r="C1405" s="115"/>
      <c r="D1405" s="115"/>
      <c r="E1405" s="115"/>
      <c r="F1405" s="240" t="str">
        <f>IFERROR(VLOOKUP(B1405,ACCEPTED_CODES!$X$3:$Y$48,2,),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4"/>
      <c r="Z1405" s="115" t="str">
        <f>IFERROR(VLOOKUP(Y1405,CAPTURE_SITE_INFO!$AC$3:$AE$501,3,FALSE),"")</f>
        <v/>
      </c>
      <c r="AA1405" s="297"/>
      <c r="AB1405" s="297"/>
      <c r="AC1405" s="297"/>
      <c r="AD1405" s="297"/>
      <c r="AE1405" s="297"/>
      <c r="AF1405" s="297"/>
      <c r="AG1405" s="297"/>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3" t="str">
        <f t="shared" si="220"/>
        <v/>
      </c>
      <c r="AU1405" s="283" t="s">
        <v>2506</v>
      </c>
    </row>
    <row r="1406" spans="1:47" x14ac:dyDescent="0.35">
      <c r="A1406" s="148"/>
      <c r="B1406" s="116"/>
      <c r="C1406" s="115"/>
      <c r="D1406" s="115"/>
      <c r="E1406" s="115"/>
      <c r="F1406" s="240" t="str">
        <f>IFERROR(VLOOKUP(B1406,ACCEPTED_CODES!$X$3:$Y$48,2,),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4"/>
      <c r="Z1406" s="115" t="str">
        <f>IFERROR(VLOOKUP(Y1406,CAPTURE_SITE_INFO!$AC$3:$AE$501,3,FALSE),"")</f>
        <v/>
      </c>
      <c r="AA1406" s="297"/>
      <c r="AB1406" s="297"/>
      <c r="AC1406" s="297"/>
      <c r="AD1406" s="297"/>
      <c r="AE1406" s="297"/>
      <c r="AF1406" s="297"/>
      <c r="AG1406" s="297"/>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3" t="str">
        <f t="shared" si="220"/>
        <v/>
      </c>
      <c r="AU1406" s="283" t="s">
        <v>2506</v>
      </c>
    </row>
    <row r="1407" spans="1:47" x14ac:dyDescent="0.35">
      <c r="A1407" s="148"/>
      <c r="B1407" s="116"/>
      <c r="C1407" s="115"/>
      <c r="D1407" s="115"/>
      <c r="E1407" s="115"/>
      <c r="F1407" s="240" t="str">
        <f>IFERROR(VLOOKUP(B1407,ACCEPTED_CODES!$X$3:$Y$48,2,),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4"/>
      <c r="Z1407" s="115" t="str">
        <f>IFERROR(VLOOKUP(Y1407,CAPTURE_SITE_INFO!$AC$3:$AE$501,3,FALSE),"")</f>
        <v/>
      </c>
      <c r="AA1407" s="297"/>
      <c r="AB1407" s="297"/>
      <c r="AC1407" s="297"/>
      <c r="AD1407" s="297"/>
      <c r="AE1407" s="297"/>
      <c r="AF1407" s="297"/>
      <c r="AG1407" s="297"/>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3" t="str">
        <f t="shared" si="220"/>
        <v/>
      </c>
      <c r="AU1407" s="283" t="s">
        <v>2506</v>
      </c>
    </row>
    <row r="1408" spans="1:47" x14ac:dyDescent="0.35">
      <c r="A1408" s="148"/>
      <c r="B1408" s="116"/>
      <c r="C1408" s="115"/>
      <c r="D1408" s="115"/>
      <c r="E1408" s="115"/>
      <c r="F1408" s="240" t="str">
        <f>IFERROR(VLOOKUP(B1408,ACCEPTED_CODES!$X$3:$Y$48,2,),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4"/>
      <c r="Z1408" s="115" t="str">
        <f>IFERROR(VLOOKUP(Y1408,CAPTURE_SITE_INFO!$AC$3:$AE$501,3,FALSE),"")</f>
        <v/>
      </c>
      <c r="AA1408" s="297"/>
      <c r="AB1408" s="297"/>
      <c r="AC1408" s="297"/>
      <c r="AD1408" s="297"/>
      <c r="AE1408" s="297"/>
      <c r="AF1408" s="297"/>
      <c r="AG1408" s="297"/>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3" t="str">
        <f t="shared" si="220"/>
        <v/>
      </c>
      <c r="AU1408" s="283" t="s">
        <v>2506</v>
      </c>
    </row>
    <row r="1409" spans="1:47" x14ac:dyDescent="0.35">
      <c r="A1409" s="148"/>
      <c r="B1409" s="116"/>
      <c r="C1409" s="115"/>
      <c r="D1409" s="115"/>
      <c r="E1409" s="115"/>
      <c r="F1409" s="240" t="str">
        <f>IFERROR(VLOOKUP(B1409,ACCEPTED_CODES!$X$3:$Y$48,2,),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4"/>
      <c r="Z1409" s="115" t="str">
        <f>IFERROR(VLOOKUP(Y1409,CAPTURE_SITE_INFO!$AC$3:$AE$501,3,FALSE),"")</f>
        <v/>
      </c>
      <c r="AA1409" s="297"/>
      <c r="AB1409" s="297"/>
      <c r="AC1409" s="297"/>
      <c r="AD1409" s="297"/>
      <c r="AE1409" s="297"/>
      <c r="AF1409" s="297"/>
      <c r="AG1409" s="297"/>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3" t="str">
        <f t="shared" si="220"/>
        <v/>
      </c>
      <c r="AU1409" s="283" t="s">
        <v>2506</v>
      </c>
    </row>
    <row r="1410" spans="1:47" x14ac:dyDescent="0.35">
      <c r="A1410" s="148"/>
      <c r="B1410" s="116"/>
      <c r="C1410" s="115"/>
      <c r="D1410" s="115"/>
      <c r="E1410" s="115"/>
      <c r="F1410" s="240" t="str">
        <f>IFERROR(VLOOKUP(B1410,ACCEPTED_CODES!$X$3:$Y$48,2,),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4"/>
      <c r="Z1410" s="115" t="str">
        <f>IFERROR(VLOOKUP(Y1410,CAPTURE_SITE_INFO!$AC$3:$AE$501,3,FALSE),"")</f>
        <v/>
      </c>
      <c r="AA1410" s="297"/>
      <c r="AB1410" s="297"/>
      <c r="AC1410" s="297"/>
      <c r="AD1410" s="297"/>
      <c r="AE1410" s="297"/>
      <c r="AF1410" s="297"/>
      <c r="AG1410" s="297"/>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3" t="str">
        <f t="shared" si="220"/>
        <v/>
      </c>
      <c r="AU1410" s="283" t="s">
        <v>2506</v>
      </c>
    </row>
    <row r="1411" spans="1:47" x14ac:dyDescent="0.35">
      <c r="A1411" s="148"/>
      <c r="B1411" s="116"/>
      <c r="C1411" s="115"/>
      <c r="D1411" s="115"/>
      <c r="E1411" s="115"/>
      <c r="F1411" s="240" t="str">
        <f>IFERROR(VLOOKUP(B1411,ACCEPTED_CODES!$X$3:$Y$48,2,),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4"/>
      <c r="Z1411" s="115" t="str">
        <f>IFERROR(VLOOKUP(Y1411,CAPTURE_SITE_INFO!$AC$3:$AE$501,3,FALSE),"")</f>
        <v/>
      </c>
      <c r="AA1411" s="297"/>
      <c r="AB1411" s="297"/>
      <c r="AC1411" s="297"/>
      <c r="AD1411" s="297"/>
      <c r="AE1411" s="297"/>
      <c r="AF1411" s="297"/>
      <c r="AG1411" s="297"/>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3" t="str">
        <f t="shared" si="220"/>
        <v/>
      </c>
      <c r="AU1411" s="283" t="s">
        <v>2506</v>
      </c>
    </row>
    <row r="1412" spans="1:47" x14ac:dyDescent="0.35">
      <c r="A1412" s="148"/>
      <c r="B1412" s="116"/>
      <c r="C1412" s="115"/>
      <c r="D1412" s="115"/>
      <c r="E1412" s="115"/>
      <c r="F1412" s="240" t="str">
        <f>IFERROR(VLOOKUP(B1412,ACCEPTED_CODES!$X$3:$Y$48,2,),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4"/>
      <c r="Z1412" s="115" t="str">
        <f>IFERROR(VLOOKUP(Y1412,CAPTURE_SITE_INFO!$AC$3:$AE$501,3,FALSE),"")</f>
        <v/>
      </c>
      <c r="AA1412" s="297"/>
      <c r="AB1412" s="297"/>
      <c r="AC1412" s="297"/>
      <c r="AD1412" s="297"/>
      <c r="AE1412" s="297"/>
      <c r="AF1412" s="297"/>
      <c r="AG1412" s="297"/>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3" t="str">
        <f t="shared" si="220"/>
        <v/>
      </c>
      <c r="AU1412" s="283" t="s">
        <v>2506</v>
      </c>
    </row>
    <row r="1413" spans="1:47" x14ac:dyDescent="0.35">
      <c r="A1413" s="148"/>
      <c r="B1413" s="116"/>
      <c r="C1413" s="115"/>
      <c r="D1413" s="115"/>
      <c r="E1413" s="115"/>
      <c r="F1413" s="240" t="str">
        <f>IFERROR(VLOOKUP(B1413,ACCEPTED_CODES!$X$3:$Y$48,2,),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4"/>
      <c r="Z1413" s="115" t="str">
        <f>IFERROR(VLOOKUP(Y1413,CAPTURE_SITE_INFO!$AC$3:$AE$501,3,FALSE),"")</f>
        <v/>
      </c>
      <c r="AA1413" s="297"/>
      <c r="AB1413" s="297"/>
      <c r="AC1413" s="297"/>
      <c r="AD1413" s="297"/>
      <c r="AE1413" s="297"/>
      <c r="AF1413" s="297"/>
      <c r="AG1413" s="297"/>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3" t="str">
        <f t="shared" ref="AT1413:AT1476" si="230">IF(T1413="","",(CONCATENATE(S1413,"-",T1413)))</f>
        <v/>
      </c>
      <c r="AU1413" s="283" t="s">
        <v>2506</v>
      </c>
    </row>
    <row r="1414" spans="1:47" x14ac:dyDescent="0.35">
      <c r="A1414" s="148"/>
      <c r="B1414" s="116"/>
      <c r="C1414" s="115"/>
      <c r="D1414" s="115"/>
      <c r="E1414" s="115"/>
      <c r="F1414" s="240" t="str">
        <f>IFERROR(VLOOKUP(B1414,ACCEPTED_CODES!$X$3:$Y$48,2,),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4"/>
      <c r="Z1414" s="115" t="str">
        <f>IFERROR(VLOOKUP(Y1414,CAPTURE_SITE_INFO!$AC$3:$AE$501,3,FALSE),"")</f>
        <v/>
      </c>
      <c r="AA1414" s="297"/>
      <c r="AB1414" s="297"/>
      <c r="AC1414" s="297"/>
      <c r="AD1414" s="297"/>
      <c r="AE1414" s="297"/>
      <c r="AF1414" s="297"/>
      <c r="AG1414" s="297"/>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3" t="str">
        <f t="shared" si="230"/>
        <v/>
      </c>
      <c r="AU1414" s="283" t="s">
        <v>2506</v>
      </c>
    </row>
    <row r="1415" spans="1:47" x14ac:dyDescent="0.35">
      <c r="A1415" s="148"/>
      <c r="B1415" s="116"/>
      <c r="C1415" s="115"/>
      <c r="D1415" s="115"/>
      <c r="E1415" s="115"/>
      <c r="F1415" s="240" t="str">
        <f>IFERROR(VLOOKUP(B1415,ACCEPTED_CODES!$X$3:$Y$48,2,),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4"/>
      <c r="Z1415" s="115" t="str">
        <f>IFERROR(VLOOKUP(Y1415,CAPTURE_SITE_INFO!$AC$3:$AE$501,3,FALSE),"")</f>
        <v/>
      </c>
      <c r="AA1415" s="297"/>
      <c r="AB1415" s="297"/>
      <c r="AC1415" s="297"/>
      <c r="AD1415" s="297"/>
      <c r="AE1415" s="297"/>
      <c r="AF1415" s="297"/>
      <c r="AG1415" s="297"/>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3" t="str">
        <f t="shared" si="230"/>
        <v/>
      </c>
      <c r="AU1415" s="283" t="s">
        <v>2506</v>
      </c>
    </row>
    <row r="1416" spans="1:47" x14ac:dyDescent="0.35">
      <c r="A1416" s="148"/>
      <c r="B1416" s="116"/>
      <c r="C1416" s="115"/>
      <c r="D1416" s="115"/>
      <c r="E1416" s="115"/>
      <c r="F1416" s="240" t="str">
        <f>IFERROR(VLOOKUP(B1416,ACCEPTED_CODES!$X$3:$Y$48,2,),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4"/>
      <c r="Z1416" s="115" t="str">
        <f>IFERROR(VLOOKUP(Y1416,CAPTURE_SITE_INFO!$AC$3:$AE$501,3,FALSE),"")</f>
        <v/>
      </c>
      <c r="AA1416" s="297"/>
      <c r="AB1416" s="297"/>
      <c r="AC1416" s="297"/>
      <c r="AD1416" s="297"/>
      <c r="AE1416" s="297"/>
      <c r="AF1416" s="297"/>
      <c r="AG1416" s="297"/>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3" t="str">
        <f t="shared" si="230"/>
        <v/>
      </c>
      <c r="AU1416" s="283" t="s">
        <v>2506</v>
      </c>
    </row>
    <row r="1417" spans="1:47" x14ac:dyDescent="0.35">
      <c r="A1417" s="148"/>
      <c r="B1417" s="116"/>
      <c r="C1417" s="115"/>
      <c r="D1417" s="115"/>
      <c r="E1417" s="115"/>
      <c r="F1417" s="240" t="str">
        <f>IFERROR(VLOOKUP(B1417,ACCEPTED_CODES!$X$3:$Y$48,2,),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4"/>
      <c r="Z1417" s="115" t="str">
        <f>IFERROR(VLOOKUP(Y1417,CAPTURE_SITE_INFO!$AC$3:$AE$501,3,FALSE),"")</f>
        <v/>
      </c>
      <c r="AA1417" s="297"/>
      <c r="AB1417" s="297"/>
      <c r="AC1417" s="297"/>
      <c r="AD1417" s="297"/>
      <c r="AE1417" s="297"/>
      <c r="AF1417" s="297"/>
      <c r="AG1417" s="297"/>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3" t="str">
        <f t="shared" si="230"/>
        <v/>
      </c>
      <c r="AU1417" s="283" t="s">
        <v>2506</v>
      </c>
    </row>
    <row r="1418" spans="1:47" x14ac:dyDescent="0.35">
      <c r="A1418" s="148"/>
      <c r="B1418" s="116"/>
      <c r="C1418" s="115"/>
      <c r="D1418" s="115"/>
      <c r="E1418" s="115"/>
      <c r="F1418" s="240" t="str">
        <f>IFERROR(VLOOKUP(B1418,ACCEPTED_CODES!$X$3:$Y$48,2,),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4"/>
      <c r="Z1418" s="115" t="str">
        <f>IFERROR(VLOOKUP(Y1418,CAPTURE_SITE_INFO!$AC$3:$AE$501,3,FALSE),"")</f>
        <v/>
      </c>
      <c r="AA1418" s="297"/>
      <c r="AB1418" s="297"/>
      <c r="AC1418" s="297"/>
      <c r="AD1418" s="297"/>
      <c r="AE1418" s="297"/>
      <c r="AF1418" s="297"/>
      <c r="AG1418" s="297"/>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3" t="str">
        <f t="shared" si="230"/>
        <v/>
      </c>
      <c r="AU1418" s="283" t="s">
        <v>2506</v>
      </c>
    </row>
    <row r="1419" spans="1:47" x14ac:dyDescent="0.35">
      <c r="A1419" s="148"/>
      <c r="B1419" s="116"/>
      <c r="C1419" s="115"/>
      <c r="D1419" s="115"/>
      <c r="E1419" s="115"/>
      <c r="F1419" s="240" t="str">
        <f>IFERROR(VLOOKUP(B1419,ACCEPTED_CODES!$X$3:$Y$48,2,),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4"/>
      <c r="Z1419" s="115" t="str">
        <f>IFERROR(VLOOKUP(Y1419,CAPTURE_SITE_INFO!$AC$3:$AE$501,3,FALSE),"")</f>
        <v/>
      </c>
      <c r="AA1419" s="297"/>
      <c r="AB1419" s="297"/>
      <c r="AC1419" s="297"/>
      <c r="AD1419" s="297"/>
      <c r="AE1419" s="297"/>
      <c r="AF1419" s="297"/>
      <c r="AG1419" s="297"/>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3" t="str">
        <f t="shared" si="230"/>
        <v/>
      </c>
      <c r="AU1419" s="283" t="s">
        <v>2506</v>
      </c>
    </row>
    <row r="1420" spans="1:47" x14ac:dyDescent="0.35">
      <c r="A1420" s="148"/>
      <c r="B1420" s="116"/>
      <c r="C1420" s="115"/>
      <c r="D1420" s="115"/>
      <c r="E1420" s="115"/>
      <c r="F1420" s="240" t="str">
        <f>IFERROR(VLOOKUP(B1420,ACCEPTED_CODES!$X$3:$Y$48,2,),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4"/>
      <c r="Z1420" s="115" t="str">
        <f>IFERROR(VLOOKUP(Y1420,CAPTURE_SITE_INFO!$AC$3:$AE$501,3,FALSE),"")</f>
        <v/>
      </c>
      <c r="AA1420" s="297"/>
      <c r="AB1420" s="297"/>
      <c r="AC1420" s="297"/>
      <c r="AD1420" s="297"/>
      <c r="AE1420" s="297"/>
      <c r="AF1420" s="297"/>
      <c r="AG1420" s="297"/>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3" t="str">
        <f t="shared" si="230"/>
        <v/>
      </c>
      <c r="AU1420" s="283" t="s">
        <v>2506</v>
      </c>
    </row>
    <row r="1421" spans="1:47" x14ac:dyDescent="0.35">
      <c r="A1421" s="148"/>
      <c r="B1421" s="116"/>
      <c r="C1421" s="115"/>
      <c r="D1421" s="115"/>
      <c r="E1421" s="115"/>
      <c r="F1421" s="240" t="str">
        <f>IFERROR(VLOOKUP(B1421,ACCEPTED_CODES!$X$3:$Y$48,2,),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4"/>
      <c r="Z1421" s="115" t="str">
        <f>IFERROR(VLOOKUP(Y1421,CAPTURE_SITE_INFO!$AC$3:$AE$501,3,FALSE),"")</f>
        <v/>
      </c>
      <c r="AA1421" s="297"/>
      <c r="AB1421" s="297"/>
      <c r="AC1421" s="297"/>
      <c r="AD1421" s="297"/>
      <c r="AE1421" s="297"/>
      <c r="AF1421" s="297"/>
      <c r="AG1421" s="297"/>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3" t="str">
        <f t="shared" si="230"/>
        <v/>
      </c>
      <c r="AU1421" s="283" t="s">
        <v>2506</v>
      </c>
    </row>
    <row r="1422" spans="1:47" x14ac:dyDescent="0.35">
      <c r="A1422" s="148"/>
      <c r="B1422" s="116"/>
      <c r="C1422" s="115"/>
      <c r="D1422" s="115"/>
      <c r="E1422" s="115"/>
      <c r="F1422" s="240" t="str">
        <f>IFERROR(VLOOKUP(B1422,ACCEPTED_CODES!$X$3:$Y$48,2,),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4"/>
      <c r="Z1422" s="115" t="str">
        <f>IFERROR(VLOOKUP(Y1422,CAPTURE_SITE_INFO!$AC$3:$AE$501,3,FALSE),"")</f>
        <v/>
      </c>
      <c r="AA1422" s="297"/>
      <c r="AB1422" s="297"/>
      <c r="AC1422" s="297"/>
      <c r="AD1422" s="297"/>
      <c r="AE1422" s="297"/>
      <c r="AF1422" s="297"/>
      <c r="AG1422" s="297"/>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3" t="str">
        <f t="shared" si="230"/>
        <v/>
      </c>
      <c r="AU1422" s="283" t="s">
        <v>2506</v>
      </c>
    </row>
    <row r="1423" spans="1:47" x14ac:dyDescent="0.35">
      <c r="A1423" s="148"/>
      <c r="B1423" s="116"/>
      <c r="C1423" s="115"/>
      <c r="D1423" s="115"/>
      <c r="E1423" s="115"/>
      <c r="F1423" s="240" t="str">
        <f>IFERROR(VLOOKUP(B1423,ACCEPTED_CODES!$X$3:$Y$48,2,),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4"/>
      <c r="Z1423" s="115" t="str">
        <f>IFERROR(VLOOKUP(Y1423,CAPTURE_SITE_INFO!$AC$3:$AE$501,3,FALSE),"")</f>
        <v/>
      </c>
      <c r="AA1423" s="297"/>
      <c r="AB1423" s="297"/>
      <c r="AC1423" s="297"/>
      <c r="AD1423" s="297"/>
      <c r="AE1423" s="297"/>
      <c r="AF1423" s="297"/>
      <c r="AG1423" s="297"/>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3" t="str">
        <f t="shared" si="230"/>
        <v/>
      </c>
      <c r="AU1423" s="283" t="s">
        <v>2506</v>
      </c>
    </row>
    <row r="1424" spans="1:47" x14ac:dyDescent="0.35">
      <c r="A1424" s="148"/>
      <c r="B1424" s="116"/>
      <c r="C1424" s="115"/>
      <c r="D1424" s="115"/>
      <c r="E1424" s="115"/>
      <c r="F1424" s="240" t="str">
        <f>IFERROR(VLOOKUP(B1424,ACCEPTED_CODES!$X$3:$Y$48,2,),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4"/>
      <c r="Z1424" s="115" t="str">
        <f>IFERROR(VLOOKUP(Y1424,CAPTURE_SITE_INFO!$AC$3:$AE$501,3,FALSE),"")</f>
        <v/>
      </c>
      <c r="AA1424" s="297"/>
      <c r="AB1424" s="297"/>
      <c r="AC1424" s="297"/>
      <c r="AD1424" s="297"/>
      <c r="AE1424" s="297"/>
      <c r="AF1424" s="297"/>
      <c r="AG1424" s="297"/>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3" t="str">
        <f t="shared" si="230"/>
        <v/>
      </c>
      <c r="AU1424" s="283" t="s">
        <v>2506</v>
      </c>
    </row>
    <row r="1425" spans="1:47" x14ac:dyDescent="0.35">
      <c r="A1425" s="148"/>
      <c r="B1425" s="116"/>
      <c r="C1425" s="115"/>
      <c r="D1425" s="115"/>
      <c r="E1425" s="115"/>
      <c r="F1425" s="240" t="str">
        <f>IFERROR(VLOOKUP(B1425,ACCEPTED_CODES!$X$3:$Y$48,2,),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4"/>
      <c r="Z1425" s="115" t="str">
        <f>IFERROR(VLOOKUP(Y1425,CAPTURE_SITE_INFO!$AC$3:$AE$501,3,FALSE),"")</f>
        <v/>
      </c>
      <c r="AA1425" s="297"/>
      <c r="AB1425" s="297"/>
      <c r="AC1425" s="297"/>
      <c r="AD1425" s="297"/>
      <c r="AE1425" s="297"/>
      <c r="AF1425" s="297"/>
      <c r="AG1425" s="297"/>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3" t="str">
        <f t="shared" si="230"/>
        <v/>
      </c>
      <c r="AU1425" s="283" t="s">
        <v>2506</v>
      </c>
    </row>
    <row r="1426" spans="1:47" x14ac:dyDescent="0.35">
      <c r="A1426" s="148"/>
      <c r="B1426" s="116"/>
      <c r="C1426" s="115"/>
      <c r="D1426" s="115"/>
      <c r="E1426" s="115"/>
      <c r="F1426" s="240" t="str">
        <f>IFERROR(VLOOKUP(B1426,ACCEPTED_CODES!$X$3:$Y$48,2,),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4"/>
      <c r="Z1426" s="115" t="str">
        <f>IFERROR(VLOOKUP(Y1426,CAPTURE_SITE_INFO!$AC$3:$AE$501,3,FALSE),"")</f>
        <v/>
      </c>
      <c r="AA1426" s="297"/>
      <c r="AB1426" s="297"/>
      <c r="AC1426" s="297"/>
      <c r="AD1426" s="297"/>
      <c r="AE1426" s="297"/>
      <c r="AF1426" s="297"/>
      <c r="AG1426" s="297"/>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3" t="str">
        <f t="shared" si="230"/>
        <v/>
      </c>
      <c r="AU1426" s="283" t="s">
        <v>2506</v>
      </c>
    </row>
    <row r="1427" spans="1:47" x14ac:dyDescent="0.35">
      <c r="A1427" s="148"/>
      <c r="B1427" s="116"/>
      <c r="C1427" s="115"/>
      <c r="D1427" s="115"/>
      <c r="E1427" s="115"/>
      <c r="F1427" s="240" t="str">
        <f>IFERROR(VLOOKUP(B1427,ACCEPTED_CODES!$X$3:$Y$48,2,),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4"/>
      <c r="Z1427" s="115" t="str">
        <f>IFERROR(VLOOKUP(Y1427,CAPTURE_SITE_INFO!$AC$3:$AE$501,3,FALSE),"")</f>
        <v/>
      </c>
      <c r="AA1427" s="297"/>
      <c r="AB1427" s="297"/>
      <c r="AC1427" s="297"/>
      <c r="AD1427" s="297"/>
      <c r="AE1427" s="297"/>
      <c r="AF1427" s="297"/>
      <c r="AG1427" s="297"/>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3" t="str">
        <f t="shared" si="230"/>
        <v/>
      </c>
      <c r="AU1427" s="283" t="s">
        <v>2506</v>
      </c>
    </row>
    <row r="1428" spans="1:47" x14ac:dyDescent="0.35">
      <c r="A1428" s="148"/>
      <c r="B1428" s="116"/>
      <c r="C1428" s="115"/>
      <c r="D1428" s="115"/>
      <c r="E1428" s="115"/>
      <c r="F1428" s="240" t="str">
        <f>IFERROR(VLOOKUP(B1428,ACCEPTED_CODES!$X$3:$Y$48,2,),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4"/>
      <c r="Z1428" s="115" t="str">
        <f>IFERROR(VLOOKUP(Y1428,CAPTURE_SITE_INFO!$AC$3:$AE$501,3,FALSE),"")</f>
        <v/>
      </c>
      <c r="AA1428" s="297"/>
      <c r="AB1428" s="297"/>
      <c r="AC1428" s="297"/>
      <c r="AD1428" s="297"/>
      <c r="AE1428" s="297"/>
      <c r="AF1428" s="297"/>
      <c r="AG1428" s="297"/>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3" t="str">
        <f t="shared" si="230"/>
        <v/>
      </c>
      <c r="AU1428" s="283" t="s">
        <v>2506</v>
      </c>
    </row>
    <row r="1429" spans="1:47" x14ac:dyDescent="0.35">
      <c r="A1429" s="148"/>
      <c r="B1429" s="116"/>
      <c r="C1429" s="115"/>
      <c r="D1429" s="115"/>
      <c r="E1429" s="115"/>
      <c r="F1429" s="240" t="str">
        <f>IFERROR(VLOOKUP(B1429,ACCEPTED_CODES!$X$3:$Y$48,2,),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4"/>
      <c r="Z1429" s="115" t="str">
        <f>IFERROR(VLOOKUP(Y1429,CAPTURE_SITE_INFO!$AC$3:$AE$501,3,FALSE),"")</f>
        <v/>
      </c>
      <c r="AA1429" s="297"/>
      <c r="AB1429" s="297"/>
      <c r="AC1429" s="297"/>
      <c r="AD1429" s="297"/>
      <c r="AE1429" s="297"/>
      <c r="AF1429" s="297"/>
      <c r="AG1429" s="297"/>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3" t="str">
        <f t="shared" si="230"/>
        <v/>
      </c>
      <c r="AU1429" s="283" t="s">
        <v>2506</v>
      </c>
    </row>
    <row r="1430" spans="1:47" x14ac:dyDescent="0.35">
      <c r="A1430" s="148"/>
      <c r="B1430" s="116"/>
      <c r="C1430" s="115"/>
      <c r="D1430" s="115"/>
      <c r="E1430" s="115"/>
      <c r="F1430" s="240" t="str">
        <f>IFERROR(VLOOKUP(B1430,ACCEPTED_CODES!$X$3:$Y$48,2,),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4"/>
      <c r="Z1430" s="115" t="str">
        <f>IFERROR(VLOOKUP(Y1430,CAPTURE_SITE_INFO!$AC$3:$AE$501,3,FALSE),"")</f>
        <v/>
      </c>
      <c r="AA1430" s="297"/>
      <c r="AB1430" s="297"/>
      <c r="AC1430" s="297"/>
      <c r="AD1430" s="297"/>
      <c r="AE1430" s="297"/>
      <c r="AF1430" s="297"/>
      <c r="AG1430" s="297"/>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3" t="str">
        <f t="shared" si="230"/>
        <v/>
      </c>
      <c r="AU1430" s="283" t="s">
        <v>2506</v>
      </c>
    </row>
    <row r="1431" spans="1:47" x14ac:dyDescent="0.35">
      <c r="A1431" s="148"/>
      <c r="B1431" s="116"/>
      <c r="C1431" s="115"/>
      <c r="D1431" s="115"/>
      <c r="E1431" s="115"/>
      <c r="F1431" s="240" t="str">
        <f>IFERROR(VLOOKUP(B1431,ACCEPTED_CODES!$X$3:$Y$48,2,),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4"/>
      <c r="Z1431" s="115" t="str">
        <f>IFERROR(VLOOKUP(Y1431,CAPTURE_SITE_INFO!$AC$3:$AE$501,3,FALSE),"")</f>
        <v/>
      </c>
      <c r="AA1431" s="297"/>
      <c r="AB1431" s="297"/>
      <c r="AC1431" s="297"/>
      <c r="AD1431" s="297"/>
      <c r="AE1431" s="297"/>
      <c r="AF1431" s="297"/>
      <c r="AG1431" s="297"/>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3" t="str">
        <f t="shared" si="230"/>
        <v/>
      </c>
      <c r="AU1431" s="283" t="s">
        <v>2506</v>
      </c>
    </row>
    <row r="1432" spans="1:47" x14ac:dyDescent="0.35">
      <c r="A1432" s="148"/>
      <c r="B1432" s="116"/>
      <c r="C1432" s="115"/>
      <c r="D1432" s="115"/>
      <c r="E1432" s="115"/>
      <c r="F1432" s="240" t="str">
        <f>IFERROR(VLOOKUP(B1432,ACCEPTED_CODES!$X$3:$Y$48,2,),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4"/>
      <c r="Z1432" s="115" t="str">
        <f>IFERROR(VLOOKUP(Y1432,CAPTURE_SITE_INFO!$AC$3:$AE$501,3,FALSE),"")</f>
        <v/>
      </c>
      <c r="AA1432" s="297"/>
      <c r="AB1432" s="297"/>
      <c r="AC1432" s="297"/>
      <c r="AD1432" s="297"/>
      <c r="AE1432" s="297"/>
      <c r="AF1432" s="297"/>
      <c r="AG1432" s="297"/>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3" t="str">
        <f t="shared" si="230"/>
        <v/>
      </c>
      <c r="AU1432" s="283" t="s">
        <v>2506</v>
      </c>
    </row>
    <row r="1433" spans="1:47" x14ac:dyDescent="0.35">
      <c r="A1433" s="148"/>
      <c r="B1433" s="116"/>
      <c r="C1433" s="115"/>
      <c r="D1433" s="115"/>
      <c r="E1433" s="115"/>
      <c r="F1433" s="240" t="str">
        <f>IFERROR(VLOOKUP(B1433,ACCEPTED_CODES!$X$3:$Y$48,2,),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4"/>
      <c r="Z1433" s="115" t="str">
        <f>IFERROR(VLOOKUP(Y1433,CAPTURE_SITE_INFO!$AC$3:$AE$501,3,FALSE),"")</f>
        <v/>
      </c>
      <c r="AA1433" s="297"/>
      <c r="AB1433" s="297"/>
      <c r="AC1433" s="297"/>
      <c r="AD1433" s="297"/>
      <c r="AE1433" s="297"/>
      <c r="AF1433" s="297"/>
      <c r="AG1433" s="297"/>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3" t="str">
        <f t="shared" si="230"/>
        <v/>
      </c>
      <c r="AU1433" s="283" t="s">
        <v>2506</v>
      </c>
    </row>
    <row r="1434" spans="1:47" x14ac:dyDescent="0.35">
      <c r="A1434" s="148"/>
      <c r="B1434" s="116"/>
      <c r="C1434" s="115"/>
      <c r="D1434" s="115"/>
      <c r="E1434" s="115"/>
      <c r="F1434" s="240" t="str">
        <f>IFERROR(VLOOKUP(B1434,ACCEPTED_CODES!$X$3:$Y$48,2,),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4"/>
      <c r="Z1434" s="115" t="str">
        <f>IFERROR(VLOOKUP(Y1434,CAPTURE_SITE_INFO!$AC$3:$AE$501,3,FALSE),"")</f>
        <v/>
      </c>
      <c r="AA1434" s="297"/>
      <c r="AB1434" s="297"/>
      <c r="AC1434" s="297"/>
      <c r="AD1434" s="297"/>
      <c r="AE1434" s="297"/>
      <c r="AF1434" s="297"/>
      <c r="AG1434" s="297"/>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3" t="str">
        <f t="shared" si="230"/>
        <v/>
      </c>
      <c r="AU1434" s="283" t="s">
        <v>2506</v>
      </c>
    </row>
    <row r="1435" spans="1:47" x14ac:dyDescent="0.35">
      <c r="A1435" s="148"/>
      <c r="B1435" s="116"/>
      <c r="C1435" s="115"/>
      <c r="D1435" s="115"/>
      <c r="E1435" s="115"/>
      <c r="F1435" s="240" t="str">
        <f>IFERROR(VLOOKUP(B1435,ACCEPTED_CODES!$X$3:$Y$48,2,),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4"/>
      <c r="Z1435" s="115" t="str">
        <f>IFERROR(VLOOKUP(Y1435,CAPTURE_SITE_INFO!$AC$3:$AE$501,3,FALSE),"")</f>
        <v/>
      </c>
      <c r="AA1435" s="297"/>
      <c r="AB1435" s="297"/>
      <c r="AC1435" s="297"/>
      <c r="AD1435" s="297"/>
      <c r="AE1435" s="297"/>
      <c r="AF1435" s="297"/>
      <c r="AG1435" s="297"/>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3" t="str">
        <f t="shared" si="230"/>
        <v/>
      </c>
      <c r="AU1435" s="283" t="s">
        <v>2506</v>
      </c>
    </row>
    <row r="1436" spans="1:47" x14ac:dyDescent="0.35">
      <c r="A1436" s="148"/>
      <c r="B1436" s="116"/>
      <c r="C1436" s="115"/>
      <c r="D1436" s="115"/>
      <c r="E1436" s="115"/>
      <c r="F1436" s="240" t="str">
        <f>IFERROR(VLOOKUP(B1436,ACCEPTED_CODES!$X$3:$Y$48,2,),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4"/>
      <c r="Z1436" s="115" t="str">
        <f>IFERROR(VLOOKUP(Y1436,CAPTURE_SITE_INFO!$AC$3:$AE$501,3,FALSE),"")</f>
        <v/>
      </c>
      <c r="AA1436" s="297"/>
      <c r="AB1436" s="297"/>
      <c r="AC1436" s="297"/>
      <c r="AD1436" s="297"/>
      <c r="AE1436" s="297"/>
      <c r="AF1436" s="297"/>
      <c r="AG1436" s="297"/>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3" t="str">
        <f t="shared" si="230"/>
        <v/>
      </c>
      <c r="AU1436" s="283" t="s">
        <v>2506</v>
      </c>
    </row>
    <row r="1437" spans="1:47" x14ac:dyDescent="0.35">
      <c r="A1437" s="148"/>
      <c r="B1437" s="116"/>
      <c r="C1437" s="115"/>
      <c r="D1437" s="115"/>
      <c r="E1437" s="115"/>
      <c r="F1437" s="240" t="str">
        <f>IFERROR(VLOOKUP(B1437,ACCEPTED_CODES!$X$3:$Y$48,2,),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4"/>
      <c r="Z1437" s="115" t="str">
        <f>IFERROR(VLOOKUP(Y1437,CAPTURE_SITE_INFO!$AC$3:$AE$501,3,FALSE),"")</f>
        <v/>
      </c>
      <c r="AA1437" s="297"/>
      <c r="AB1437" s="297"/>
      <c r="AC1437" s="297"/>
      <c r="AD1437" s="297"/>
      <c r="AE1437" s="297"/>
      <c r="AF1437" s="297"/>
      <c r="AG1437" s="297"/>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3" t="str">
        <f t="shared" si="230"/>
        <v/>
      </c>
      <c r="AU1437" s="283" t="s">
        <v>2506</v>
      </c>
    </row>
    <row r="1438" spans="1:47" x14ac:dyDescent="0.35">
      <c r="A1438" s="148"/>
      <c r="B1438" s="116"/>
      <c r="C1438" s="115"/>
      <c r="D1438" s="115"/>
      <c r="E1438" s="115"/>
      <c r="F1438" s="240" t="str">
        <f>IFERROR(VLOOKUP(B1438,ACCEPTED_CODES!$X$3:$Y$48,2,),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4"/>
      <c r="Z1438" s="115" t="str">
        <f>IFERROR(VLOOKUP(Y1438,CAPTURE_SITE_INFO!$AC$3:$AE$501,3,FALSE),"")</f>
        <v/>
      </c>
      <c r="AA1438" s="297"/>
      <c r="AB1438" s="297"/>
      <c r="AC1438" s="297"/>
      <c r="AD1438" s="297"/>
      <c r="AE1438" s="297"/>
      <c r="AF1438" s="297"/>
      <c r="AG1438" s="297"/>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3" t="str">
        <f t="shared" si="230"/>
        <v/>
      </c>
      <c r="AU1438" s="283" t="s">
        <v>2506</v>
      </c>
    </row>
    <row r="1439" spans="1:47" x14ac:dyDescent="0.35">
      <c r="A1439" s="148"/>
      <c r="B1439" s="116"/>
      <c r="C1439" s="115"/>
      <c r="D1439" s="115"/>
      <c r="E1439" s="115"/>
      <c r="F1439" s="240" t="str">
        <f>IFERROR(VLOOKUP(B1439,ACCEPTED_CODES!$X$3:$Y$48,2,),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4"/>
      <c r="Z1439" s="115" t="str">
        <f>IFERROR(VLOOKUP(Y1439,CAPTURE_SITE_INFO!$AC$3:$AE$501,3,FALSE),"")</f>
        <v/>
      </c>
      <c r="AA1439" s="297"/>
      <c r="AB1439" s="297"/>
      <c r="AC1439" s="297"/>
      <c r="AD1439" s="297"/>
      <c r="AE1439" s="297"/>
      <c r="AF1439" s="297"/>
      <c r="AG1439" s="297"/>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3" t="str">
        <f t="shared" si="230"/>
        <v/>
      </c>
      <c r="AU1439" s="283" t="s">
        <v>2506</v>
      </c>
    </row>
    <row r="1440" spans="1:47" x14ac:dyDescent="0.35">
      <c r="A1440" s="148"/>
      <c r="B1440" s="116"/>
      <c r="C1440" s="115"/>
      <c r="D1440" s="115"/>
      <c r="E1440" s="115"/>
      <c r="F1440" s="240" t="str">
        <f>IFERROR(VLOOKUP(B1440,ACCEPTED_CODES!$X$3:$Y$48,2,),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4"/>
      <c r="Z1440" s="115" t="str">
        <f>IFERROR(VLOOKUP(Y1440,CAPTURE_SITE_INFO!$AC$3:$AE$501,3,FALSE),"")</f>
        <v/>
      </c>
      <c r="AA1440" s="297"/>
      <c r="AB1440" s="297"/>
      <c r="AC1440" s="297"/>
      <c r="AD1440" s="297"/>
      <c r="AE1440" s="297"/>
      <c r="AF1440" s="297"/>
      <c r="AG1440" s="297"/>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3" t="str">
        <f t="shared" si="230"/>
        <v/>
      </c>
      <c r="AU1440" s="283" t="s">
        <v>2506</v>
      </c>
    </row>
    <row r="1441" spans="1:47" x14ac:dyDescent="0.35">
      <c r="A1441" s="148"/>
      <c r="B1441" s="116"/>
      <c r="C1441" s="115"/>
      <c r="D1441" s="115"/>
      <c r="E1441" s="115"/>
      <c r="F1441" s="240" t="str">
        <f>IFERROR(VLOOKUP(B1441,ACCEPTED_CODES!$X$3:$Y$48,2,),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4"/>
      <c r="Z1441" s="115" t="str">
        <f>IFERROR(VLOOKUP(Y1441,CAPTURE_SITE_INFO!$AC$3:$AE$501,3,FALSE),"")</f>
        <v/>
      </c>
      <c r="AA1441" s="297"/>
      <c r="AB1441" s="297"/>
      <c r="AC1441" s="297"/>
      <c r="AD1441" s="297"/>
      <c r="AE1441" s="297"/>
      <c r="AF1441" s="297"/>
      <c r="AG1441" s="297"/>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3" t="str">
        <f t="shared" si="230"/>
        <v/>
      </c>
      <c r="AU1441" s="283" t="s">
        <v>2506</v>
      </c>
    </row>
    <row r="1442" spans="1:47" x14ac:dyDescent="0.35">
      <c r="A1442" s="148"/>
      <c r="B1442" s="116"/>
      <c r="C1442" s="115"/>
      <c r="D1442" s="115"/>
      <c r="E1442" s="115"/>
      <c r="F1442" s="240" t="str">
        <f>IFERROR(VLOOKUP(B1442,ACCEPTED_CODES!$X$3:$Y$48,2,),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4"/>
      <c r="Z1442" s="115" t="str">
        <f>IFERROR(VLOOKUP(Y1442,CAPTURE_SITE_INFO!$AC$3:$AE$501,3,FALSE),"")</f>
        <v/>
      </c>
      <c r="AA1442" s="297"/>
      <c r="AB1442" s="297"/>
      <c r="AC1442" s="297"/>
      <c r="AD1442" s="297"/>
      <c r="AE1442" s="297"/>
      <c r="AF1442" s="297"/>
      <c r="AG1442" s="297"/>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3" t="str">
        <f t="shared" si="230"/>
        <v/>
      </c>
      <c r="AU1442" s="283" t="s">
        <v>2506</v>
      </c>
    </row>
    <row r="1443" spans="1:47" x14ac:dyDescent="0.35">
      <c r="A1443" s="148"/>
      <c r="B1443" s="116"/>
      <c r="C1443" s="115"/>
      <c r="D1443" s="115"/>
      <c r="E1443" s="115"/>
      <c r="F1443" s="240" t="str">
        <f>IFERROR(VLOOKUP(B1443,ACCEPTED_CODES!$X$3:$Y$48,2,),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4"/>
      <c r="Z1443" s="115" t="str">
        <f>IFERROR(VLOOKUP(Y1443,CAPTURE_SITE_INFO!$AC$3:$AE$501,3,FALSE),"")</f>
        <v/>
      </c>
      <c r="AA1443" s="297"/>
      <c r="AB1443" s="297"/>
      <c r="AC1443" s="297"/>
      <c r="AD1443" s="297"/>
      <c r="AE1443" s="297"/>
      <c r="AF1443" s="297"/>
      <c r="AG1443" s="297"/>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3" t="str">
        <f t="shared" si="230"/>
        <v/>
      </c>
      <c r="AU1443" s="283" t="s">
        <v>2506</v>
      </c>
    </row>
    <row r="1444" spans="1:47" x14ac:dyDescent="0.35">
      <c r="A1444" s="148"/>
      <c r="B1444" s="116"/>
      <c r="C1444" s="115"/>
      <c r="D1444" s="115"/>
      <c r="E1444" s="115"/>
      <c r="F1444" s="240" t="str">
        <f>IFERROR(VLOOKUP(B1444,ACCEPTED_CODES!$X$3:$Y$48,2,),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4"/>
      <c r="Z1444" s="115" t="str">
        <f>IFERROR(VLOOKUP(Y1444,CAPTURE_SITE_INFO!$AC$3:$AE$501,3,FALSE),"")</f>
        <v/>
      </c>
      <c r="AA1444" s="297"/>
      <c r="AB1444" s="297"/>
      <c r="AC1444" s="297"/>
      <c r="AD1444" s="297"/>
      <c r="AE1444" s="297"/>
      <c r="AF1444" s="297"/>
      <c r="AG1444" s="297"/>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3" t="str">
        <f t="shared" si="230"/>
        <v/>
      </c>
      <c r="AU1444" s="283" t="s">
        <v>2506</v>
      </c>
    </row>
    <row r="1445" spans="1:47" x14ac:dyDescent="0.35">
      <c r="A1445" s="148"/>
      <c r="B1445" s="116"/>
      <c r="C1445" s="115"/>
      <c r="D1445" s="115"/>
      <c r="E1445" s="115"/>
      <c r="F1445" s="240" t="str">
        <f>IFERROR(VLOOKUP(B1445,ACCEPTED_CODES!$X$3:$Y$48,2,),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4"/>
      <c r="Z1445" s="115" t="str">
        <f>IFERROR(VLOOKUP(Y1445,CAPTURE_SITE_INFO!$AC$3:$AE$501,3,FALSE),"")</f>
        <v/>
      </c>
      <c r="AA1445" s="297"/>
      <c r="AB1445" s="297"/>
      <c r="AC1445" s="297"/>
      <c r="AD1445" s="297"/>
      <c r="AE1445" s="297"/>
      <c r="AF1445" s="297"/>
      <c r="AG1445" s="297"/>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3" t="str">
        <f t="shared" si="230"/>
        <v/>
      </c>
      <c r="AU1445" s="283" t="s">
        <v>2506</v>
      </c>
    </row>
    <row r="1446" spans="1:47" x14ac:dyDescent="0.35">
      <c r="A1446" s="148"/>
      <c r="B1446" s="116"/>
      <c r="C1446" s="115"/>
      <c r="D1446" s="115"/>
      <c r="E1446" s="115"/>
      <c r="F1446" s="240" t="str">
        <f>IFERROR(VLOOKUP(B1446,ACCEPTED_CODES!$X$3:$Y$48,2,),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4"/>
      <c r="Z1446" s="115" t="str">
        <f>IFERROR(VLOOKUP(Y1446,CAPTURE_SITE_INFO!$AC$3:$AE$501,3,FALSE),"")</f>
        <v/>
      </c>
      <c r="AA1446" s="297"/>
      <c r="AB1446" s="297"/>
      <c r="AC1446" s="297"/>
      <c r="AD1446" s="297"/>
      <c r="AE1446" s="297"/>
      <c r="AF1446" s="297"/>
      <c r="AG1446" s="297"/>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3" t="str">
        <f t="shared" si="230"/>
        <v/>
      </c>
      <c r="AU1446" s="283" t="s">
        <v>2506</v>
      </c>
    </row>
    <row r="1447" spans="1:47" x14ac:dyDescent="0.35">
      <c r="A1447" s="148"/>
      <c r="B1447" s="116"/>
      <c r="C1447" s="115"/>
      <c r="D1447" s="115"/>
      <c r="E1447" s="115"/>
      <c r="F1447" s="240" t="str">
        <f>IFERROR(VLOOKUP(B1447,ACCEPTED_CODES!$X$3:$Y$48,2,),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4"/>
      <c r="Z1447" s="115" t="str">
        <f>IFERROR(VLOOKUP(Y1447,CAPTURE_SITE_INFO!$AC$3:$AE$501,3,FALSE),"")</f>
        <v/>
      </c>
      <c r="AA1447" s="297"/>
      <c r="AB1447" s="297"/>
      <c r="AC1447" s="297"/>
      <c r="AD1447" s="297"/>
      <c r="AE1447" s="297"/>
      <c r="AF1447" s="297"/>
      <c r="AG1447" s="297"/>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3" t="str">
        <f t="shared" si="230"/>
        <v/>
      </c>
      <c r="AU1447" s="283" t="s">
        <v>2506</v>
      </c>
    </row>
    <row r="1448" spans="1:47" x14ac:dyDescent="0.35">
      <c r="A1448" s="148"/>
      <c r="B1448" s="116"/>
      <c r="C1448" s="115"/>
      <c r="D1448" s="115"/>
      <c r="E1448" s="115"/>
      <c r="F1448" s="240" t="str">
        <f>IFERROR(VLOOKUP(B1448,ACCEPTED_CODES!$X$3:$Y$48,2,),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4"/>
      <c r="Z1448" s="115" t="str">
        <f>IFERROR(VLOOKUP(Y1448,CAPTURE_SITE_INFO!$AC$3:$AE$501,3,FALSE),"")</f>
        <v/>
      </c>
      <c r="AA1448" s="297"/>
      <c r="AB1448" s="297"/>
      <c r="AC1448" s="297"/>
      <c r="AD1448" s="297"/>
      <c r="AE1448" s="297"/>
      <c r="AF1448" s="297"/>
      <c r="AG1448" s="297"/>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3" t="str">
        <f t="shared" si="230"/>
        <v/>
      </c>
      <c r="AU1448" s="283" t="s">
        <v>2506</v>
      </c>
    </row>
    <row r="1449" spans="1:47" x14ac:dyDescent="0.35">
      <c r="A1449" s="148"/>
      <c r="B1449" s="116"/>
      <c r="C1449" s="115"/>
      <c r="D1449" s="115"/>
      <c r="E1449" s="115"/>
      <c r="F1449" s="240" t="str">
        <f>IFERROR(VLOOKUP(B1449,ACCEPTED_CODES!$X$3:$Y$48,2,),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4"/>
      <c r="Z1449" s="115" t="str">
        <f>IFERROR(VLOOKUP(Y1449,CAPTURE_SITE_INFO!$AC$3:$AE$501,3,FALSE),"")</f>
        <v/>
      </c>
      <c r="AA1449" s="297"/>
      <c r="AB1449" s="297"/>
      <c r="AC1449" s="297"/>
      <c r="AD1449" s="297"/>
      <c r="AE1449" s="297"/>
      <c r="AF1449" s="297"/>
      <c r="AG1449" s="297"/>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3" t="str">
        <f t="shared" si="230"/>
        <v/>
      </c>
      <c r="AU1449" s="283" t="s">
        <v>2506</v>
      </c>
    </row>
    <row r="1450" spans="1:47" x14ac:dyDescent="0.35">
      <c r="A1450" s="148"/>
      <c r="B1450" s="116"/>
      <c r="C1450" s="115"/>
      <c r="D1450" s="115"/>
      <c r="E1450" s="115"/>
      <c r="F1450" s="240" t="str">
        <f>IFERROR(VLOOKUP(B1450,ACCEPTED_CODES!$X$3:$Y$48,2,),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4"/>
      <c r="Z1450" s="115" t="str">
        <f>IFERROR(VLOOKUP(Y1450,CAPTURE_SITE_INFO!$AC$3:$AE$501,3,FALSE),"")</f>
        <v/>
      </c>
      <c r="AA1450" s="297"/>
      <c r="AB1450" s="297"/>
      <c r="AC1450" s="297"/>
      <c r="AD1450" s="297"/>
      <c r="AE1450" s="297"/>
      <c r="AF1450" s="297"/>
      <c r="AG1450" s="297"/>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3" t="str">
        <f t="shared" si="230"/>
        <v/>
      </c>
      <c r="AU1450" s="283" t="s">
        <v>2506</v>
      </c>
    </row>
    <row r="1451" spans="1:47" x14ac:dyDescent="0.35">
      <c r="A1451" s="148"/>
      <c r="B1451" s="116"/>
      <c r="C1451" s="115"/>
      <c r="D1451" s="115"/>
      <c r="E1451" s="115"/>
      <c r="F1451" s="240" t="str">
        <f>IFERROR(VLOOKUP(B1451,ACCEPTED_CODES!$X$3:$Y$48,2,),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4"/>
      <c r="Z1451" s="115" t="str">
        <f>IFERROR(VLOOKUP(Y1451,CAPTURE_SITE_INFO!$AC$3:$AE$501,3,FALSE),"")</f>
        <v/>
      </c>
      <c r="AA1451" s="297"/>
      <c r="AB1451" s="297"/>
      <c r="AC1451" s="297"/>
      <c r="AD1451" s="297"/>
      <c r="AE1451" s="297"/>
      <c r="AF1451" s="297"/>
      <c r="AG1451" s="297"/>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3" t="str">
        <f t="shared" si="230"/>
        <v/>
      </c>
      <c r="AU1451" s="283" t="s">
        <v>2506</v>
      </c>
    </row>
    <row r="1452" spans="1:47" x14ac:dyDescent="0.35">
      <c r="A1452" s="148"/>
      <c r="B1452" s="116"/>
      <c r="C1452" s="115"/>
      <c r="D1452" s="115"/>
      <c r="E1452" s="115"/>
      <c r="F1452" s="240" t="str">
        <f>IFERROR(VLOOKUP(B1452,ACCEPTED_CODES!$X$3:$Y$48,2,),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4"/>
      <c r="Z1452" s="115" t="str">
        <f>IFERROR(VLOOKUP(Y1452,CAPTURE_SITE_INFO!$AC$3:$AE$501,3,FALSE),"")</f>
        <v/>
      </c>
      <c r="AA1452" s="297"/>
      <c r="AB1452" s="297"/>
      <c r="AC1452" s="297"/>
      <c r="AD1452" s="297"/>
      <c r="AE1452" s="297"/>
      <c r="AF1452" s="297"/>
      <c r="AG1452" s="297"/>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3" t="str">
        <f t="shared" si="230"/>
        <v/>
      </c>
      <c r="AU1452" s="283" t="s">
        <v>2506</v>
      </c>
    </row>
    <row r="1453" spans="1:47" x14ac:dyDescent="0.35">
      <c r="A1453" s="148"/>
      <c r="B1453" s="116"/>
      <c r="C1453" s="115"/>
      <c r="D1453" s="115"/>
      <c r="E1453" s="115"/>
      <c r="F1453" s="240" t="str">
        <f>IFERROR(VLOOKUP(B1453,ACCEPTED_CODES!$X$3:$Y$48,2,),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4"/>
      <c r="Z1453" s="115" t="str">
        <f>IFERROR(VLOOKUP(Y1453,CAPTURE_SITE_INFO!$AC$3:$AE$501,3,FALSE),"")</f>
        <v/>
      </c>
      <c r="AA1453" s="297"/>
      <c r="AB1453" s="297"/>
      <c r="AC1453" s="297"/>
      <c r="AD1453" s="297"/>
      <c r="AE1453" s="297"/>
      <c r="AF1453" s="297"/>
      <c r="AG1453" s="297"/>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3" t="str">
        <f t="shared" si="230"/>
        <v/>
      </c>
      <c r="AU1453" s="283" t="s">
        <v>2506</v>
      </c>
    </row>
    <row r="1454" spans="1:47" x14ac:dyDescent="0.35">
      <c r="A1454" s="148"/>
      <c r="B1454" s="116"/>
      <c r="C1454" s="115"/>
      <c r="D1454" s="115"/>
      <c r="E1454" s="115"/>
      <c r="F1454" s="240" t="str">
        <f>IFERROR(VLOOKUP(B1454,ACCEPTED_CODES!$X$3:$Y$48,2,),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4"/>
      <c r="Z1454" s="115" t="str">
        <f>IFERROR(VLOOKUP(Y1454,CAPTURE_SITE_INFO!$AC$3:$AE$501,3,FALSE),"")</f>
        <v/>
      </c>
      <c r="AA1454" s="297"/>
      <c r="AB1454" s="297"/>
      <c r="AC1454" s="297"/>
      <c r="AD1454" s="297"/>
      <c r="AE1454" s="297"/>
      <c r="AF1454" s="297"/>
      <c r="AG1454" s="297"/>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3" t="str">
        <f t="shared" si="230"/>
        <v/>
      </c>
      <c r="AU1454" s="283" t="s">
        <v>2506</v>
      </c>
    </row>
    <row r="1455" spans="1:47" x14ac:dyDescent="0.35">
      <c r="A1455" s="148"/>
      <c r="B1455" s="116"/>
      <c r="C1455" s="115"/>
      <c r="D1455" s="115"/>
      <c r="E1455" s="115"/>
      <c r="F1455" s="240" t="str">
        <f>IFERROR(VLOOKUP(B1455,ACCEPTED_CODES!$X$3:$Y$48,2,),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4"/>
      <c r="Z1455" s="115" t="str">
        <f>IFERROR(VLOOKUP(Y1455,CAPTURE_SITE_INFO!$AC$3:$AE$501,3,FALSE),"")</f>
        <v/>
      </c>
      <c r="AA1455" s="297"/>
      <c r="AB1455" s="297"/>
      <c r="AC1455" s="297"/>
      <c r="AD1455" s="297"/>
      <c r="AE1455" s="297"/>
      <c r="AF1455" s="297"/>
      <c r="AG1455" s="297"/>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3" t="str">
        <f t="shared" si="230"/>
        <v/>
      </c>
      <c r="AU1455" s="283" t="s">
        <v>2506</v>
      </c>
    </row>
    <row r="1456" spans="1:47" x14ac:dyDescent="0.35">
      <c r="A1456" s="148"/>
      <c r="B1456" s="116"/>
      <c r="C1456" s="115"/>
      <c r="D1456" s="115"/>
      <c r="E1456" s="115"/>
      <c r="F1456" s="240" t="str">
        <f>IFERROR(VLOOKUP(B1456,ACCEPTED_CODES!$X$3:$Y$48,2,),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4"/>
      <c r="Z1456" s="115" t="str">
        <f>IFERROR(VLOOKUP(Y1456,CAPTURE_SITE_INFO!$AC$3:$AE$501,3,FALSE),"")</f>
        <v/>
      </c>
      <c r="AA1456" s="297"/>
      <c r="AB1456" s="297"/>
      <c r="AC1456" s="297"/>
      <c r="AD1456" s="297"/>
      <c r="AE1456" s="297"/>
      <c r="AF1456" s="297"/>
      <c r="AG1456" s="297"/>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3" t="str">
        <f t="shared" si="230"/>
        <v/>
      </c>
      <c r="AU1456" s="283" t="s">
        <v>2506</v>
      </c>
    </row>
    <row r="1457" spans="1:47" x14ac:dyDescent="0.35">
      <c r="A1457" s="148"/>
      <c r="B1457" s="116"/>
      <c r="C1457" s="115"/>
      <c r="D1457" s="115"/>
      <c r="E1457" s="115"/>
      <c r="F1457" s="240" t="str">
        <f>IFERROR(VLOOKUP(B1457,ACCEPTED_CODES!$X$3:$Y$48,2,),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4"/>
      <c r="Z1457" s="115" t="str">
        <f>IFERROR(VLOOKUP(Y1457,CAPTURE_SITE_INFO!$AC$3:$AE$501,3,FALSE),"")</f>
        <v/>
      </c>
      <c r="AA1457" s="297"/>
      <c r="AB1457" s="297"/>
      <c r="AC1457" s="297"/>
      <c r="AD1457" s="297"/>
      <c r="AE1457" s="297"/>
      <c r="AF1457" s="297"/>
      <c r="AG1457" s="297"/>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3" t="str">
        <f t="shared" si="230"/>
        <v/>
      </c>
      <c r="AU1457" s="283" t="s">
        <v>2506</v>
      </c>
    </row>
    <row r="1458" spans="1:47" x14ac:dyDescent="0.35">
      <c r="A1458" s="148"/>
      <c r="B1458" s="116"/>
      <c r="C1458" s="115"/>
      <c r="D1458" s="115"/>
      <c r="E1458" s="115"/>
      <c r="F1458" s="240" t="str">
        <f>IFERROR(VLOOKUP(B1458,ACCEPTED_CODES!$X$3:$Y$48,2,),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4"/>
      <c r="Z1458" s="115" t="str">
        <f>IFERROR(VLOOKUP(Y1458,CAPTURE_SITE_INFO!$AC$3:$AE$501,3,FALSE),"")</f>
        <v/>
      </c>
      <c r="AA1458" s="297"/>
      <c r="AB1458" s="297"/>
      <c r="AC1458" s="297"/>
      <c r="AD1458" s="297"/>
      <c r="AE1458" s="297"/>
      <c r="AF1458" s="297"/>
      <c r="AG1458" s="297"/>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3" t="str">
        <f t="shared" si="230"/>
        <v/>
      </c>
      <c r="AU1458" s="283" t="s">
        <v>2506</v>
      </c>
    </row>
    <row r="1459" spans="1:47" x14ac:dyDescent="0.35">
      <c r="A1459" s="148"/>
      <c r="B1459" s="116"/>
      <c r="C1459" s="115"/>
      <c r="D1459" s="115"/>
      <c r="E1459" s="115"/>
      <c r="F1459" s="240" t="str">
        <f>IFERROR(VLOOKUP(B1459,ACCEPTED_CODES!$X$3:$Y$48,2,),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4"/>
      <c r="Z1459" s="115" t="str">
        <f>IFERROR(VLOOKUP(Y1459,CAPTURE_SITE_INFO!$AC$3:$AE$501,3,FALSE),"")</f>
        <v/>
      </c>
      <c r="AA1459" s="297"/>
      <c r="AB1459" s="297"/>
      <c r="AC1459" s="297"/>
      <c r="AD1459" s="297"/>
      <c r="AE1459" s="297"/>
      <c r="AF1459" s="297"/>
      <c r="AG1459" s="297"/>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3" t="str">
        <f t="shared" si="230"/>
        <v/>
      </c>
      <c r="AU1459" s="283" t="s">
        <v>2506</v>
      </c>
    </row>
    <row r="1460" spans="1:47" x14ac:dyDescent="0.35">
      <c r="A1460" s="148"/>
      <c r="B1460" s="116"/>
      <c r="C1460" s="115"/>
      <c r="D1460" s="115"/>
      <c r="E1460" s="115"/>
      <c r="F1460" s="240" t="str">
        <f>IFERROR(VLOOKUP(B1460,ACCEPTED_CODES!$X$3:$Y$48,2,),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4"/>
      <c r="Z1460" s="115" t="str">
        <f>IFERROR(VLOOKUP(Y1460,CAPTURE_SITE_INFO!$AC$3:$AE$501,3,FALSE),"")</f>
        <v/>
      </c>
      <c r="AA1460" s="297"/>
      <c r="AB1460" s="297"/>
      <c r="AC1460" s="297"/>
      <c r="AD1460" s="297"/>
      <c r="AE1460" s="297"/>
      <c r="AF1460" s="297"/>
      <c r="AG1460" s="297"/>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3" t="str">
        <f t="shared" si="230"/>
        <v/>
      </c>
      <c r="AU1460" s="283" t="s">
        <v>2506</v>
      </c>
    </row>
    <row r="1461" spans="1:47" x14ac:dyDescent="0.35">
      <c r="A1461" s="148"/>
      <c r="B1461" s="116"/>
      <c r="C1461" s="115"/>
      <c r="D1461" s="115"/>
      <c r="E1461" s="115"/>
      <c r="F1461" s="240" t="str">
        <f>IFERROR(VLOOKUP(B1461,ACCEPTED_CODES!$X$3:$Y$48,2,),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4"/>
      <c r="Z1461" s="115" t="str">
        <f>IFERROR(VLOOKUP(Y1461,CAPTURE_SITE_INFO!$AC$3:$AE$501,3,FALSE),"")</f>
        <v/>
      </c>
      <c r="AA1461" s="297"/>
      <c r="AB1461" s="297"/>
      <c r="AC1461" s="297"/>
      <c r="AD1461" s="297"/>
      <c r="AE1461" s="297"/>
      <c r="AF1461" s="297"/>
      <c r="AG1461" s="297"/>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3" t="str">
        <f t="shared" si="230"/>
        <v/>
      </c>
      <c r="AU1461" s="283" t="s">
        <v>2506</v>
      </c>
    </row>
    <row r="1462" spans="1:47" x14ac:dyDescent="0.35">
      <c r="A1462" s="148"/>
      <c r="B1462" s="116"/>
      <c r="C1462" s="115"/>
      <c r="D1462" s="115"/>
      <c r="E1462" s="115"/>
      <c r="F1462" s="240" t="str">
        <f>IFERROR(VLOOKUP(B1462,ACCEPTED_CODES!$X$3:$Y$48,2,),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4"/>
      <c r="Z1462" s="115" t="str">
        <f>IFERROR(VLOOKUP(Y1462,CAPTURE_SITE_INFO!$AC$3:$AE$501,3,FALSE),"")</f>
        <v/>
      </c>
      <c r="AA1462" s="297"/>
      <c r="AB1462" s="297"/>
      <c r="AC1462" s="297"/>
      <c r="AD1462" s="297"/>
      <c r="AE1462" s="297"/>
      <c r="AF1462" s="297"/>
      <c r="AG1462" s="297"/>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3" t="str">
        <f t="shared" si="230"/>
        <v/>
      </c>
      <c r="AU1462" s="283" t="s">
        <v>2506</v>
      </c>
    </row>
    <row r="1463" spans="1:47" x14ac:dyDescent="0.35">
      <c r="A1463" s="148"/>
      <c r="B1463" s="116"/>
      <c r="C1463" s="115"/>
      <c r="D1463" s="115"/>
      <c r="E1463" s="115"/>
      <c r="F1463" s="240" t="str">
        <f>IFERROR(VLOOKUP(B1463,ACCEPTED_CODES!$X$3:$Y$48,2,),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4"/>
      <c r="Z1463" s="115" t="str">
        <f>IFERROR(VLOOKUP(Y1463,CAPTURE_SITE_INFO!$AC$3:$AE$501,3,FALSE),"")</f>
        <v/>
      </c>
      <c r="AA1463" s="297"/>
      <c r="AB1463" s="297"/>
      <c r="AC1463" s="297"/>
      <c r="AD1463" s="297"/>
      <c r="AE1463" s="297"/>
      <c r="AF1463" s="297"/>
      <c r="AG1463" s="297"/>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3" t="str">
        <f t="shared" si="230"/>
        <v/>
      </c>
      <c r="AU1463" s="283" t="s">
        <v>2506</v>
      </c>
    </row>
    <row r="1464" spans="1:47" x14ac:dyDescent="0.35">
      <c r="A1464" s="148"/>
      <c r="B1464" s="116"/>
      <c r="C1464" s="115"/>
      <c r="D1464" s="115"/>
      <c r="E1464" s="115"/>
      <c r="F1464" s="240" t="str">
        <f>IFERROR(VLOOKUP(B1464,ACCEPTED_CODES!$X$3:$Y$48,2,),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4"/>
      <c r="Z1464" s="115" t="str">
        <f>IFERROR(VLOOKUP(Y1464,CAPTURE_SITE_INFO!$AC$3:$AE$501,3,FALSE),"")</f>
        <v/>
      </c>
      <c r="AA1464" s="297"/>
      <c r="AB1464" s="297"/>
      <c r="AC1464" s="297"/>
      <c r="AD1464" s="297"/>
      <c r="AE1464" s="297"/>
      <c r="AF1464" s="297"/>
      <c r="AG1464" s="297"/>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3" t="str">
        <f t="shared" si="230"/>
        <v/>
      </c>
      <c r="AU1464" s="283" t="s">
        <v>2506</v>
      </c>
    </row>
    <row r="1465" spans="1:47" x14ac:dyDescent="0.35">
      <c r="A1465" s="148"/>
      <c r="B1465" s="116"/>
      <c r="C1465" s="115"/>
      <c r="D1465" s="115"/>
      <c r="E1465" s="115"/>
      <c r="F1465" s="240" t="str">
        <f>IFERROR(VLOOKUP(B1465,ACCEPTED_CODES!$X$3:$Y$48,2,),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4"/>
      <c r="Z1465" s="115" t="str">
        <f>IFERROR(VLOOKUP(Y1465,CAPTURE_SITE_INFO!$AC$3:$AE$501,3,FALSE),"")</f>
        <v/>
      </c>
      <c r="AA1465" s="297"/>
      <c r="AB1465" s="297"/>
      <c r="AC1465" s="297"/>
      <c r="AD1465" s="297"/>
      <c r="AE1465" s="297"/>
      <c r="AF1465" s="297"/>
      <c r="AG1465" s="297"/>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3" t="str">
        <f t="shared" si="230"/>
        <v/>
      </c>
      <c r="AU1465" s="283" t="s">
        <v>2506</v>
      </c>
    </row>
    <row r="1466" spans="1:47" x14ac:dyDescent="0.35">
      <c r="A1466" s="148"/>
      <c r="B1466" s="116"/>
      <c r="C1466" s="115"/>
      <c r="D1466" s="115"/>
      <c r="E1466" s="115"/>
      <c r="F1466" s="240" t="str">
        <f>IFERROR(VLOOKUP(B1466,ACCEPTED_CODES!$X$3:$Y$48,2,),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4"/>
      <c r="Z1466" s="115" t="str">
        <f>IFERROR(VLOOKUP(Y1466,CAPTURE_SITE_INFO!$AC$3:$AE$501,3,FALSE),"")</f>
        <v/>
      </c>
      <c r="AA1466" s="297"/>
      <c r="AB1466" s="297"/>
      <c r="AC1466" s="297"/>
      <c r="AD1466" s="297"/>
      <c r="AE1466" s="297"/>
      <c r="AF1466" s="297"/>
      <c r="AG1466" s="297"/>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3" t="str">
        <f t="shared" si="230"/>
        <v/>
      </c>
      <c r="AU1466" s="283" t="s">
        <v>2506</v>
      </c>
    </row>
    <row r="1467" spans="1:47" x14ac:dyDescent="0.35">
      <c r="A1467" s="148"/>
      <c r="B1467" s="116"/>
      <c r="C1467" s="115"/>
      <c r="D1467" s="115"/>
      <c r="E1467" s="115"/>
      <c r="F1467" s="240" t="str">
        <f>IFERROR(VLOOKUP(B1467,ACCEPTED_CODES!$X$3:$Y$48,2,),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4"/>
      <c r="Z1467" s="115" t="str">
        <f>IFERROR(VLOOKUP(Y1467,CAPTURE_SITE_INFO!$AC$3:$AE$501,3,FALSE),"")</f>
        <v/>
      </c>
      <c r="AA1467" s="297"/>
      <c r="AB1467" s="297"/>
      <c r="AC1467" s="297"/>
      <c r="AD1467" s="297"/>
      <c r="AE1467" s="297"/>
      <c r="AF1467" s="297"/>
      <c r="AG1467" s="297"/>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3" t="str">
        <f t="shared" si="230"/>
        <v/>
      </c>
      <c r="AU1467" s="283" t="s">
        <v>2506</v>
      </c>
    </row>
    <row r="1468" spans="1:47" x14ac:dyDescent="0.35">
      <c r="A1468" s="148"/>
      <c r="B1468" s="116"/>
      <c r="C1468" s="115"/>
      <c r="D1468" s="115"/>
      <c r="E1468" s="115"/>
      <c r="F1468" s="240" t="str">
        <f>IFERROR(VLOOKUP(B1468,ACCEPTED_CODES!$X$3:$Y$48,2,),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4"/>
      <c r="Z1468" s="115" t="str">
        <f>IFERROR(VLOOKUP(Y1468,CAPTURE_SITE_INFO!$AC$3:$AE$501,3,FALSE),"")</f>
        <v/>
      </c>
      <c r="AA1468" s="297"/>
      <c r="AB1468" s="297"/>
      <c r="AC1468" s="297"/>
      <c r="AD1468" s="297"/>
      <c r="AE1468" s="297"/>
      <c r="AF1468" s="297"/>
      <c r="AG1468" s="297"/>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3" t="str">
        <f t="shared" si="230"/>
        <v/>
      </c>
      <c r="AU1468" s="283" t="s">
        <v>2506</v>
      </c>
    </row>
    <row r="1469" spans="1:47" x14ac:dyDescent="0.35">
      <c r="A1469" s="148"/>
      <c r="B1469" s="116"/>
      <c r="C1469" s="115"/>
      <c r="D1469" s="115"/>
      <c r="E1469" s="115"/>
      <c r="F1469" s="240" t="str">
        <f>IFERROR(VLOOKUP(B1469,ACCEPTED_CODES!$X$3:$Y$48,2,),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4"/>
      <c r="Z1469" s="115" t="str">
        <f>IFERROR(VLOOKUP(Y1469,CAPTURE_SITE_INFO!$AC$3:$AE$501,3,FALSE),"")</f>
        <v/>
      </c>
      <c r="AA1469" s="297"/>
      <c r="AB1469" s="297"/>
      <c r="AC1469" s="297"/>
      <c r="AD1469" s="297"/>
      <c r="AE1469" s="297"/>
      <c r="AF1469" s="297"/>
      <c r="AG1469" s="297"/>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3" t="str">
        <f t="shared" si="230"/>
        <v/>
      </c>
      <c r="AU1469" s="283" t="s">
        <v>2506</v>
      </c>
    </row>
    <row r="1470" spans="1:47" x14ac:dyDescent="0.35">
      <c r="A1470" s="148"/>
      <c r="B1470" s="116"/>
      <c r="C1470" s="115"/>
      <c r="D1470" s="115"/>
      <c r="E1470" s="115"/>
      <c r="F1470" s="240" t="str">
        <f>IFERROR(VLOOKUP(B1470,ACCEPTED_CODES!$X$3:$Y$48,2,),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4"/>
      <c r="Z1470" s="115" t="str">
        <f>IFERROR(VLOOKUP(Y1470,CAPTURE_SITE_INFO!$AC$3:$AE$501,3,FALSE),"")</f>
        <v/>
      </c>
      <c r="AA1470" s="297"/>
      <c r="AB1470" s="297"/>
      <c r="AC1470" s="297"/>
      <c r="AD1470" s="297"/>
      <c r="AE1470" s="297"/>
      <c r="AF1470" s="297"/>
      <c r="AG1470" s="297"/>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3" t="str">
        <f t="shared" si="230"/>
        <v/>
      </c>
      <c r="AU1470" s="283" t="s">
        <v>2506</v>
      </c>
    </row>
    <row r="1471" spans="1:47" x14ac:dyDescent="0.35">
      <c r="A1471" s="148"/>
      <c r="B1471" s="116"/>
      <c r="C1471" s="115"/>
      <c r="D1471" s="115"/>
      <c r="E1471" s="115"/>
      <c r="F1471" s="240" t="str">
        <f>IFERROR(VLOOKUP(B1471,ACCEPTED_CODES!$X$3:$Y$48,2,),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4"/>
      <c r="Z1471" s="115" t="str">
        <f>IFERROR(VLOOKUP(Y1471,CAPTURE_SITE_INFO!$AC$3:$AE$501,3,FALSE),"")</f>
        <v/>
      </c>
      <c r="AA1471" s="297"/>
      <c r="AB1471" s="297"/>
      <c r="AC1471" s="297"/>
      <c r="AD1471" s="297"/>
      <c r="AE1471" s="297"/>
      <c r="AF1471" s="297"/>
      <c r="AG1471" s="297"/>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3" t="str">
        <f t="shared" si="230"/>
        <v/>
      </c>
      <c r="AU1471" s="283" t="s">
        <v>2506</v>
      </c>
    </row>
    <row r="1472" spans="1:47" x14ac:dyDescent="0.35">
      <c r="A1472" s="148"/>
      <c r="B1472" s="116"/>
      <c r="C1472" s="115"/>
      <c r="D1472" s="115"/>
      <c r="E1472" s="115"/>
      <c r="F1472" s="240" t="str">
        <f>IFERROR(VLOOKUP(B1472,ACCEPTED_CODES!$X$3:$Y$48,2,),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4"/>
      <c r="Z1472" s="115" t="str">
        <f>IFERROR(VLOOKUP(Y1472,CAPTURE_SITE_INFO!$AC$3:$AE$501,3,FALSE),"")</f>
        <v/>
      </c>
      <c r="AA1472" s="297"/>
      <c r="AB1472" s="297"/>
      <c r="AC1472" s="297"/>
      <c r="AD1472" s="297"/>
      <c r="AE1472" s="297"/>
      <c r="AF1472" s="297"/>
      <c r="AG1472" s="297"/>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3" t="str">
        <f t="shared" si="230"/>
        <v/>
      </c>
      <c r="AU1472" s="283" t="s">
        <v>2506</v>
      </c>
    </row>
    <row r="1473" spans="1:47" x14ac:dyDescent="0.35">
      <c r="A1473" s="148"/>
      <c r="B1473" s="116"/>
      <c r="C1473" s="115"/>
      <c r="D1473" s="115"/>
      <c r="E1473" s="115"/>
      <c r="F1473" s="240" t="str">
        <f>IFERROR(VLOOKUP(B1473,ACCEPTED_CODES!$X$3:$Y$48,2,),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4"/>
      <c r="Z1473" s="115" t="str">
        <f>IFERROR(VLOOKUP(Y1473,CAPTURE_SITE_INFO!$AC$3:$AE$501,3,FALSE),"")</f>
        <v/>
      </c>
      <c r="AA1473" s="297"/>
      <c r="AB1473" s="297"/>
      <c r="AC1473" s="297"/>
      <c r="AD1473" s="297"/>
      <c r="AE1473" s="297"/>
      <c r="AF1473" s="297"/>
      <c r="AG1473" s="297"/>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3" t="str">
        <f t="shared" si="230"/>
        <v/>
      </c>
      <c r="AU1473" s="283" t="s">
        <v>2506</v>
      </c>
    </row>
    <row r="1474" spans="1:47" x14ac:dyDescent="0.35">
      <c r="A1474" s="148"/>
      <c r="B1474" s="116"/>
      <c r="C1474" s="115"/>
      <c r="D1474" s="115"/>
      <c r="E1474" s="115"/>
      <c r="F1474" s="240" t="str">
        <f>IFERROR(VLOOKUP(B1474,ACCEPTED_CODES!$X$3:$Y$48,2,),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4"/>
      <c r="Z1474" s="115" t="str">
        <f>IFERROR(VLOOKUP(Y1474,CAPTURE_SITE_INFO!$AC$3:$AE$501,3,FALSE),"")</f>
        <v/>
      </c>
      <c r="AA1474" s="297"/>
      <c r="AB1474" s="297"/>
      <c r="AC1474" s="297"/>
      <c r="AD1474" s="297"/>
      <c r="AE1474" s="297"/>
      <c r="AF1474" s="297"/>
      <c r="AG1474" s="297"/>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3" t="str">
        <f t="shared" si="230"/>
        <v/>
      </c>
      <c r="AU1474" s="283" t="s">
        <v>2506</v>
      </c>
    </row>
    <row r="1475" spans="1:47" x14ac:dyDescent="0.35">
      <c r="A1475" s="148"/>
      <c r="B1475" s="116"/>
      <c r="C1475" s="115"/>
      <c r="D1475" s="115"/>
      <c r="E1475" s="115"/>
      <c r="F1475" s="240" t="str">
        <f>IFERROR(VLOOKUP(B1475,ACCEPTED_CODES!$X$3:$Y$48,2,),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4"/>
      <c r="Z1475" s="115" t="str">
        <f>IFERROR(VLOOKUP(Y1475,CAPTURE_SITE_INFO!$AC$3:$AE$501,3,FALSE),"")</f>
        <v/>
      </c>
      <c r="AA1475" s="297"/>
      <c r="AB1475" s="297"/>
      <c r="AC1475" s="297"/>
      <c r="AD1475" s="297"/>
      <c r="AE1475" s="297"/>
      <c r="AF1475" s="297"/>
      <c r="AG1475" s="297"/>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3" t="str">
        <f t="shared" si="230"/>
        <v/>
      </c>
      <c r="AU1475" s="283" t="s">
        <v>2506</v>
      </c>
    </row>
    <row r="1476" spans="1:47" x14ac:dyDescent="0.35">
      <c r="A1476" s="148"/>
      <c r="B1476" s="116"/>
      <c r="C1476" s="115"/>
      <c r="D1476" s="115"/>
      <c r="E1476" s="115"/>
      <c r="F1476" s="240" t="str">
        <f>IFERROR(VLOOKUP(B1476,ACCEPTED_CODES!$X$3:$Y$48,2,),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4"/>
      <c r="Z1476" s="115" t="str">
        <f>IFERROR(VLOOKUP(Y1476,CAPTURE_SITE_INFO!$AC$3:$AE$501,3,FALSE),"")</f>
        <v/>
      </c>
      <c r="AA1476" s="297"/>
      <c r="AB1476" s="297"/>
      <c r="AC1476" s="297"/>
      <c r="AD1476" s="297"/>
      <c r="AE1476" s="297"/>
      <c r="AF1476" s="297"/>
      <c r="AG1476" s="297"/>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3" t="str">
        <f t="shared" si="230"/>
        <v/>
      </c>
      <c r="AU1476" s="283" t="s">
        <v>2506</v>
      </c>
    </row>
    <row r="1477" spans="1:47" x14ac:dyDescent="0.35">
      <c r="A1477" s="148"/>
      <c r="B1477" s="116"/>
      <c r="C1477" s="115"/>
      <c r="D1477" s="115"/>
      <c r="E1477" s="115"/>
      <c r="F1477" s="240" t="str">
        <f>IFERROR(VLOOKUP(B1477,ACCEPTED_CODES!$X$3:$Y$48,2,),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4"/>
      <c r="Z1477" s="115" t="str">
        <f>IFERROR(VLOOKUP(Y1477,CAPTURE_SITE_INFO!$AC$3:$AE$501,3,FALSE),"")</f>
        <v/>
      </c>
      <c r="AA1477" s="297"/>
      <c r="AB1477" s="297"/>
      <c r="AC1477" s="297"/>
      <c r="AD1477" s="297"/>
      <c r="AE1477" s="297"/>
      <c r="AF1477" s="297"/>
      <c r="AG1477" s="297"/>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3" t="str">
        <f t="shared" ref="AT1477:AT1540" si="240">IF(T1477="","",(CONCATENATE(S1477,"-",T1477)))</f>
        <v/>
      </c>
      <c r="AU1477" s="283" t="s">
        <v>2506</v>
      </c>
    </row>
    <row r="1478" spans="1:47" x14ac:dyDescent="0.35">
      <c r="A1478" s="148"/>
      <c r="B1478" s="116"/>
      <c r="C1478" s="115"/>
      <c r="D1478" s="115"/>
      <c r="E1478" s="115"/>
      <c r="F1478" s="240" t="str">
        <f>IFERROR(VLOOKUP(B1478,ACCEPTED_CODES!$X$3:$Y$48,2,),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4"/>
      <c r="Z1478" s="115" t="str">
        <f>IFERROR(VLOOKUP(Y1478,CAPTURE_SITE_INFO!$AC$3:$AE$501,3,FALSE),"")</f>
        <v/>
      </c>
      <c r="AA1478" s="297"/>
      <c r="AB1478" s="297"/>
      <c r="AC1478" s="297"/>
      <c r="AD1478" s="297"/>
      <c r="AE1478" s="297"/>
      <c r="AF1478" s="297"/>
      <c r="AG1478" s="297"/>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3" t="str">
        <f t="shared" si="240"/>
        <v/>
      </c>
      <c r="AU1478" s="283" t="s">
        <v>2506</v>
      </c>
    </row>
    <row r="1479" spans="1:47" x14ac:dyDescent="0.35">
      <c r="A1479" s="148"/>
      <c r="B1479" s="116"/>
      <c r="C1479" s="115"/>
      <c r="D1479" s="115"/>
      <c r="E1479" s="115"/>
      <c r="F1479" s="240" t="str">
        <f>IFERROR(VLOOKUP(B1479,ACCEPTED_CODES!$X$3:$Y$48,2,),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4"/>
      <c r="Z1479" s="115" t="str">
        <f>IFERROR(VLOOKUP(Y1479,CAPTURE_SITE_INFO!$AC$3:$AE$501,3,FALSE),"")</f>
        <v/>
      </c>
      <c r="AA1479" s="297"/>
      <c r="AB1479" s="297"/>
      <c r="AC1479" s="297"/>
      <c r="AD1479" s="297"/>
      <c r="AE1479" s="297"/>
      <c r="AF1479" s="297"/>
      <c r="AG1479" s="297"/>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3" t="str">
        <f t="shared" si="240"/>
        <v/>
      </c>
      <c r="AU1479" s="283" t="s">
        <v>2506</v>
      </c>
    </row>
    <row r="1480" spans="1:47" x14ac:dyDescent="0.35">
      <c r="A1480" s="148"/>
      <c r="B1480" s="116"/>
      <c r="C1480" s="115"/>
      <c r="D1480" s="115"/>
      <c r="E1480" s="115"/>
      <c r="F1480" s="240" t="str">
        <f>IFERROR(VLOOKUP(B1480,ACCEPTED_CODES!$X$3:$Y$48,2,),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4"/>
      <c r="Z1480" s="115" t="str">
        <f>IFERROR(VLOOKUP(Y1480,CAPTURE_SITE_INFO!$AC$3:$AE$501,3,FALSE),"")</f>
        <v/>
      </c>
      <c r="AA1480" s="297"/>
      <c r="AB1480" s="297"/>
      <c r="AC1480" s="297"/>
      <c r="AD1480" s="297"/>
      <c r="AE1480" s="297"/>
      <c r="AF1480" s="297"/>
      <c r="AG1480" s="297"/>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3" t="str">
        <f t="shared" si="240"/>
        <v/>
      </c>
      <c r="AU1480" s="283" t="s">
        <v>2506</v>
      </c>
    </row>
    <row r="1481" spans="1:47" x14ac:dyDescent="0.35">
      <c r="A1481" s="148"/>
      <c r="B1481" s="116"/>
      <c r="C1481" s="115"/>
      <c r="D1481" s="115"/>
      <c r="E1481" s="115"/>
      <c r="F1481" s="240" t="str">
        <f>IFERROR(VLOOKUP(B1481,ACCEPTED_CODES!$X$3:$Y$48,2,),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4"/>
      <c r="Z1481" s="115" t="str">
        <f>IFERROR(VLOOKUP(Y1481,CAPTURE_SITE_INFO!$AC$3:$AE$501,3,FALSE),"")</f>
        <v/>
      </c>
      <c r="AA1481" s="297"/>
      <c r="AB1481" s="297"/>
      <c r="AC1481" s="297"/>
      <c r="AD1481" s="297"/>
      <c r="AE1481" s="297"/>
      <c r="AF1481" s="297"/>
      <c r="AG1481" s="297"/>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3" t="str">
        <f t="shared" si="240"/>
        <v/>
      </c>
      <c r="AU1481" s="283" t="s">
        <v>2506</v>
      </c>
    </row>
    <row r="1482" spans="1:47" x14ac:dyDescent="0.35">
      <c r="A1482" s="148"/>
      <c r="B1482" s="116"/>
      <c r="C1482" s="115"/>
      <c r="D1482" s="115"/>
      <c r="E1482" s="115"/>
      <c r="F1482" s="240" t="str">
        <f>IFERROR(VLOOKUP(B1482,ACCEPTED_CODES!$X$3:$Y$48,2,),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4"/>
      <c r="Z1482" s="115" t="str">
        <f>IFERROR(VLOOKUP(Y1482,CAPTURE_SITE_INFO!$AC$3:$AE$501,3,FALSE),"")</f>
        <v/>
      </c>
      <c r="AA1482" s="297"/>
      <c r="AB1482" s="297"/>
      <c r="AC1482" s="297"/>
      <c r="AD1482" s="297"/>
      <c r="AE1482" s="297"/>
      <c r="AF1482" s="297"/>
      <c r="AG1482" s="297"/>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3" t="str">
        <f t="shared" si="240"/>
        <v/>
      </c>
      <c r="AU1482" s="283" t="s">
        <v>2506</v>
      </c>
    </row>
    <row r="1483" spans="1:47" x14ac:dyDescent="0.35">
      <c r="A1483" s="148"/>
      <c r="B1483" s="116"/>
      <c r="C1483" s="115"/>
      <c r="D1483" s="115"/>
      <c r="E1483" s="115"/>
      <c r="F1483" s="240" t="str">
        <f>IFERROR(VLOOKUP(B1483,ACCEPTED_CODES!$X$3:$Y$48,2,),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4"/>
      <c r="Z1483" s="115" t="str">
        <f>IFERROR(VLOOKUP(Y1483,CAPTURE_SITE_INFO!$AC$3:$AE$501,3,FALSE),"")</f>
        <v/>
      </c>
      <c r="AA1483" s="297"/>
      <c r="AB1483" s="297"/>
      <c r="AC1483" s="297"/>
      <c r="AD1483" s="297"/>
      <c r="AE1483" s="297"/>
      <c r="AF1483" s="297"/>
      <c r="AG1483" s="297"/>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3" t="str">
        <f t="shared" si="240"/>
        <v/>
      </c>
      <c r="AU1483" s="283" t="s">
        <v>2506</v>
      </c>
    </row>
    <row r="1484" spans="1:47" x14ac:dyDescent="0.35">
      <c r="A1484" s="148"/>
      <c r="B1484" s="116"/>
      <c r="C1484" s="115"/>
      <c r="D1484" s="115"/>
      <c r="E1484" s="115"/>
      <c r="F1484" s="240" t="str">
        <f>IFERROR(VLOOKUP(B1484,ACCEPTED_CODES!$X$3:$Y$48,2,),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4"/>
      <c r="Z1484" s="115" t="str">
        <f>IFERROR(VLOOKUP(Y1484,CAPTURE_SITE_INFO!$AC$3:$AE$501,3,FALSE),"")</f>
        <v/>
      </c>
      <c r="AA1484" s="297"/>
      <c r="AB1484" s="297"/>
      <c r="AC1484" s="297"/>
      <c r="AD1484" s="297"/>
      <c r="AE1484" s="297"/>
      <c r="AF1484" s="297"/>
      <c r="AG1484" s="297"/>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3" t="str">
        <f t="shared" si="240"/>
        <v/>
      </c>
      <c r="AU1484" s="283" t="s">
        <v>2506</v>
      </c>
    </row>
    <row r="1485" spans="1:47" x14ac:dyDescent="0.35">
      <c r="A1485" s="148"/>
      <c r="B1485" s="116"/>
      <c r="C1485" s="115"/>
      <c r="D1485" s="115"/>
      <c r="E1485" s="115"/>
      <c r="F1485" s="240" t="str">
        <f>IFERROR(VLOOKUP(B1485,ACCEPTED_CODES!$X$3:$Y$48,2,),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4"/>
      <c r="Z1485" s="115" t="str">
        <f>IFERROR(VLOOKUP(Y1485,CAPTURE_SITE_INFO!$AC$3:$AE$501,3,FALSE),"")</f>
        <v/>
      </c>
      <c r="AA1485" s="297"/>
      <c r="AB1485" s="297"/>
      <c r="AC1485" s="297"/>
      <c r="AD1485" s="297"/>
      <c r="AE1485" s="297"/>
      <c r="AF1485" s="297"/>
      <c r="AG1485" s="297"/>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3" t="str">
        <f t="shared" si="240"/>
        <v/>
      </c>
      <c r="AU1485" s="283" t="s">
        <v>2506</v>
      </c>
    </row>
    <row r="1486" spans="1:47" x14ac:dyDescent="0.35">
      <c r="A1486" s="148"/>
      <c r="B1486" s="116"/>
      <c r="C1486" s="115"/>
      <c r="D1486" s="115"/>
      <c r="E1486" s="115"/>
      <c r="F1486" s="240" t="str">
        <f>IFERROR(VLOOKUP(B1486,ACCEPTED_CODES!$X$3:$Y$48,2,),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4"/>
      <c r="Z1486" s="115" t="str">
        <f>IFERROR(VLOOKUP(Y1486,CAPTURE_SITE_INFO!$AC$3:$AE$501,3,FALSE),"")</f>
        <v/>
      </c>
      <c r="AA1486" s="297"/>
      <c r="AB1486" s="297"/>
      <c r="AC1486" s="297"/>
      <c r="AD1486" s="297"/>
      <c r="AE1486" s="297"/>
      <c r="AF1486" s="297"/>
      <c r="AG1486" s="297"/>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3" t="str">
        <f t="shared" si="240"/>
        <v/>
      </c>
      <c r="AU1486" s="283" t="s">
        <v>2506</v>
      </c>
    </row>
    <row r="1487" spans="1:47" x14ac:dyDescent="0.35">
      <c r="A1487" s="148"/>
      <c r="B1487" s="116"/>
      <c r="C1487" s="115"/>
      <c r="D1487" s="115"/>
      <c r="E1487" s="115"/>
      <c r="F1487" s="240" t="str">
        <f>IFERROR(VLOOKUP(B1487,ACCEPTED_CODES!$X$3:$Y$48,2,),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4"/>
      <c r="Z1487" s="115" t="str">
        <f>IFERROR(VLOOKUP(Y1487,CAPTURE_SITE_INFO!$AC$3:$AE$501,3,FALSE),"")</f>
        <v/>
      </c>
      <c r="AA1487" s="297"/>
      <c r="AB1487" s="297"/>
      <c r="AC1487" s="297"/>
      <c r="AD1487" s="297"/>
      <c r="AE1487" s="297"/>
      <c r="AF1487" s="297"/>
      <c r="AG1487" s="297"/>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3" t="str">
        <f t="shared" si="240"/>
        <v/>
      </c>
      <c r="AU1487" s="283" t="s">
        <v>2506</v>
      </c>
    </row>
    <row r="1488" spans="1:47" x14ac:dyDescent="0.35">
      <c r="A1488" s="148"/>
      <c r="B1488" s="116"/>
      <c r="C1488" s="115"/>
      <c r="D1488" s="115"/>
      <c r="E1488" s="115"/>
      <c r="F1488" s="240" t="str">
        <f>IFERROR(VLOOKUP(B1488,ACCEPTED_CODES!$X$3:$Y$48,2,),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4"/>
      <c r="Z1488" s="115" t="str">
        <f>IFERROR(VLOOKUP(Y1488,CAPTURE_SITE_INFO!$AC$3:$AE$501,3,FALSE),"")</f>
        <v/>
      </c>
      <c r="AA1488" s="297"/>
      <c r="AB1488" s="297"/>
      <c r="AC1488" s="297"/>
      <c r="AD1488" s="297"/>
      <c r="AE1488" s="297"/>
      <c r="AF1488" s="297"/>
      <c r="AG1488" s="297"/>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3" t="str">
        <f t="shared" si="240"/>
        <v/>
      </c>
      <c r="AU1488" s="283" t="s">
        <v>2506</v>
      </c>
    </row>
    <row r="1489" spans="1:47" x14ac:dyDescent="0.35">
      <c r="A1489" s="148"/>
      <c r="B1489" s="116"/>
      <c r="C1489" s="115"/>
      <c r="D1489" s="115"/>
      <c r="E1489" s="115"/>
      <c r="F1489" s="240" t="str">
        <f>IFERROR(VLOOKUP(B1489,ACCEPTED_CODES!$X$3:$Y$48,2,),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4"/>
      <c r="Z1489" s="115" t="str">
        <f>IFERROR(VLOOKUP(Y1489,CAPTURE_SITE_INFO!$AC$3:$AE$501,3,FALSE),"")</f>
        <v/>
      </c>
      <c r="AA1489" s="297"/>
      <c r="AB1489" s="297"/>
      <c r="AC1489" s="297"/>
      <c r="AD1489" s="297"/>
      <c r="AE1489" s="297"/>
      <c r="AF1489" s="297"/>
      <c r="AG1489" s="297"/>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3" t="str">
        <f t="shared" si="240"/>
        <v/>
      </c>
      <c r="AU1489" s="283" t="s">
        <v>2506</v>
      </c>
    </row>
    <row r="1490" spans="1:47" x14ac:dyDescent="0.35">
      <c r="A1490" s="148"/>
      <c r="B1490" s="116"/>
      <c r="C1490" s="115"/>
      <c r="D1490" s="115"/>
      <c r="E1490" s="115"/>
      <c r="F1490" s="240" t="str">
        <f>IFERROR(VLOOKUP(B1490,ACCEPTED_CODES!$X$3:$Y$48,2,),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4"/>
      <c r="Z1490" s="115" t="str">
        <f>IFERROR(VLOOKUP(Y1490,CAPTURE_SITE_INFO!$AC$3:$AE$501,3,FALSE),"")</f>
        <v/>
      </c>
      <c r="AA1490" s="297"/>
      <c r="AB1490" s="297"/>
      <c r="AC1490" s="297"/>
      <c r="AD1490" s="297"/>
      <c r="AE1490" s="297"/>
      <c r="AF1490" s="297"/>
      <c r="AG1490" s="297"/>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3" t="str">
        <f t="shared" si="240"/>
        <v/>
      </c>
      <c r="AU1490" s="283" t="s">
        <v>2506</v>
      </c>
    </row>
    <row r="1491" spans="1:47" x14ac:dyDescent="0.35">
      <c r="A1491" s="148"/>
      <c r="B1491" s="116"/>
      <c r="C1491" s="115"/>
      <c r="D1491" s="115"/>
      <c r="E1491" s="115"/>
      <c r="F1491" s="240" t="str">
        <f>IFERROR(VLOOKUP(B1491,ACCEPTED_CODES!$X$3:$Y$48,2,),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4"/>
      <c r="Z1491" s="115" t="str">
        <f>IFERROR(VLOOKUP(Y1491,CAPTURE_SITE_INFO!$AC$3:$AE$501,3,FALSE),"")</f>
        <v/>
      </c>
      <c r="AA1491" s="297"/>
      <c r="AB1491" s="297"/>
      <c r="AC1491" s="297"/>
      <c r="AD1491" s="297"/>
      <c r="AE1491" s="297"/>
      <c r="AF1491" s="297"/>
      <c r="AG1491" s="297"/>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3" t="str">
        <f t="shared" si="240"/>
        <v/>
      </c>
      <c r="AU1491" s="283" t="s">
        <v>2506</v>
      </c>
    </row>
    <row r="1492" spans="1:47" x14ac:dyDescent="0.35">
      <c r="A1492" s="148"/>
      <c r="B1492" s="116"/>
      <c r="C1492" s="115"/>
      <c r="D1492" s="115"/>
      <c r="E1492" s="115"/>
      <c r="F1492" s="240" t="str">
        <f>IFERROR(VLOOKUP(B1492,ACCEPTED_CODES!$X$3:$Y$48,2,),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4"/>
      <c r="Z1492" s="115" t="str">
        <f>IFERROR(VLOOKUP(Y1492,CAPTURE_SITE_INFO!$AC$3:$AE$501,3,FALSE),"")</f>
        <v/>
      </c>
      <c r="AA1492" s="297"/>
      <c r="AB1492" s="297"/>
      <c r="AC1492" s="297"/>
      <c r="AD1492" s="297"/>
      <c r="AE1492" s="297"/>
      <c r="AF1492" s="297"/>
      <c r="AG1492" s="297"/>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3" t="str">
        <f t="shared" si="240"/>
        <v/>
      </c>
      <c r="AU1492" s="283" t="s">
        <v>2506</v>
      </c>
    </row>
    <row r="1493" spans="1:47" x14ac:dyDescent="0.35">
      <c r="A1493" s="148"/>
      <c r="B1493" s="116"/>
      <c r="C1493" s="115"/>
      <c r="D1493" s="115"/>
      <c r="E1493" s="115"/>
      <c r="F1493" s="240" t="str">
        <f>IFERROR(VLOOKUP(B1493,ACCEPTED_CODES!$X$3:$Y$48,2,),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4"/>
      <c r="Z1493" s="115" t="str">
        <f>IFERROR(VLOOKUP(Y1493,CAPTURE_SITE_INFO!$AC$3:$AE$501,3,FALSE),"")</f>
        <v/>
      </c>
      <c r="AA1493" s="297"/>
      <c r="AB1493" s="297"/>
      <c r="AC1493" s="297"/>
      <c r="AD1493" s="297"/>
      <c r="AE1493" s="297"/>
      <c r="AF1493" s="297"/>
      <c r="AG1493" s="297"/>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3" t="str">
        <f t="shared" si="240"/>
        <v/>
      </c>
      <c r="AU1493" s="283" t="s">
        <v>2506</v>
      </c>
    </row>
    <row r="1494" spans="1:47" x14ac:dyDescent="0.35">
      <c r="A1494" s="148"/>
      <c r="B1494" s="116"/>
      <c r="C1494" s="115"/>
      <c r="D1494" s="115"/>
      <c r="E1494" s="115"/>
      <c r="F1494" s="240" t="str">
        <f>IFERROR(VLOOKUP(B1494,ACCEPTED_CODES!$X$3:$Y$48,2,),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4"/>
      <c r="Z1494" s="115" t="str">
        <f>IFERROR(VLOOKUP(Y1494,CAPTURE_SITE_INFO!$AC$3:$AE$501,3,FALSE),"")</f>
        <v/>
      </c>
      <c r="AA1494" s="297"/>
      <c r="AB1494" s="297"/>
      <c r="AC1494" s="297"/>
      <c r="AD1494" s="297"/>
      <c r="AE1494" s="297"/>
      <c r="AF1494" s="297"/>
      <c r="AG1494" s="297"/>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3" t="str">
        <f t="shared" si="240"/>
        <v/>
      </c>
      <c r="AU1494" s="283" t="s">
        <v>2506</v>
      </c>
    </row>
    <row r="1495" spans="1:47" x14ac:dyDescent="0.35">
      <c r="A1495" s="148"/>
      <c r="B1495" s="116"/>
      <c r="C1495" s="115"/>
      <c r="D1495" s="115"/>
      <c r="E1495" s="115"/>
      <c r="F1495" s="240" t="str">
        <f>IFERROR(VLOOKUP(B1495,ACCEPTED_CODES!$X$3:$Y$48,2,),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4"/>
      <c r="Z1495" s="115" t="str">
        <f>IFERROR(VLOOKUP(Y1495,CAPTURE_SITE_INFO!$AC$3:$AE$501,3,FALSE),"")</f>
        <v/>
      </c>
      <c r="AA1495" s="297"/>
      <c r="AB1495" s="297"/>
      <c r="AC1495" s="297"/>
      <c r="AD1495" s="297"/>
      <c r="AE1495" s="297"/>
      <c r="AF1495" s="297"/>
      <c r="AG1495" s="297"/>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3" t="str">
        <f t="shared" si="240"/>
        <v/>
      </c>
      <c r="AU1495" s="283" t="s">
        <v>2506</v>
      </c>
    </row>
    <row r="1496" spans="1:47" x14ac:dyDescent="0.35">
      <c r="A1496" s="148"/>
      <c r="B1496" s="116"/>
      <c r="C1496" s="115"/>
      <c r="D1496" s="115"/>
      <c r="E1496" s="115"/>
      <c r="F1496" s="240" t="str">
        <f>IFERROR(VLOOKUP(B1496,ACCEPTED_CODES!$X$3:$Y$48,2,),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4"/>
      <c r="Z1496" s="115" t="str">
        <f>IFERROR(VLOOKUP(Y1496,CAPTURE_SITE_INFO!$AC$3:$AE$501,3,FALSE),"")</f>
        <v/>
      </c>
      <c r="AA1496" s="297"/>
      <c r="AB1496" s="297"/>
      <c r="AC1496" s="297"/>
      <c r="AD1496" s="297"/>
      <c r="AE1496" s="297"/>
      <c r="AF1496" s="297"/>
      <c r="AG1496" s="297"/>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3" t="str">
        <f t="shared" si="240"/>
        <v/>
      </c>
      <c r="AU1496" s="283" t="s">
        <v>2506</v>
      </c>
    </row>
    <row r="1497" spans="1:47" x14ac:dyDescent="0.35">
      <c r="A1497" s="148"/>
      <c r="B1497" s="116"/>
      <c r="C1497" s="115"/>
      <c r="D1497" s="115"/>
      <c r="E1497" s="115"/>
      <c r="F1497" s="240" t="str">
        <f>IFERROR(VLOOKUP(B1497,ACCEPTED_CODES!$X$3:$Y$48,2,),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4"/>
      <c r="Z1497" s="115" t="str">
        <f>IFERROR(VLOOKUP(Y1497,CAPTURE_SITE_INFO!$AC$3:$AE$501,3,FALSE),"")</f>
        <v/>
      </c>
      <c r="AA1497" s="297"/>
      <c r="AB1497" s="297"/>
      <c r="AC1497" s="297"/>
      <c r="AD1497" s="297"/>
      <c r="AE1497" s="297"/>
      <c r="AF1497" s="297"/>
      <c r="AG1497" s="297"/>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3" t="str">
        <f t="shared" si="240"/>
        <v/>
      </c>
      <c r="AU1497" s="283" t="s">
        <v>2506</v>
      </c>
    </row>
    <row r="1498" spans="1:47" x14ac:dyDescent="0.35">
      <c r="A1498" s="148"/>
      <c r="B1498" s="116"/>
      <c r="C1498" s="115"/>
      <c r="D1498" s="115"/>
      <c r="E1498" s="115"/>
      <c r="F1498" s="240" t="str">
        <f>IFERROR(VLOOKUP(B1498,ACCEPTED_CODES!$X$3:$Y$48,2,),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4"/>
      <c r="Z1498" s="115" t="str">
        <f>IFERROR(VLOOKUP(Y1498,CAPTURE_SITE_INFO!$AC$3:$AE$501,3,FALSE),"")</f>
        <v/>
      </c>
      <c r="AA1498" s="297"/>
      <c r="AB1498" s="297"/>
      <c r="AC1498" s="297"/>
      <c r="AD1498" s="297"/>
      <c r="AE1498" s="297"/>
      <c r="AF1498" s="297"/>
      <c r="AG1498" s="297"/>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3" t="str">
        <f t="shared" si="240"/>
        <v/>
      </c>
      <c r="AU1498" s="283" t="s">
        <v>2506</v>
      </c>
    </row>
    <row r="1499" spans="1:47" x14ac:dyDescent="0.35">
      <c r="A1499" s="148"/>
      <c r="B1499" s="116"/>
      <c r="C1499" s="115"/>
      <c r="D1499" s="115"/>
      <c r="E1499" s="115"/>
      <c r="F1499" s="240" t="str">
        <f>IFERROR(VLOOKUP(B1499,ACCEPTED_CODES!$X$3:$Y$48,2,),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4"/>
      <c r="Z1499" s="115" t="str">
        <f>IFERROR(VLOOKUP(Y1499,CAPTURE_SITE_INFO!$AC$3:$AE$501,3,FALSE),"")</f>
        <v/>
      </c>
      <c r="AA1499" s="297"/>
      <c r="AB1499" s="297"/>
      <c r="AC1499" s="297"/>
      <c r="AD1499" s="297"/>
      <c r="AE1499" s="297"/>
      <c r="AF1499" s="297"/>
      <c r="AG1499" s="297"/>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3" t="str">
        <f t="shared" si="240"/>
        <v/>
      </c>
      <c r="AU1499" s="283" t="s">
        <v>2506</v>
      </c>
    </row>
    <row r="1500" spans="1:47" x14ac:dyDescent="0.35">
      <c r="A1500" s="148"/>
      <c r="B1500" s="116"/>
      <c r="C1500" s="115"/>
      <c r="D1500" s="115"/>
      <c r="E1500" s="115"/>
      <c r="F1500" s="240" t="str">
        <f>IFERROR(VLOOKUP(B1500,ACCEPTED_CODES!$X$3:$Y$48,2,),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4"/>
      <c r="Z1500" s="115" t="str">
        <f>IFERROR(VLOOKUP(Y1500,CAPTURE_SITE_INFO!$AC$3:$AE$501,3,FALSE),"")</f>
        <v/>
      </c>
      <c r="AA1500" s="297"/>
      <c r="AB1500" s="297"/>
      <c r="AC1500" s="297"/>
      <c r="AD1500" s="297"/>
      <c r="AE1500" s="297"/>
      <c r="AF1500" s="297"/>
      <c r="AG1500" s="297"/>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3" t="str">
        <f t="shared" si="240"/>
        <v/>
      </c>
      <c r="AU1500" s="283" t="s">
        <v>2506</v>
      </c>
    </row>
    <row r="1501" spans="1:47" x14ac:dyDescent="0.35">
      <c r="A1501" s="148"/>
      <c r="B1501" s="116"/>
      <c r="C1501" s="115"/>
      <c r="D1501" s="115"/>
      <c r="E1501" s="115"/>
      <c r="F1501" s="240" t="str">
        <f>IFERROR(VLOOKUP(B1501,ACCEPTED_CODES!$X$3:$Y$48,2,),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4"/>
      <c r="Z1501" s="115" t="str">
        <f>IFERROR(VLOOKUP(Y1501,CAPTURE_SITE_INFO!$AC$3:$AE$501,3,FALSE),"")</f>
        <v/>
      </c>
      <c r="AA1501" s="297"/>
      <c r="AB1501" s="297"/>
      <c r="AC1501" s="297"/>
      <c r="AD1501" s="297"/>
      <c r="AE1501" s="297"/>
      <c r="AF1501" s="297"/>
      <c r="AG1501" s="297"/>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3" t="str">
        <f t="shared" si="240"/>
        <v/>
      </c>
      <c r="AU1501" s="283" t="s">
        <v>2506</v>
      </c>
    </row>
    <row r="1502" spans="1:47" x14ac:dyDescent="0.35">
      <c r="A1502" s="148"/>
      <c r="B1502" s="116"/>
      <c r="C1502" s="115"/>
      <c r="D1502" s="115"/>
      <c r="E1502" s="115"/>
      <c r="F1502" s="240" t="str">
        <f>IFERROR(VLOOKUP(B1502,ACCEPTED_CODES!$X$3:$Y$48,2,),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4"/>
      <c r="Z1502" s="115" t="str">
        <f>IFERROR(VLOOKUP(Y1502,CAPTURE_SITE_INFO!$AC$3:$AE$501,3,FALSE),"")</f>
        <v/>
      </c>
      <c r="AA1502" s="297"/>
      <c r="AB1502" s="297"/>
      <c r="AC1502" s="297"/>
      <c r="AD1502" s="297"/>
      <c r="AE1502" s="297"/>
      <c r="AF1502" s="297"/>
      <c r="AG1502" s="297"/>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3" t="str">
        <f t="shared" si="240"/>
        <v/>
      </c>
      <c r="AU1502" s="283" t="s">
        <v>2506</v>
      </c>
    </row>
    <row r="1503" spans="1:47" x14ac:dyDescent="0.35">
      <c r="A1503" s="148"/>
      <c r="B1503" s="116"/>
      <c r="C1503" s="115"/>
      <c r="D1503" s="115"/>
      <c r="E1503" s="115"/>
      <c r="F1503" s="240" t="str">
        <f>IFERROR(VLOOKUP(B1503,ACCEPTED_CODES!$X$3:$Y$48,2,),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4"/>
      <c r="Z1503" s="115" t="str">
        <f>IFERROR(VLOOKUP(Y1503,CAPTURE_SITE_INFO!$AC$3:$AE$501,3,FALSE),"")</f>
        <v/>
      </c>
      <c r="AA1503" s="297"/>
      <c r="AB1503" s="297"/>
      <c r="AC1503" s="297"/>
      <c r="AD1503" s="297"/>
      <c r="AE1503" s="297"/>
      <c r="AF1503" s="297"/>
      <c r="AG1503" s="297"/>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3" t="str">
        <f t="shared" si="240"/>
        <v/>
      </c>
      <c r="AU1503" s="283" t="s">
        <v>2506</v>
      </c>
    </row>
    <row r="1504" spans="1:47" x14ac:dyDescent="0.35">
      <c r="A1504" s="148"/>
      <c r="B1504" s="116"/>
      <c r="C1504" s="115"/>
      <c r="D1504" s="115"/>
      <c r="E1504" s="115"/>
      <c r="F1504" s="240" t="str">
        <f>IFERROR(VLOOKUP(B1504,ACCEPTED_CODES!$X$3:$Y$48,2,),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4"/>
      <c r="Z1504" s="115" t="str">
        <f>IFERROR(VLOOKUP(Y1504,CAPTURE_SITE_INFO!$AC$3:$AE$501,3,FALSE),"")</f>
        <v/>
      </c>
      <c r="AA1504" s="297"/>
      <c r="AB1504" s="297"/>
      <c r="AC1504" s="297"/>
      <c r="AD1504" s="297"/>
      <c r="AE1504" s="297"/>
      <c r="AF1504" s="297"/>
      <c r="AG1504" s="297"/>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3" t="str">
        <f t="shared" si="240"/>
        <v/>
      </c>
      <c r="AU1504" s="283" t="s">
        <v>2506</v>
      </c>
    </row>
    <row r="1505" spans="1:47" x14ac:dyDescent="0.35">
      <c r="A1505" s="148"/>
      <c r="B1505" s="116"/>
      <c r="C1505" s="115"/>
      <c r="D1505" s="115"/>
      <c r="E1505" s="115"/>
      <c r="F1505" s="240" t="str">
        <f>IFERROR(VLOOKUP(B1505,ACCEPTED_CODES!$X$3:$Y$48,2,),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4"/>
      <c r="Z1505" s="115" t="str">
        <f>IFERROR(VLOOKUP(Y1505,CAPTURE_SITE_INFO!$AC$3:$AE$501,3,FALSE),"")</f>
        <v/>
      </c>
      <c r="AA1505" s="297"/>
      <c r="AB1505" s="297"/>
      <c r="AC1505" s="297"/>
      <c r="AD1505" s="297"/>
      <c r="AE1505" s="297"/>
      <c r="AF1505" s="297"/>
      <c r="AG1505" s="297"/>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3" t="str">
        <f t="shared" si="240"/>
        <v/>
      </c>
      <c r="AU1505" s="283" t="s">
        <v>2506</v>
      </c>
    </row>
    <row r="1506" spans="1:47" x14ac:dyDescent="0.35">
      <c r="A1506" s="148"/>
      <c r="B1506" s="116"/>
      <c r="C1506" s="115"/>
      <c r="D1506" s="115"/>
      <c r="E1506" s="115"/>
      <c r="F1506" s="240" t="str">
        <f>IFERROR(VLOOKUP(B1506,ACCEPTED_CODES!$X$3:$Y$48,2,),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4"/>
      <c r="Z1506" s="115" t="str">
        <f>IFERROR(VLOOKUP(Y1506,CAPTURE_SITE_INFO!$AC$3:$AE$501,3,FALSE),"")</f>
        <v/>
      </c>
      <c r="AA1506" s="297"/>
      <c r="AB1506" s="297"/>
      <c r="AC1506" s="297"/>
      <c r="AD1506" s="297"/>
      <c r="AE1506" s="297"/>
      <c r="AF1506" s="297"/>
      <c r="AG1506" s="297"/>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3" t="str">
        <f t="shared" si="240"/>
        <v/>
      </c>
      <c r="AU1506" s="283" t="s">
        <v>2506</v>
      </c>
    </row>
    <row r="1507" spans="1:47" x14ac:dyDescent="0.35">
      <c r="A1507" s="148"/>
      <c r="B1507" s="116"/>
      <c r="C1507" s="115"/>
      <c r="D1507" s="115"/>
      <c r="E1507" s="115"/>
      <c r="F1507" s="240" t="str">
        <f>IFERROR(VLOOKUP(B1507,ACCEPTED_CODES!$X$3:$Y$48,2,),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4"/>
      <c r="Z1507" s="115" t="str">
        <f>IFERROR(VLOOKUP(Y1507,CAPTURE_SITE_INFO!$AC$3:$AE$501,3,FALSE),"")</f>
        <v/>
      </c>
      <c r="AA1507" s="297"/>
      <c r="AB1507" s="297"/>
      <c r="AC1507" s="297"/>
      <c r="AD1507" s="297"/>
      <c r="AE1507" s="297"/>
      <c r="AF1507" s="297"/>
      <c r="AG1507" s="297"/>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3" t="str">
        <f t="shared" si="240"/>
        <v/>
      </c>
      <c r="AU1507" s="283" t="s">
        <v>2506</v>
      </c>
    </row>
    <row r="1508" spans="1:47" x14ac:dyDescent="0.35">
      <c r="A1508" s="148"/>
      <c r="B1508" s="116"/>
      <c r="C1508" s="115"/>
      <c r="D1508" s="115"/>
      <c r="E1508" s="115"/>
      <c r="F1508" s="240" t="str">
        <f>IFERROR(VLOOKUP(B1508,ACCEPTED_CODES!$X$3:$Y$48,2,),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4"/>
      <c r="Z1508" s="115" t="str">
        <f>IFERROR(VLOOKUP(Y1508,CAPTURE_SITE_INFO!$AC$3:$AE$501,3,FALSE),"")</f>
        <v/>
      </c>
      <c r="AA1508" s="297"/>
      <c r="AB1508" s="297"/>
      <c r="AC1508" s="297"/>
      <c r="AD1508" s="297"/>
      <c r="AE1508" s="297"/>
      <c r="AF1508" s="297"/>
      <c r="AG1508" s="297"/>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3" t="str">
        <f t="shared" si="240"/>
        <v/>
      </c>
      <c r="AU1508" s="283" t="s">
        <v>2506</v>
      </c>
    </row>
    <row r="1509" spans="1:47" x14ac:dyDescent="0.35">
      <c r="A1509" s="148"/>
      <c r="B1509" s="116"/>
      <c r="C1509" s="115"/>
      <c r="D1509" s="115"/>
      <c r="E1509" s="115"/>
      <c r="F1509" s="240" t="str">
        <f>IFERROR(VLOOKUP(B1509,ACCEPTED_CODES!$X$3:$Y$48,2,),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4"/>
      <c r="Z1509" s="115" t="str">
        <f>IFERROR(VLOOKUP(Y1509,CAPTURE_SITE_INFO!$AC$3:$AE$501,3,FALSE),"")</f>
        <v/>
      </c>
      <c r="AA1509" s="297"/>
      <c r="AB1509" s="297"/>
      <c r="AC1509" s="297"/>
      <c r="AD1509" s="297"/>
      <c r="AE1509" s="297"/>
      <c r="AF1509" s="297"/>
      <c r="AG1509" s="297"/>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3" t="str">
        <f t="shared" si="240"/>
        <v/>
      </c>
      <c r="AU1509" s="283" t="s">
        <v>2506</v>
      </c>
    </row>
    <row r="1510" spans="1:47" x14ac:dyDescent="0.35">
      <c r="A1510" s="148"/>
      <c r="B1510" s="116"/>
      <c r="C1510" s="115"/>
      <c r="D1510" s="115"/>
      <c r="E1510" s="115"/>
      <c r="F1510" s="240" t="str">
        <f>IFERROR(VLOOKUP(B1510,ACCEPTED_CODES!$X$3:$Y$48,2,),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4"/>
      <c r="Z1510" s="115" t="str">
        <f>IFERROR(VLOOKUP(Y1510,CAPTURE_SITE_INFO!$AC$3:$AE$501,3,FALSE),"")</f>
        <v/>
      </c>
      <c r="AA1510" s="297"/>
      <c r="AB1510" s="297"/>
      <c r="AC1510" s="297"/>
      <c r="AD1510" s="297"/>
      <c r="AE1510" s="297"/>
      <c r="AF1510" s="297"/>
      <c r="AG1510" s="297"/>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3" t="str">
        <f t="shared" si="240"/>
        <v/>
      </c>
      <c r="AU1510" s="283" t="s">
        <v>2506</v>
      </c>
    </row>
    <row r="1511" spans="1:47" x14ac:dyDescent="0.35">
      <c r="A1511" s="148"/>
      <c r="B1511" s="116"/>
      <c r="C1511" s="115"/>
      <c r="D1511" s="115"/>
      <c r="E1511" s="115"/>
      <c r="F1511" s="240" t="str">
        <f>IFERROR(VLOOKUP(B1511,ACCEPTED_CODES!$X$3:$Y$48,2,),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4"/>
      <c r="Z1511" s="115" t="str">
        <f>IFERROR(VLOOKUP(Y1511,CAPTURE_SITE_INFO!$AC$3:$AE$501,3,FALSE),"")</f>
        <v/>
      </c>
      <c r="AA1511" s="297"/>
      <c r="AB1511" s="297"/>
      <c r="AC1511" s="297"/>
      <c r="AD1511" s="297"/>
      <c r="AE1511" s="297"/>
      <c r="AF1511" s="297"/>
      <c r="AG1511" s="297"/>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3" t="str">
        <f t="shared" si="240"/>
        <v/>
      </c>
      <c r="AU1511" s="283" t="s">
        <v>2506</v>
      </c>
    </row>
    <row r="1512" spans="1:47" x14ac:dyDescent="0.35">
      <c r="A1512" s="148"/>
      <c r="B1512" s="116"/>
      <c r="C1512" s="115"/>
      <c r="D1512" s="115"/>
      <c r="E1512" s="115"/>
      <c r="F1512" s="240" t="str">
        <f>IFERROR(VLOOKUP(B1512,ACCEPTED_CODES!$X$3:$Y$48,2,),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4"/>
      <c r="Z1512" s="115" t="str">
        <f>IFERROR(VLOOKUP(Y1512,CAPTURE_SITE_INFO!$AC$3:$AE$501,3,FALSE),"")</f>
        <v/>
      </c>
      <c r="AA1512" s="297"/>
      <c r="AB1512" s="297"/>
      <c r="AC1512" s="297"/>
      <c r="AD1512" s="297"/>
      <c r="AE1512" s="297"/>
      <c r="AF1512" s="297"/>
      <c r="AG1512" s="297"/>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3" t="str">
        <f t="shared" si="240"/>
        <v/>
      </c>
      <c r="AU1512" s="283" t="s">
        <v>2506</v>
      </c>
    </row>
    <row r="1513" spans="1:47" x14ac:dyDescent="0.35">
      <c r="A1513" s="148"/>
      <c r="B1513" s="116"/>
      <c r="C1513" s="115"/>
      <c r="D1513" s="115"/>
      <c r="E1513" s="115"/>
      <c r="F1513" s="240" t="str">
        <f>IFERROR(VLOOKUP(B1513,ACCEPTED_CODES!$X$3:$Y$48,2,),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4"/>
      <c r="Z1513" s="115" t="str">
        <f>IFERROR(VLOOKUP(Y1513,CAPTURE_SITE_INFO!$AC$3:$AE$501,3,FALSE),"")</f>
        <v/>
      </c>
      <c r="AA1513" s="297"/>
      <c r="AB1513" s="297"/>
      <c r="AC1513" s="297"/>
      <c r="AD1513" s="297"/>
      <c r="AE1513" s="297"/>
      <c r="AF1513" s="297"/>
      <c r="AG1513" s="297"/>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3" t="str">
        <f t="shared" si="240"/>
        <v/>
      </c>
      <c r="AU1513" s="283" t="s">
        <v>2506</v>
      </c>
    </row>
    <row r="1514" spans="1:47" x14ac:dyDescent="0.35">
      <c r="A1514" s="148"/>
      <c r="B1514" s="116"/>
      <c r="C1514" s="115"/>
      <c r="D1514" s="115"/>
      <c r="E1514" s="115"/>
      <c r="F1514" s="240" t="str">
        <f>IFERROR(VLOOKUP(B1514,ACCEPTED_CODES!$X$3:$Y$48,2,),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4"/>
      <c r="Z1514" s="115" t="str">
        <f>IFERROR(VLOOKUP(Y1514,CAPTURE_SITE_INFO!$AC$3:$AE$501,3,FALSE),"")</f>
        <v/>
      </c>
      <c r="AA1514" s="297"/>
      <c r="AB1514" s="297"/>
      <c r="AC1514" s="297"/>
      <c r="AD1514" s="297"/>
      <c r="AE1514" s="297"/>
      <c r="AF1514" s="297"/>
      <c r="AG1514" s="297"/>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3" t="str">
        <f t="shared" si="240"/>
        <v/>
      </c>
      <c r="AU1514" s="283" t="s">
        <v>2506</v>
      </c>
    </row>
    <row r="1515" spans="1:47" x14ac:dyDescent="0.35">
      <c r="A1515" s="148"/>
      <c r="B1515" s="116"/>
      <c r="C1515" s="115"/>
      <c r="D1515" s="115"/>
      <c r="E1515" s="115"/>
      <c r="F1515" s="240" t="str">
        <f>IFERROR(VLOOKUP(B1515,ACCEPTED_CODES!$X$3:$Y$48,2,),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4"/>
      <c r="Z1515" s="115" t="str">
        <f>IFERROR(VLOOKUP(Y1515,CAPTURE_SITE_INFO!$AC$3:$AE$501,3,FALSE),"")</f>
        <v/>
      </c>
      <c r="AA1515" s="297"/>
      <c r="AB1515" s="297"/>
      <c r="AC1515" s="297"/>
      <c r="AD1515" s="297"/>
      <c r="AE1515" s="297"/>
      <c r="AF1515" s="297"/>
      <c r="AG1515" s="297"/>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3" t="str">
        <f t="shared" si="240"/>
        <v/>
      </c>
      <c r="AU1515" s="283" t="s">
        <v>2506</v>
      </c>
    </row>
    <row r="1516" spans="1:47" x14ac:dyDescent="0.35">
      <c r="A1516" s="148"/>
      <c r="B1516" s="116"/>
      <c r="C1516" s="115"/>
      <c r="D1516" s="115"/>
      <c r="E1516" s="115"/>
      <c r="F1516" s="240" t="str">
        <f>IFERROR(VLOOKUP(B1516,ACCEPTED_CODES!$X$3:$Y$48,2,),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4"/>
      <c r="Z1516" s="115" t="str">
        <f>IFERROR(VLOOKUP(Y1516,CAPTURE_SITE_INFO!$AC$3:$AE$501,3,FALSE),"")</f>
        <v/>
      </c>
      <c r="AA1516" s="297"/>
      <c r="AB1516" s="297"/>
      <c r="AC1516" s="297"/>
      <c r="AD1516" s="297"/>
      <c r="AE1516" s="297"/>
      <c r="AF1516" s="297"/>
      <c r="AG1516" s="297"/>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3" t="str">
        <f t="shared" si="240"/>
        <v/>
      </c>
      <c r="AU1516" s="283" t="s">
        <v>2506</v>
      </c>
    </row>
    <row r="1517" spans="1:47" x14ac:dyDescent="0.35">
      <c r="A1517" s="148"/>
      <c r="B1517" s="116"/>
      <c r="C1517" s="115"/>
      <c r="D1517" s="115"/>
      <c r="E1517" s="115"/>
      <c r="F1517" s="240" t="str">
        <f>IFERROR(VLOOKUP(B1517,ACCEPTED_CODES!$X$3:$Y$48,2,),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4"/>
      <c r="Z1517" s="115" t="str">
        <f>IFERROR(VLOOKUP(Y1517,CAPTURE_SITE_INFO!$AC$3:$AE$501,3,FALSE),"")</f>
        <v/>
      </c>
      <c r="AA1517" s="297"/>
      <c r="AB1517" s="297"/>
      <c r="AC1517" s="297"/>
      <c r="AD1517" s="297"/>
      <c r="AE1517" s="297"/>
      <c r="AF1517" s="297"/>
      <c r="AG1517" s="297"/>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3" t="str">
        <f t="shared" si="240"/>
        <v/>
      </c>
      <c r="AU1517" s="283" t="s">
        <v>2506</v>
      </c>
    </row>
    <row r="1518" spans="1:47" x14ac:dyDescent="0.35">
      <c r="A1518" s="148"/>
      <c r="B1518" s="116"/>
      <c r="C1518" s="115"/>
      <c r="D1518" s="115"/>
      <c r="E1518" s="115"/>
      <c r="F1518" s="240" t="str">
        <f>IFERROR(VLOOKUP(B1518,ACCEPTED_CODES!$X$3:$Y$48,2,),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4"/>
      <c r="Z1518" s="115" t="str">
        <f>IFERROR(VLOOKUP(Y1518,CAPTURE_SITE_INFO!$AC$3:$AE$501,3,FALSE),"")</f>
        <v/>
      </c>
      <c r="AA1518" s="297"/>
      <c r="AB1518" s="297"/>
      <c r="AC1518" s="297"/>
      <c r="AD1518" s="297"/>
      <c r="AE1518" s="297"/>
      <c r="AF1518" s="297"/>
      <c r="AG1518" s="297"/>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3" t="str">
        <f t="shared" si="240"/>
        <v/>
      </c>
      <c r="AU1518" s="283" t="s">
        <v>2506</v>
      </c>
    </row>
    <row r="1519" spans="1:47" x14ac:dyDescent="0.35">
      <c r="A1519" s="148"/>
      <c r="B1519" s="116"/>
      <c r="C1519" s="115"/>
      <c r="D1519" s="115"/>
      <c r="E1519" s="115"/>
      <c r="F1519" s="240" t="str">
        <f>IFERROR(VLOOKUP(B1519,ACCEPTED_CODES!$X$3:$Y$48,2,),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4"/>
      <c r="Z1519" s="115" t="str">
        <f>IFERROR(VLOOKUP(Y1519,CAPTURE_SITE_INFO!$AC$3:$AE$501,3,FALSE),"")</f>
        <v/>
      </c>
      <c r="AA1519" s="297"/>
      <c r="AB1519" s="297"/>
      <c r="AC1519" s="297"/>
      <c r="AD1519" s="297"/>
      <c r="AE1519" s="297"/>
      <c r="AF1519" s="297"/>
      <c r="AG1519" s="297"/>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3" t="str">
        <f t="shared" si="240"/>
        <v/>
      </c>
      <c r="AU1519" s="283" t="s">
        <v>2506</v>
      </c>
    </row>
    <row r="1520" spans="1:47" x14ac:dyDescent="0.35">
      <c r="A1520" s="148"/>
      <c r="B1520" s="116"/>
      <c r="C1520" s="115"/>
      <c r="D1520" s="115"/>
      <c r="E1520" s="115"/>
      <c r="F1520" s="240" t="str">
        <f>IFERROR(VLOOKUP(B1520,ACCEPTED_CODES!$X$3:$Y$48,2,),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4"/>
      <c r="Z1520" s="115" t="str">
        <f>IFERROR(VLOOKUP(Y1520,CAPTURE_SITE_INFO!$AC$3:$AE$501,3,FALSE),"")</f>
        <v/>
      </c>
      <c r="AA1520" s="297"/>
      <c r="AB1520" s="297"/>
      <c r="AC1520" s="297"/>
      <c r="AD1520" s="297"/>
      <c r="AE1520" s="297"/>
      <c r="AF1520" s="297"/>
      <c r="AG1520" s="297"/>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3" t="str">
        <f t="shared" si="240"/>
        <v/>
      </c>
      <c r="AU1520" s="283" t="s">
        <v>2506</v>
      </c>
    </row>
    <row r="1521" spans="1:47" x14ac:dyDescent="0.35">
      <c r="A1521" s="148"/>
      <c r="B1521" s="116"/>
      <c r="C1521" s="115"/>
      <c r="D1521" s="115"/>
      <c r="E1521" s="115"/>
      <c r="F1521" s="240" t="str">
        <f>IFERROR(VLOOKUP(B1521,ACCEPTED_CODES!$X$3:$Y$48,2,),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4"/>
      <c r="Z1521" s="115" t="str">
        <f>IFERROR(VLOOKUP(Y1521,CAPTURE_SITE_INFO!$AC$3:$AE$501,3,FALSE),"")</f>
        <v/>
      </c>
      <c r="AA1521" s="297"/>
      <c r="AB1521" s="297"/>
      <c r="AC1521" s="297"/>
      <c r="AD1521" s="297"/>
      <c r="AE1521" s="297"/>
      <c r="AF1521" s="297"/>
      <c r="AG1521" s="297"/>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3" t="str">
        <f t="shared" si="240"/>
        <v/>
      </c>
      <c r="AU1521" s="283" t="s">
        <v>2506</v>
      </c>
    </row>
    <row r="1522" spans="1:47" x14ac:dyDescent="0.35">
      <c r="A1522" s="148"/>
      <c r="B1522" s="116"/>
      <c r="C1522" s="115"/>
      <c r="D1522" s="115"/>
      <c r="E1522" s="115"/>
      <c r="F1522" s="240" t="str">
        <f>IFERROR(VLOOKUP(B1522,ACCEPTED_CODES!$X$3:$Y$48,2,),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4"/>
      <c r="Z1522" s="115" t="str">
        <f>IFERROR(VLOOKUP(Y1522,CAPTURE_SITE_INFO!$AC$3:$AE$501,3,FALSE),"")</f>
        <v/>
      </c>
      <c r="AA1522" s="297"/>
      <c r="AB1522" s="297"/>
      <c r="AC1522" s="297"/>
      <c r="AD1522" s="297"/>
      <c r="AE1522" s="297"/>
      <c r="AF1522" s="297"/>
      <c r="AG1522" s="297"/>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3" t="str">
        <f t="shared" si="240"/>
        <v/>
      </c>
      <c r="AU1522" s="283" t="s">
        <v>2506</v>
      </c>
    </row>
    <row r="1523" spans="1:47" x14ac:dyDescent="0.35">
      <c r="A1523" s="148"/>
      <c r="B1523" s="116"/>
      <c r="C1523" s="115"/>
      <c r="D1523" s="115"/>
      <c r="E1523" s="115"/>
      <c r="F1523" s="240" t="str">
        <f>IFERROR(VLOOKUP(B1523,ACCEPTED_CODES!$X$3:$Y$48,2,),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4"/>
      <c r="Z1523" s="115" t="str">
        <f>IFERROR(VLOOKUP(Y1523,CAPTURE_SITE_INFO!$AC$3:$AE$501,3,FALSE),"")</f>
        <v/>
      </c>
      <c r="AA1523" s="297"/>
      <c r="AB1523" s="297"/>
      <c r="AC1523" s="297"/>
      <c r="AD1523" s="297"/>
      <c r="AE1523" s="297"/>
      <c r="AF1523" s="297"/>
      <c r="AG1523" s="297"/>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3" t="str">
        <f t="shared" si="240"/>
        <v/>
      </c>
      <c r="AU1523" s="283" t="s">
        <v>2506</v>
      </c>
    </row>
    <row r="1524" spans="1:47" x14ac:dyDescent="0.35">
      <c r="A1524" s="148"/>
      <c r="B1524" s="116"/>
      <c r="C1524" s="115"/>
      <c r="D1524" s="115"/>
      <c r="E1524" s="115"/>
      <c r="F1524" s="240" t="str">
        <f>IFERROR(VLOOKUP(B1524,ACCEPTED_CODES!$X$3:$Y$48,2,),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4"/>
      <c r="Z1524" s="115" t="str">
        <f>IFERROR(VLOOKUP(Y1524,CAPTURE_SITE_INFO!$AC$3:$AE$501,3,FALSE),"")</f>
        <v/>
      </c>
      <c r="AA1524" s="297"/>
      <c r="AB1524" s="297"/>
      <c r="AC1524" s="297"/>
      <c r="AD1524" s="297"/>
      <c r="AE1524" s="297"/>
      <c r="AF1524" s="297"/>
      <c r="AG1524" s="297"/>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3" t="str">
        <f t="shared" si="240"/>
        <v/>
      </c>
      <c r="AU1524" s="283" t="s">
        <v>2506</v>
      </c>
    </row>
    <row r="1525" spans="1:47" x14ac:dyDescent="0.35">
      <c r="A1525" s="148"/>
      <c r="B1525" s="116"/>
      <c r="C1525" s="115"/>
      <c r="D1525" s="115"/>
      <c r="E1525" s="115"/>
      <c r="F1525" s="240" t="str">
        <f>IFERROR(VLOOKUP(B1525,ACCEPTED_CODES!$X$3:$Y$48,2,),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4"/>
      <c r="Z1525" s="115" t="str">
        <f>IFERROR(VLOOKUP(Y1525,CAPTURE_SITE_INFO!$AC$3:$AE$501,3,FALSE),"")</f>
        <v/>
      </c>
      <c r="AA1525" s="297"/>
      <c r="AB1525" s="297"/>
      <c r="AC1525" s="297"/>
      <c r="AD1525" s="297"/>
      <c r="AE1525" s="297"/>
      <c r="AF1525" s="297"/>
      <c r="AG1525" s="297"/>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3" t="str">
        <f t="shared" si="240"/>
        <v/>
      </c>
      <c r="AU1525" s="283" t="s">
        <v>2506</v>
      </c>
    </row>
    <row r="1526" spans="1:47" x14ac:dyDescent="0.35">
      <c r="A1526" s="148"/>
      <c r="B1526" s="116"/>
      <c r="C1526" s="115"/>
      <c r="D1526" s="115"/>
      <c r="E1526" s="115"/>
      <c r="F1526" s="240" t="str">
        <f>IFERROR(VLOOKUP(B1526,ACCEPTED_CODES!$X$3:$Y$48,2,),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4"/>
      <c r="Z1526" s="115" t="str">
        <f>IFERROR(VLOOKUP(Y1526,CAPTURE_SITE_INFO!$AC$3:$AE$501,3,FALSE),"")</f>
        <v/>
      </c>
      <c r="AA1526" s="297"/>
      <c r="AB1526" s="297"/>
      <c r="AC1526" s="297"/>
      <c r="AD1526" s="297"/>
      <c r="AE1526" s="297"/>
      <c r="AF1526" s="297"/>
      <c r="AG1526" s="297"/>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3" t="str">
        <f t="shared" si="240"/>
        <v/>
      </c>
      <c r="AU1526" s="283" t="s">
        <v>2506</v>
      </c>
    </row>
    <row r="1527" spans="1:47" x14ac:dyDescent="0.35">
      <c r="A1527" s="148"/>
      <c r="B1527" s="116"/>
      <c r="C1527" s="115"/>
      <c r="D1527" s="115"/>
      <c r="E1527" s="115"/>
      <c r="F1527" s="240" t="str">
        <f>IFERROR(VLOOKUP(B1527,ACCEPTED_CODES!$X$3:$Y$48,2,),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4"/>
      <c r="Z1527" s="115" t="str">
        <f>IFERROR(VLOOKUP(Y1527,CAPTURE_SITE_INFO!$AC$3:$AE$501,3,FALSE),"")</f>
        <v/>
      </c>
      <c r="AA1527" s="297"/>
      <c r="AB1527" s="297"/>
      <c r="AC1527" s="297"/>
      <c r="AD1527" s="297"/>
      <c r="AE1527" s="297"/>
      <c r="AF1527" s="297"/>
      <c r="AG1527" s="297"/>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3" t="str">
        <f t="shared" si="240"/>
        <v/>
      </c>
      <c r="AU1527" s="283" t="s">
        <v>2506</v>
      </c>
    </row>
    <row r="1528" spans="1:47" x14ac:dyDescent="0.35">
      <c r="A1528" s="148"/>
      <c r="B1528" s="116"/>
      <c r="C1528" s="115"/>
      <c r="D1528" s="115"/>
      <c r="E1528" s="115"/>
      <c r="F1528" s="240" t="str">
        <f>IFERROR(VLOOKUP(B1528,ACCEPTED_CODES!$X$3:$Y$48,2,),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4"/>
      <c r="Z1528" s="115" t="str">
        <f>IFERROR(VLOOKUP(Y1528,CAPTURE_SITE_INFO!$AC$3:$AE$501,3,FALSE),"")</f>
        <v/>
      </c>
      <c r="AA1528" s="297"/>
      <c r="AB1528" s="297"/>
      <c r="AC1528" s="297"/>
      <c r="AD1528" s="297"/>
      <c r="AE1528" s="297"/>
      <c r="AF1528" s="297"/>
      <c r="AG1528" s="297"/>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3" t="str">
        <f t="shared" si="240"/>
        <v/>
      </c>
      <c r="AU1528" s="283" t="s">
        <v>2506</v>
      </c>
    </row>
    <row r="1529" spans="1:47" x14ac:dyDescent="0.35">
      <c r="A1529" s="148"/>
      <c r="B1529" s="116"/>
      <c r="C1529" s="115"/>
      <c r="D1529" s="115"/>
      <c r="E1529" s="115"/>
      <c r="F1529" s="240" t="str">
        <f>IFERROR(VLOOKUP(B1529,ACCEPTED_CODES!$X$3:$Y$48,2,),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4"/>
      <c r="Z1529" s="115" t="str">
        <f>IFERROR(VLOOKUP(Y1529,CAPTURE_SITE_INFO!$AC$3:$AE$501,3,FALSE),"")</f>
        <v/>
      </c>
      <c r="AA1529" s="297"/>
      <c r="AB1529" s="297"/>
      <c r="AC1529" s="297"/>
      <c r="AD1529" s="297"/>
      <c r="AE1529" s="297"/>
      <c r="AF1529" s="297"/>
      <c r="AG1529" s="297"/>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3" t="str">
        <f t="shared" si="240"/>
        <v/>
      </c>
      <c r="AU1529" s="283" t="s">
        <v>2506</v>
      </c>
    </row>
    <row r="1530" spans="1:47" x14ac:dyDescent="0.35">
      <c r="A1530" s="148"/>
      <c r="B1530" s="116"/>
      <c r="C1530" s="115"/>
      <c r="D1530" s="115"/>
      <c r="E1530" s="115"/>
      <c r="F1530" s="240" t="str">
        <f>IFERROR(VLOOKUP(B1530,ACCEPTED_CODES!$X$3:$Y$48,2,),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4"/>
      <c r="Z1530" s="115" t="str">
        <f>IFERROR(VLOOKUP(Y1530,CAPTURE_SITE_INFO!$AC$3:$AE$501,3,FALSE),"")</f>
        <v/>
      </c>
      <c r="AA1530" s="297"/>
      <c r="AB1530" s="297"/>
      <c r="AC1530" s="297"/>
      <c r="AD1530" s="297"/>
      <c r="AE1530" s="297"/>
      <c r="AF1530" s="297"/>
      <c r="AG1530" s="297"/>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3" t="str">
        <f t="shared" si="240"/>
        <v/>
      </c>
      <c r="AU1530" s="283" t="s">
        <v>2506</v>
      </c>
    </row>
    <row r="1531" spans="1:47" x14ac:dyDescent="0.35">
      <c r="A1531" s="148"/>
      <c r="B1531" s="116"/>
      <c r="C1531" s="115"/>
      <c r="D1531" s="115"/>
      <c r="E1531" s="115"/>
      <c r="F1531" s="240" t="str">
        <f>IFERROR(VLOOKUP(B1531,ACCEPTED_CODES!$X$3:$Y$48,2,),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4"/>
      <c r="Z1531" s="115" t="str">
        <f>IFERROR(VLOOKUP(Y1531,CAPTURE_SITE_INFO!$AC$3:$AE$501,3,FALSE),"")</f>
        <v/>
      </c>
      <c r="AA1531" s="297"/>
      <c r="AB1531" s="297"/>
      <c r="AC1531" s="297"/>
      <c r="AD1531" s="297"/>
      <c r="AE1531" s="297"/>
      <c r="AF1531" s="297"/>
      <c r="AG1531" s="297"/>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3" t="str">
        <f t="shared" si="240"/>
        <v/>
      </c>
      <c r="AU1531" s="283" t="s">
        <v>2506</v>
      </c>
    </row>
    <row r="1532" spans="1:47" x14ac:dyDescent="0.35">
      <c r="A1532" s="148"/>
      <c r="B1532" s="116"/>
      <c r="C1532" s="115"/>
      <c r="D1532" s="115"/>
      <c r="E1532" s="115"/>
      <c r="F1532" s="240" t="str">
        <f>IFERROR(VLOOKUP(B1532,ACCEPTED_CODES!$X$3:$Y$48,2,),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4"/>
      <c r="Z1532" s="115" t="str">
        <f>IFERROR(VLOOKUP(Y1532,CAPTURE_SITE_INFO!$AC$3:$AE$501,3,FALSE),"")</f>
        <v/>
      </c>
      <c r="AA1532" s="297"/>
      <c r="AB1532" s="297"/>
      <c r="AC1532" s="297"/>
      <c r="AD1532" s="297"/>
      <c r="AE1532" s="297"/>
      <c r="AF1532" s="297"/>
      <c r="AG1532" s="297"/>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3" t="str">
        <f t="shared" si="240"/>
        <v/>
      </c>
      <c r="AU1532" s="283" t="s">
        <v>2506</v>
      </c>
    </row>
    <row r="1533" spans="1:47" x14ac:dyDescent="0.35">
      <c r="A1533" s="148"/>
      <c r="B1533" s="116"/>
      <c r="C1533" s="115"/>
      <c r="D1533" s="115"/>
      <c r="E1533" s="115"/>
      <c r="F1533" s="240" t="str">
        <f>IFERROR(VLOOKUP(B1533,ACCEPTED_CODES!$X$3:$Y$48,2,),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4"/>
      <c r="Z1533" s="115" t="str">
        <f>IFERROR(VLOOKUP(Y1533,CAPTURE_SITE_INFO!$AC$3:$AE$501,3,FALSE),"")</f>
        <v/>
      </c>
      <c r="AA1533" s="297"/>
      <c r="AB1533" s="297"/>
      <c r="AC1533" s="297"/>
      <c r="AD1533" s="297"/>
      <c r="AE1533" s="297"/>
      <c r="AF1533" s="297"/>
      <c r="AG1533" s="297"/>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3" t="str">
        <f t="shared" si="240"/>
        <v/>
      </c>
      <c r="AU1533" s="283" t="s">
        <v>2506</v>
      </c>
    </row>
    <row r="1534" spans="1:47" x14ac:dyDescent="0.35">
      <c r="A1534" s="148"/>
      <c r="B1534" s="116"/>
      <c r="C1534" s="115"/>
      <c r="D1534" s="115"/>
      <c r="E1534" s="115"/>
      <c r="F1534" s="240" t="str">
        <f>IFERROR(VLOOKUP(B1534,ACCEPTED_CODES!$X$3:$Y$48,2,),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4"/>
      <c r="Z1534" s="115" t="str">
        <f>IFERROR(VLOOKUP(Y1534,CAPTURE_SITE_INFO!$AC$3:$AE$501,3,FALSE),"")</f>
        <v/>
      </c>
      <c r="AA1534" s="297"/>
      <c r="AB1534" s="297"/>
      <c r="AC1534" s="297"/>
      <c r="AD1534" s="297"/>
      <c r="AE1534" s="297"/>
      <c r="AF1534" s="297"/>
      <c r="AG1534" s="297"/>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3" t="str">
        <f t="shared" si="240"/>
        <v/>
      </c>
      <c r="AU1534" s="283" t="s">
        <v>2506</v>
      </c>
    </row>
    <row r="1535" spans="1:47" x14ac:dyDescent="0.35">
      <c r="A1535" s="148"/>
      <c r="B1535" s="116"/>
      <c r="C1535" s="115"/>
      <c r="D1535" s="115"/>
      <c r="E1535" s="115"/>
      <c r="F1535" s="240" t="str">
        <f>IFERROR(VLOOKUP(B1535,ACCEPTED_CODES!$X$3:$Y$48,2,),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4"/>
      <c r="Z1535" s="115" t="str">
        <f>IFERROR(VLOOKUP(Y1535,CAPTURE_SITE_INFO!$AC$3:$AE$501,3,FALSE),"")</f>
        <v/>
      </c>
      <c r="AA1535" s="297"/>
      <c r="AB1535" s="297"/>
      <c r="AC1535" s="297"/>
      <c r="AD1535" s="297"/>
      <c r="AE1535" s="297"/>
      <c r="AF1535" s="297"/>
      <c r="AG1535" s="297"/>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3" t="str">
        <f t="shared" si="240"/>
        <v/>
      </c>
      <c r="AU1535" s="283" t="s">
        <v>2506</v>
      </c>
    </row>
    <row r="1536" spans="1:47" x14ac:dyDescent="0.35">
      <c r="A1536" s="148"/>
      <c r="B1536" s="116"/>
      <c r="C1536" s="115"/>
      <c r="D1536" s="115"/>
      <c r="E1536" s="115"/>
      <c r="F1536" s="240" t="str">
        <f>IFERROR(VLOOKUP(B1536,ACCEPTED_CODES!$X$3:$Y$48,2,),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4"/>
      <c r="Z1536" s="115" t="str">
        <f>IFERROR(VLOOKUP(Y1536,CAPTURE_SITE_INFO!$AC$3:$AE$501,3,FALSE),"")</f>
        <v/>
      </c>
      <c r="AA1536" s="297"/>
      <c r="AB1536" s="297"/>
      <c r="AC1536" s="297"/>
      <c r="AD1536" s="297"/>
      <c r="AE1536" s="297"/>
      <c r="AF1536" s="297"/>
      <c r="AG1536" s="297"/>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3" t="str">
        <f t="shared" si="240"/>
        <v/>
      </c>
      <c r="AU1536" s="283" t="s">
        <v>2506</v>
      </c>
    </row>
    <row r="1537" spans="1:47" x14ac:dyDescent="0.35">
      <c r="A1537" s="148"/>
      <c r="B1537" s="116"/>
      <c r="C1537" s="115"/>
      <c r="D1537" s="115"/>
      <c r="E1537" s="115"/>
      <c r="F1537" s="240" t="str">
        <f>IFERROR(VLOOKUP(B1537,ACCEPTED_CODES!$X$3:$Y$48,2,),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4"/>
      <c r="Z1537" s="115" t="str">
        <f>IFERROR(VLOOKUP(Y1537,CAPTURE_SITE_INFO!$AC$3:$AE$501,3,FALSE),"")</f>
        <v/>
      </c>
      <c r="AA1537" s="297"/>
      <c r="AB1537" s="297"/>
      <c r="AC1537" s="297"/>
      <c r="AD1537" s="297"/>
      <c r="AE1537" s="297"/>
      <c r="AF1537" s="297"/>
      <c r="AG1537" s="297"/>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3" t="str">
        <f t="shared" si="240"/>
        <v/>
      </c>
      <c r="AU1537" s="283" t="s">
        <v>2506</v>
      </c>
    </row>
    <row r="1538" spans="1:47" x14ac:dyDescent="0.35">
      <c r="A1538" s="148"/>
      <c r="B1538" s="116"/>
      <c r="C1538" s="115"/>
      <c r="D1538" s="115"/>
      <c r="E1538" s="115"/>
      <c r="F1538" s="240" t="str">
        <f>IFERROR(VLOOKUP(B1538,ACCEPTED_CODES!$X$3:$Y$48,2,),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4"/>
      <c r="Z1538" s="115" t="str">
        <f>IFERROR(VLOOKUP(Y1538,CAPTURE_SITE_INFO!$AC$3:$AE$501,3,FALSE),"")</f>
        <v/>
      </c>
      <c r="AA1538" s="297"/>
      <c r="AB1538" s="297"/>
      <c r="AC1538" s="297"/>
      <c r="AD1538" s="297"/>
      <c r="AE1538" s="297"/>
      <c r="AF1538" s="297"/>
      <c r="AG1538" s="297"/>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3" t="str">
        <f t="shared" si="240"/>
        <v/>
      </c>
      <c r="AU1538" s="283" t="s">
        <v>2506</v>
      </c>
    </row>
    <row r="1539" spans="1:47" x14ac:dyDescent="0.35">
      <c r="A1539" s="148"/>
      <c r="B1539" s="116"/>
      <c r="C1539" s="115"/>
      <c r="D1539" s="115"/>
      <c r="E1539" s="115"/>
      <c r="F1539" s="240" t="str">
        <f>IFERROR(VLOOKUP(B1539,ACCEPTED_CODES!$X$3:$Y$48,2,),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4"/>
      <c r="Z1539" s="115" t="str">
        <f>IFERROR(VLOOKUP(Y1539,CAPTURE_SITE_INFO!$AC$3:$AE$501,3,FALSE),"")</f>
        <v/>
      </c>
      <c r="AA1539" s="297"/>
      <c r="AB1539" s="297"/>
      <c r="AC1539" s="297"/>
      <c r="AD1539" s="297"/>
      <c r="AE1539" s="297"/>
      <c r="AF1539" s="297"/>
      <c r="AG1539" s="297"/>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3" t="str">
        <f t="shared" si="240"/>
        <v/>
      </c>
      <c r="AU1539" s="283" t="s">
        <v>2506</v>
      </c>
    </row>
    <row r="1540" spans="1:47" x14ac:dyDescent="0.35">
      <c r="A1540" s="148"/>
      <c r="B1540" s="116"/>
      <c r="C1540" s="115"/>
      <c r="D1540" s="115"/>
      <c r="E1540" s="115"/>
      <c r="F1540" s="240" t="str">
        <f>IFERROR(VLOOKUP(B1540,ACCEPTED_CODES!$X$3:$Y$48,2,),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4"/>
      <c r="Z1540" s="115" t="str">
        <f>IFERROR(VLOOKUP(Y1540,CAPTURE_SITE_INFO!$AC$3:$AE$501,3,FALSE),"")</f>
        <v/>
      </c>
      <c r="AA1540" s="297"/>
      <c r="AB1540" s="297"/>
      <c r="AC1540" s="297"/>
      <c r="AD1540" s="297"/>
      <c r="AE1540" s="297"/>
      <c r="AF1540" s="297"/>
      <c r="AG1540" s="297"/>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3" t="str">
        <f t="shared" si="240"/>
        <v/>
      </c>
      <c r="AU1540" s="283" t="s">
        <v>2506</v>
      </c>
    </row>
    <row r="1541" spans="1:47" x14ac:dyDescent="0.35">
      <c r="A1541" s="148"/>
      <c r="B1541" s="116"/>
      <c r="C1541" s="115"/>
      <c r="D1541" s="115"/>
      <c r="E1541" s="115"/>
      <c r="F1541" s="240" t="str">
        <f>IFERROR(VLOOKUP(B1541,ACCEPTED_CODES!$X$3:$Y$48,2,),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4"/>
      <c r="Z1541" s="115" t="str">
        <f>IFERROR(VLOOKUP(Y1541,CAPTURE_SITE_INFO!$AC$3:$AE$501,3,FALSE),"")</f>
        <v/>
      </c>
      <c r="AA1541" s="297"/>
      <c r="AB1541" s="297"/>
      <c r="AC1541" s="297"/>
      <c r="AD1541" s="297"/>
      <c r="AE1541" s="297"/>
      <c r="AF1541" s="297"/>
      <c r="AG1541" s="297"/>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3" t="str">
        <f t="shared" ref="AT1541:AT1604" si="250">IF(T1541="","",(CONCATENATE(S1541,"-",T1541)))</f>
        <v/>
      </c>
      <c r="AU1541" s="283" t="s">
        <v>2506</v>
      </c>
    </row>
    <row r="1542" spans="1:47" x14ac:dyDescent="0.35">
      <c r="A1542" s="148"/>
      <c r="B1542" s="116"/>
      <c r="C1542" s="115"/>
      <c r="D1542" s="115"/>
      <c r="E1542" s="115"/>
      <c r="F1542" s="240" t="str">
        <f>IFERROR(VLOOKUP(B1542,ACCEPTED_CODES!$X$3:$Y$48,2,),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4"/>
      <c r="Z1542" s="115" t="str">
        <f>IFERROR(VLOOKUP(Y1542,CAPTURE_SITE_INFO!$AC$3:$AE$501,3,FALSE),"")</f>
        <v/>
      </c>
      <c r="AA1542" s="297"/>
      <c r="AB1542" s="297"/>
      <c r="AC1542" s="297"/>
      <c r="AD1542" s="297"/>
      <c r="AE1542" s="297"/>
      <c r="AF1542" s="297"/>
      <c r="AG1542" s="297"/>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3" t="str">
        <f t="shared" si="250"/>
        <v/>
      </c>
      <c r="AU1542" s="283" t="s">
        <v>2506</v>
      </c>
    </row>
    <row r="1543" spans="1:47" x14ac:dyDescent="0.35">
      <c r="A1543" s="148"/>
      <c r="B1543" s="116"/>
      <c r="C1543" s="115"/>
      <c r="D1543" s="115"/>
      <c r="E1543" s="115"/>
      <c r="F1543" s="240" t="str">
        <f>IFERROR(VLOOKUP(B1543,ACCEPTED_CODES!$X$3:$Y$48,2,),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4"/>
      <c r="Z1543" s="115" t="str">
        <f>IFERROR(VLOOKUP(Y1543,CAPTURE_SITE_INFO!$AC$3:$AE$501,3,FALSE),"")</f>
        <v/>
      </c>
      <c r="AA1543" s="297"/>
      <c r="AB1543" s="297"/>
      <c r="AC1543" s="297"/>
      <c r="AD1543" s="297"/>
      <c r="AE1543" s="297"/>
      <c r="AF1543" s="297"/>
      <c r="AG1543" s="297"/>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3" t="str">
        <f t="shared" si="250"/>
        <v/>
      </c>
      <c r="AU1543" s="283" t="s">
        <v>2506</v>
      </c>
    </row>
    <row r="1544" spans="1:47" x14ac:dyDescent="0.35">
      <c r="A1544" s="148"/>
      <c r="B1544" s="116"/>
      <c r="C1544" s="115"/>
      <c r="D1544" s="115"/>
      <c r="E1544" s="115"/>
      <c r="F1544" s="240" t="str">
        <f>IFERROR(VLOOKUP(B1544,ACCEPTED_CODES!$X$3:$Y$48,2,),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4"/>
      <c r="Z1544" s="115" t="str">
        <f>IFERROR(VLOOKUP(Y1544,CAPTURE_SITE_INFO!$AC$3:$AE$501,3,FALSE),"")</f>
        <v/>
      </c>
      <c r="AA1544" s="297"/>
      <c r="AB1544" s="297"/>
      <c r="AC1544" s="297"/>
      <c r="AD1544" s="297"/>
      <c r="AE1544" s="297"/>
      <c r="AF1544" s="297"/>
      <c r="AG1544" s="297"/>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3" t="str">
        <f t="shared" si="250"/>
        <v/>
      </c>
      <c r="AU1544" s="283" t="s">
        <v>2506</v>
      </c>
    </row>
    <row r="1545" spans="1:47" x14ac:dyDescent="0.35">
      <c r="A1545" s="148"/>
      <c r="B1545" s="116"/>
      <c r="C1545" s="115"/>
      <c r="D1545" s="115"/>
      <c r="E1545" s="115"/>
      <c r="F1545" s="240" t="str">
        <f>IFERROR(VLOOKUP(B1545,ACCEPTED_CODES!$X$3:$Y$48,2,),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4"/>
      <c r="Z1545" s="115" t="str">
        <f>IFERROR(VLOOKUP(Y1545,CAPTURE_SITE_INFO!$AC$3:$AE$501,3,FALSE),"")</f>
        <v/>
      </c>
      <c r="AA1545" s="297"/>
      <c r="AB1545" s="297"/>
      <c r="AC1545" s="297"/>
      <c r="AD1545" s="297"/>
      <c r="AE1545" s="297"/>
      <c r="AF1545" s="297"/>
      <c r="AG1545" s="297"/>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3" t="str">
        <f t="shared" si="250"/>
        <v/>
      </c>
      <c r="AU1545" s="283" t="s">
        <v>2506</v>
      </c>
    </row>
    <row r="1546" spans="1:47" x14ac:dyDescent="0.35">
      <c r="A1546" s="148"/>
      <c r="B1546" s="116"/>
      <c r="C1546" s="115"/>
      <c r="D1546" s="115"/>
      <c r="E1546" s="115"/>
      <c r="F1546" s="240" t="str">
        <f>IFERROR(VLOOKUP(B1546,ACCEPTED_CODES!$X$3:$Y$48,2,),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4"/>
      <c r="Z1546" s="115" t="str">
        <f>IFERROR(VLOOKUP(Y1546,CAPTURE_SITE_INFO!$AC$3:$AE$501,3,FALSE),"")</f>
        <v/>
      </c>
      <c r="AA1546" s="297"/>
      <c r="AB1546" s="297"/>
      <c r="AC1546" s="297"/>
      <c r="AD1546" s="297"/>
      <c r="AE1546" s="297"/>
      <c r="AF1546" s="297"/>
      <c r="AG1546" s="297"/>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3" t="str">
        <f t="shared" si="250"/>
        <v/>
      </c>
      <c r="AU1546" s="283" t="s">
        <v>2506</v>
      </c>
    </row>
    <row r="1547" spans="1:47" x14ac:dyDescent="0.35">
      <c r="A1547" s="148"/>
      <c r="B1547" s="116"/>
      <c r="C1547" s="115"/>
      <c r="D1547" s="115"/>
      <c r="E1547" s="115"/>
      <c r="F1547" s="240" t="str">
        <f>IFERROR(VLOOKUP(B1547,ACCEPTED_CODES!$X$3:$Y$48,2,),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4"/>
      <c r="Z1547" s="115" t="str">
        <f>IFERROR(VLOOKUP(Y1547,CAPTURE_SITE_INFO!$AC$3:$AE$501,3,FALSE),"")</f>
        <v/>
      </c>
      <c r="AA1547" s="297"/>
      <c r="AB1547" s="297"/>
      <c r="AC1547" s="297"/>
      <c r="AD1547" s="297"/>
      <c r="AE1547" s="297"/>
      <c r="AF1547" s="297"/>
      <c r="AG1547" s="297"/>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3" t="str">
        <f t="shared" si="250"/>
        <v/>
      </c>
      <c r="AU1547" s="283" t="s">
        <v>2506</v>
      </c>
    </row>
    <row r="1548" spans="1:47" x14ac:dyDescent="0.35">
      <c r="A1548" s="148"/>
      <c r="B1548" s="116"/>
      <c r="C1548" s="115"/>
      <c r="D1548" s="115"/>
      <c r="E1548" s="115"/>
      <c r="F1548" s="240" t="str">
        <f>IFERROR(VLOOKUP(B1548,ACCEPTED_CODES!$X$3:$Y$48,2,),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4"/>
      <c r="Z1548" s="115" t="str">
        <f>IFERROR(VLOOKUP(Y1548,CAPTURE_SITE_INFO!$AC$3:$AE$501,3,FALSE),"")</f>
        <v/>
      </c>
      <c r="AA1548" s="297"/>
      <c r="AB1548" s="297"/>
      <c r="AC1548" s="297"/>
      <c r="AD1548" s="297"/>
      <c r="AE1548" s="297"/>
      <c r="AF1548" s="297"/>
      <c r="AG1548" s="297"/>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3" t="str">
        <f t="shared" si="250"/>
        <v/>
      </c>
      <c r="AU1548" s="283" t="s">
        <v>2506</v>
      </c>
    </row>
    <row r="1549" spans="1:47" x14ac:dyDescent="0.35">
      <c r="A1549" s="148"/>
      <c r="B1549" s="116"/>
      <c r="C1549" s="115"/>
      <c r="D1549" s="115"/>
      <c r="E1549" s="115"/>
      <c r="F1549" s="240" t="str">
        <f>IFERROR(VLOOKUP(B1549,ACCEPTED_CODES!$X$3:$Y$48,2,),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4"/>
      <c r="Z1549" s="115" t="str">
        <f>IFERROR(VLOOKUP(Y1549,CAPTURE_SITE_INFO!$AC$3:$AE$501,3,FALSE),"")</f>
        <v/>
      </c>
      <c r="AA1549" s="297"/>
      <c r="AB1549" s="297"/>
      <c r="AC1549" s="297"/>
      <c r="AD1549" s="297"/>
      <c r="AE1549" s="297"/>
      <c r="AF1549" s="297"/>
      <c r="AG1549" s="297"/>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3" t="str">
        <f t="shared" si="250"/>
        <v/>
      </c>
      <c r="AU1549" s="283" t="s">
        <v>2506</v>
      </c>
    </row>
    <row r="1550" spans="1:47" x14ac:dyDescent="0.35">
      <c r="A1550" s="148"/>
      <c r="B1550" s="116"/>
      <c r="C1550" s="115"/>
      <c r="D1550" s="115"/>
      <c r="E1550" s="115"/>
      <c r="F1550" s="240" t="str">
        <f>IFERROR(VLOOKUP(B1550,ACCEPTED_CODES!$X$3:$Y$48,2,),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4"/>
      <c r="Z1550" s="115" t="str">
        <f>IFERROR(VLOOKUP(Y1550,CAPTURE_SITE_INFO!$AC$3:$AE$501,3,FALSE),"")</f>
        <v/>
      </c>
      <c r="AA1550" s="297"/>
      <c r="AB1550" s="297"/>
      <c r="AC1550" s="297"/>
      <c r="AD1550" s="297"/>
      <c r="AE1550" s="297"/>
      <c r="AF1550" s="297"/>
      <c r="AG1550" s="297"/>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3" t="str">
        <f t="shared" si="250"/>
        <v/>
      </c>
      <c r="AU1550" s="283" t="s">
        <v>2506</v>
      </c>
    </row>
    <row r="1551" spans="1:47" x14ac:dyDescent="0.35">
      <c r="A1551" s="148"/>
      <c r="B1551" s="116"/>
      <c r="C1551" s="115"/>
      <c r="D1551" s="115"/>
      <c r="E1551" s="115"/>
      <c r="F1551" s="240" t="str">
        <f>IFERROR(VLOOKUP(B1551,ACCEPTED_CODES!$X$3:$Y$48,2,),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4"/>
      <c r="Z1551" s="115" t="str">
        <f>IFERROR(VLOOKUP(Y1551,CAPTURE_SITE_INFO!$AC$3:$AE$501,3,FALSE),"")</f>
        <v/>
      </c>
      <c r="AA1551" s="297"/>
      <c r="AB1551" s="297"/>
      <c r="AC1551" s="297"/>
      <c r="AD1551" s="297"/>
      <c r="AE1551" s="297"/>
      <c r="AF1551" s="297"/>
      <c r="AG1551" s="297"/>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3" t="str">
        <f t="shared" si="250"/>
        <v/>
      </c>
      <c r="AU1551" s="283" t="s">
        <v>2506</v>
      </c>
    </row>
    <row r="1552" spans="1:47" x14ac:dyDescent="0.35">
      <c r="A1552" s="148"/>
      <c r="B1552" s="116"/>
      <c r="C1552" s="115"/>
      <c r="D1552" s="115"/>
      <c r="E1552" s="115"/>
      <c r="F1552" s="240" t="str">
        <f>IFERROR(VLOOKUP(B1552,ACCEPTED_CODES!$X$3:$Y$48,2,),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4"/>
      <c r="Z1552" s="115" t="str">
        <f>IFERROR(VLOOKUP(Y1552,CAPTURE_SITE_INFO!$AC$3:$AE$501,3,FALSE),"")</f>
        <v/>
      </c>
      <c r="AA1552" s="297"/>
      <c r="AB1552" s="297"/>
      <c r="AC1552" s="297"/>
      <c r="AD1552" s="297"/>
      <c r="AE1552" s="297"/>
      <c r="AF1552" s="297"/>
      <c r="AG1552" s="297"/>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3" t="str">
        <f t="shared" si="250"/>
        <v/>
      </c>
      <c r="AU1552" s="283" t="s">
        <v>2506</v>
      </c>
    </row>
    <row r="1553" spans="1:47" x14ac:dyDescent="0.35">
      <c r="A1553" s="148"/>
      <c r="B1553" s="116"/>
      <c r="C1553" s="115"/>
      <c r="D1553" s="115"/>
      <c r="E1553" s="115"/>
      <c r="F1553" s="240" t="str">
        <f>IFERROR(VLOOKUP(B1553,ACCEPTED_CODES!$X$3:$Y$48,2,),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4"/>
      <c r="Z1553" s="115" t="str">
        <f>IFERROR(VLOOKUP(Y1553,CAPTURE_SITE_INFO!$AC$3:$AE$501,3,FALSE),"")</f>
        <v/>
      </c>
      <c r="AA1553" s="297"/>
      <c r="AB1553" s="297"/>
      <c r="AC1553" s="297"/>
      <c r="AD1553" s="297"/>
      <c r="AE1553" s="297"/>
      <c r="AF1553" s="297"/>
      <c r="AG1553" s="297"/>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3" t="str">
        <f t="shared" si="250"/>
        <v/>
      </c>
      <c r="AU1553" s="283" t="s">
        <v>2506</v>
      </c>
    </row>
    <row r="1554" spans="1:47" x14ac:dyDescent="0.35">
      <c r="A1554" s="148"/>
      <c r="B1554" s="116"/>
      <c r="C1554" s="115"/>
      <c r="D1554" s="115"/>
      <c r="E1554" s="115"/>
      <c r="F1554" s="240" t="str">
        <f>IFERROR(VLOOKUP(B1554,ACCEPTED_CODES!$X$3:$Y$48,2,),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4"/>
      <c r="Z1554" s="115" t="str">
        <f>IFERROR(VLOOKUP(Y1554,CAPTURE_SITE_INFO!$AC$3:$AE$501,3,FALSE),"")</f>
        <v/>
      </c>
      <c r="AA1554" s="297"/>
      <c r="AB1554" s="297"/>
      <c r="AC1554" s="297"/>
      <c r="AD1554" s="297"/>
      <c r="AE1554" s="297"/>
      <c r="AF1554" s="297"/>
      <c r="AG1554" s="297"/>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3" t="str">
        <f t="shared" si="250"/>
        <v/>
      </c>
      <c r="AU1554" s="283" t="s">
        <v>2506</v>
      </c>
    </row>
    <row r="1555" spans="1:47" x14ac:dyDescent="0.35">
      <c r="A1555" s="148"/>
      <c r="B1555" s="116"/>
      <c r="C1555" s="115"/>
      <c r="D1555" s="115"/>
      <c r="E1555" s="115"/>
      <c r="F1555" s="240" t="str">
        <f>IFERROR(VLOOKUP(B1555,ACCEPTED_CODES!$X$3:$Y$48,2,),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4"/>
      <c r="Z1555" s="115" t="str">
        <f>IFERROR(VLOOKUP(Y1555,CAPTURE_SITE_INFO!$AC$3:$AE$501,3,FALSE),"")</f>
        <v/>
      </c>
      <c r="AA1555" s="297"/>
      <c r="AB1555" s="297"/>
      <c r="AC1555" s="297"/>
      <c r="AD1555" s="297"/>
      <c r="AE1555" s="297"/>
      <c r="AF1555" s="297"/>
      <c r="AG1555" s="297"/>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3" t="str">
        <f t="shared" si="250"/>
        <v/>
      </c>
      <c r="AU1555" s="283" t="s">
        <v>2506</v>
      </c>
    </row>
    <row r="1556" spans="1:47" x14ac:dyDescent="0.35">
      <c r="A1556" s="148"/>
      <c r="B1556" s="116"/>
      <c r="C1556" s="115"/>
      <c r="D1556" s="115"/>
      <c r="E1556" s="115"/>
      <c r="F1556" s="240" t="str">
        <f>IFERROR(VLOOKUP(B1556,ACCEPTED_CODES!$X$3:$Y$48,2,),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4"/>
      <c r="Z1556" s="115" t="str">
        <f>IFERROR(VLOOKUP(Y1556,CAPTURE_SITE_INFO!$AC$3:$AE$501,3,FALSE),"")</f>
        <v/>
      </c>
      <c r="AA1556" s="297"/>
      <c r="AB1556" s="297"/>
      <c r="AC1556" s="297"/>
      <c r="AD1556" s="297"/>
      <c r="AE1556" s="297"/>
      <c r="AF1556" s="297"/>
      <c r="AG1556" s="297"/>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3" t="str">
        <f t="shared" si="250"/>
        <v/>
      </c>
      <c r="AU1556" s="283" t="s">
        <v>2506</v>
      </c>
    </row>
    <row r="1557" spans="1:47" x14ac:dyDescent="0.35">
      <c r="A1557" s="148"/>
      <c r="B1557" s="116"/>
      <c r="C1557" s="115"/>
      <c r="D1557" s="115"/>
      <c r="E1557" s="115"/>
      <c r="F1557" s="240" t="str">
        <f>IFERROR(VLOOKUP(B1557,ACCEPTED_CODES!$X$3:$Y$48,2,),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4"/>
      <c r="Z1557" s="115" t="str">
        <f>IFERROR(VLOOKUP(Y1557,CAPTURE_SITE_INFO!$AC$3:$AE$501,3,FALSE),"")</f>
        <v/>
      </c>
      <c r="AA1557" s="297"/>
      <c r="AB1557" s="297"/>
      <c r="AC1557" s="297"/>
      <c r="AD1557" s="297"/>
      <c r="AE1557" s="297"/>
      <c r="AF1557" s="297"/>
      <c r="AG1557" s="297"/>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3" t="str">
        <f t="shared" si="250"/>
        <v/>
      </c>
      <c r="AU1557" s="283" t="s">
        <v>2506</v>
      </c>
    </row>
    <row r="1558" spans="1:47" x14ac:dyDescent="0.35">
      <c r="A1558" s="148"/>
      <c r="B1558" s="116"/>
      <c r="C1558" s="115"/>
      <c r="D1558" s="115"/>
      <c r="E1558" s="115"/>
      <c r="F1558" s="240" t="str">
        <f>IFERROR(VLOOKUP(B1558,ACCEPTED_CODES!$X$3:$Y$48,2,),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4"/>
      <c r="Z1558" s="115" t="str">
        <f>IFERROR(VLOOKUP(Y1558,CAPTURE_SITE_INFO!$AC$3:$AE$501,3,FALSE),"")</f>
        <v/>
      </c>
      <c r="AA1558" s="297"/>
      <c r="AB1558" s="297"/>
      <c r="AC1558" s="297"/>
      <c r="AD1558" s="297"/>
      <c r="AE1558" s="297"/>
      <c r="AF1558" s="297"/>
      <c r="AG1558" s="297"/>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3" t="str">
        <f t="shared" si="250"/>
        <v/>
      </c>
      <c r="AU1558" s="283" t="s">
        <v>2506</v>
      </c>
    </row>
    <row r="1559" spans="1:47" x14ac:dyDescent="0.35">
      <c r="A1559" s="148"/>
      <c r="B1559" s="116"/>
      <c r="C1559" s="115"/>
      <c r="D1559" s="115"/>
      <c r="E1559" s="115"/>
      <c r="F1559" s="240" t="str">
        <f>IFERROR(VLOOKUP(B1559,ACCEPTED_CODES!$X$3:$Y$48,2,),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4"/>
      <c r="Z1559" s="115" t="str">
        <f>IFERROR(VLOOKUP(Y1559,CAPTURE_SITE_INFO!$AC$3:$AE$501,3,FALSE),"")</f>
        <v/>
      </c>
      <c r="AA1559" s="297"/>
      <c r="AB1559" s="297"/>
      <c r="AC1559" s="297"/>
      <c r="AD1559" s="297"/>
      <c r="AE1559" s="297"/>
      <c r="AF1559" s="297"/>
      <c r="AG1559" s="297"/>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3" t="str">
        <f t="shared" si="250"/>
        <v/>
      </c>
      <c r="AU1559" s="283" t="s">
        <v>2506</v>
      </c>
    </row>
    <row r="1560" spans="1:47" x14ac:dyDescent="0.35">
      <c r="A1560" s="148"/>
      <c r="B1560" s="116"/>
      <c r="C1560" s="115"/>
      <c r="D1560" s="115"/>
      <c r="E1560" s="115"/>
      <c r="F1560" s="240" t="str">
        <f>IFERROR(VLOOKUP(B1560,ACCEPTED_CODES!$X$3:$Y$48,2,),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4"/>
      <c r="Z1560" s="115" t="str">
        <f>IFERROR(VLOOKUP(Y1560,CAPTURE_SITE_INFO!$AC$3:$AE$501,3,FALSE),"")</f>
        <v/>
      </c>
      <c r="AA1560" s="297"/>
      <c r="AB1560" s="297"/>
      <c r="AC1560" s="297"/>
      <c r="AD1560" s="297"/>
      <c r="AE1560" s="297"/>
      <c r="AF1560" s="297"/>
      <c r="AG1560" s="297"/>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3" t="str">
        <f t="shared" si="250"/>
        <v/>
      </c>
      <c r="AU1560" s="283" t="s">
        <v>2506</v>
      </c>
    </row>
    <row r="1561" spans="1:47" x14ac:dyDescent="0.35">
      <c r="A1561" s="148"/>
      <c r="B1561" s="116"/>
      <c r="C1561" s="115"/>
      <c r="D1561" s="115"/>
      <c r="E1561" s="115"/>
      <c r="F1561" s="240" t="str">
        <f>IFERROR(VLOOKUP(B1561,ACCEPTED_CODES!$X$3:$Y$48,2,),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4"/>
      <c r="Z1561" s="115" t="str">
        <f>IFERROR(VLOOKUP(Y1561,CAPTURE_SITE_INFO!$AC$3:$AE$501,3,FALSE),"")</f>
        <v/>
      </c>
      <c r="AA1561" s="297"/>
      <c r="AB1561" s="297"/>
      <c r="AC1561" s="297"/>
      <c r="AD1561" s="297"/>
      <c r="AE1561" s="297"/>
      <c r="AF1561" s="297"/>
      <c r="AG1561" s="297"/>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3" t="str">
        <f t="shared" si="250"/>
        <v/>
      </c>
      <c r="AU1561" s="283" t="s">
        <v>2506</v>
      </c>
    </row>
    <row r="1562" spans="1:47" x14ac:dyDescent="0.35">
      <c r="A1562" s="148"/>
      <c r="B1562" s="116"/>
      <c r="C1562" s="115"/>
      <c r="D1562" s="115"/>
      <c r="E1562" s="115"/>
      <c r="F1562" s="240" t="str">
        <f>IFERROR(VLOOKUP(B1562,ACCEPTED_CODES!$X$3:$Y$48,2,),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4"/>
      <c r="Z1562" s="115" t="str">
        <f>IFERROR(VLOOKUP(Y1562,CAPTURE_SITE_INFO!$AC$3:$AE$501,3,FALSE),"")</f>
        <v/>
      </c>
      <c r="AA1562" s="297"/>
      <c r="AB1562" s="297"/>
      <c r="AC1562" s="297"/>
      <c r="AD1562" s="297"/>
      <c r="AE1562" s="297"/>
      <c r="AF1562" s="297"/>
      <c r="AG1562" s="297"/>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3" t="str">
        <f t="shared" si="250"/>
        <v/>
      </c>
      <c r="AU1562" s="283" t="s">
        <v>2506</v>
      </c>
    </row>
    <row r="1563" spans="1:47" x14ac:dyDescent="0.35">
      <c r="A1563" s="148"/>
      <c r="B1563" s="116"/>
      <c r="C1563" s="115"/>
      <c r="D1563" s="115"/>
      <c r="E1563" s="115"/>
      <c r="F1563" s="240" t="str">
        <f>IFERROR(VLOOKUP(B1563,ACCEPTED_CODES!$X$3:$Y$48,2,),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4"/>
      <c r="Z1563" s="115" t="str">
        <f>IFERROR(VLOOKUP(Y1563,CAPTURE_SITE_INFO!$AC$3:$AE$501,3,FALSE),"")</f>
        <v/>
      </c>
      <c r="AA1563" s="297"/>
      <c r="AB1563" s="297"/>
      <c r="AC1563" s="297"/>
      <c r="AD1563" s="297"/>
      <c r="AE1563" s="297"/>
      <c r="AF1563" s="297"/>
      <c r="AG1563" s="297"/>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3" t="str">
        <f t="shared" si="250"/>
        <v/>
      </c>
      <c r="AU1563" s="283" t="s">
        <v>2506</v>
      </c>
    </row>
    <row r="1564" spans="1:47" x14ac:dyDescent="0.35">
      <c r="A1564" s="148"/>
      <c r="B1564" s="116"/>
      <c r="C1564" s="115"/>
      <c r="D1564" s="115"/>
      <c r="E1564" s="115"/>
      <c r="F1564" s="240" t="str">
        <f>IFERROR(VLOOKUP(B1564,ACCEPTED_CODES!$X$3:$Y$48,2,),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4"/>
      <c r="Z1564" s="115" t="str">
        <f>IFERROR(VLOOKUP(Y1564,CAPTURE_SITE_INFO!$AC$3:$AE$501,3,FALSE),"")</f>
        <v/>
      </c>
      <c r="AA1564" s="297"/>
      <c r="AB1564" s="297"/>
      <c r="AC1564" s="297"/>
      <c r="AD1564" s="297"/>
      <c r="AE1564" s="297"/>
      <c r="AF1564" s="297"/>
      <c r="AG1564" s="297"/>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3" t="str">
        <f t="shared" si="250"/>
        <v/>
      </c>
      <c r="AU1564" s="283" t="s">
        <v>2506</v>
      </c>
    </row>
    <row r="1565" spans="1:47" x14ac:dyDescent="0.35">
      <c r="A1565" s="148"/>
      <c r="B1565" s="116"/>
      <c r="C1565" s="115"/>
      <c r="D1565" s="115"/>
      <c r="E1565" s="115"/>
      <c r="F1565" s="240" t="str">
        <f>IFERROR(VLOOKUP(B1565,ACCEPTED_CODES!$X$3:$Y$48,2,),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4"/>
      <c r="Z1565" s="115" t="str">
        <f>IFERROR(VLOOKUP(Y1565,CAPTURE_SITE_INFO!$AC$3:$AE$501,3,FALSE),"")</f>
        <v/>
      </c>
      <c r="AA1565" s="297"/>
      <c r="AB1565" s="297"/>
      <c r="AC1565" s="297"/>
      <c r="AD1565" s="297"/>
      <c r="AE1565" s="297"/>
      <c r="AF1565" s="297"/>
      <c r="AG1565" s="297"/>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3" t="str">
        <f t="shared" si="250"/>
        <v/>
      </c>
      <c r="AU1565" s="283" t="s">
        <v>2506</v>
      </c>
    </row>
    <row r="1566" spans="1:47" x14ac:dyDescent="0.35">
      <c r="A1566" s="148"/>
      <c r="B1566" s="116"/>
      <c r="C1566" s="115"/>
      <c r="D1566" s="115"/>
      <c r="E1566" s="115"/>
      <c r="F1566" s="240" t="str">
        <f>IFERROR(VLOOKUP(B1566,ACCEPTED_CODES!$X$3:$Y$48,2,),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4"/>
      <c r="Z1566" s="115" t="str">
        <f>IFERROR(VLOOKUP(Y1566,CAPTURE_SITE_INFO!$AC$3:$AE$501,3,FALSE),"")</f>
        <v/>
      </c>
      <c r="AA1566" s="297"/>
      <c r="AB1566" s="297"/>
      <c r="AC1566" s="297"/>
      <c r="AD1566" s="297"/>
      <c r="AE1566" s="297"/>
      <c r="AF1566" s="297"/>
      <c r="AG1566" s="297"/>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3" t="str">
        <f t="shared" si="250"/>
        <v/>
      </c>
      <c r="AU1566" s="283" t="s">
        <v>2506</v>
      </c>
    </row>
    <row r="1567" spans="1:47" x14ac:dyDescent="0.35">
      <c r="A1567" s="148"/>
      <c r="B1567" s="116"/>
      <c r="C1567" s="115"/>
      <c r="D1567" s="115"/>
      <c r="E1567" s="115"/>
      <c r="F1567" s="240" t="str">
        <f>IFERROR(VLOOKUP(B1567,ACCEPTED_CODES!$X$3:$Y$48,2,),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4"/>
      <c r="Z1567" s="115" t="str">
        <f>IFERROR(VLOOKUP(Y1567,CAPTURE_SITE_INFO!$AC$3:$AE$501,3,FALSE),"")</f>
        <v/>
      </c>
      <c r="AA1567" s="297"/>
      <c r="AB1567" s="297"/>
      <c r="AC1567" s="297"/>
      <c r="AD1567" s="297"/>
      <c r="AE1567" s="297"/>
      <c r="AF1567" s="297"/>
      <c r="AG1567" s="297"/>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3" t="str">
        <f t="shared" si="250"/>
        <v/>
      </c>
      <c r="AU1567" s="283" t="s">
        <v>2506</v>
      </c>
    </row>
    <row r="1568" spans="1:47" x14ac:dyDescent="0.35">
      <c r="A1568" s="148"/>
      <c r="B1568" s="116"/>
      <c r="C1568" s="115"/>
      <c r="D1568" s="115"/>
      <c r="E1568" s="115"/>
      <c r="F1568" s="240" t="str">
        <f>IFERROR(VLOOKUP(B1568,ACCEPTED_CODES!$X$3:$Y$48,2,),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4"/>
      <c r="Z1568" s="115" t="str">
        <f>IFERROR(VLOOKUP(Y1568,CAPTURE_SITE_INFO!$AC$3:$AE$501,3,FALSE),"")</f>
        <v/>
      </c>
      <c r="AA1568" s="297"/>
      <c r="AB1568" s="297"/>
      <c r="AC1568" s="297"/>
      <c r="AD1568" s="297"/>
      <c r="AE1568" s="297"/>
      <c r="AF1568" s="297"/>
      <c r="AG1568" s="297"/>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3" t="str">
        <f t="shared" si="250"/>
        <v/>
      </c>
      <c r="AU1568" s="283" t="s">
        <v>2506</v>
      </c>
    </row>
    <row r="1569" spans="1:47" x14ac:dyDescent="0.35">
      <c r="A1569" s="148"/>
      <c r="B1569" s="116"/>
      <c r="C1569" s="115"/>
      <c r="D1569" s="115"/>
      <c r="E1569" s="115"/>
      <c r="F1569" s="240" t="str">
        <f>IFERROR(VLOOKUP(B1569,ACCEPTED_CODES!$X$3:$Y$48,2,),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4"/>
      <c r="Z1569" s="115" t="str">
        <f>IFERROR(VLOOKUP(Y1569,CAPTURE_SITE_INFO!$AC$3:$AE$501,3,FALSE),"")</f>
        <v/>
      </c>
      <c r="AA1569" s="297"/>
      <c r="AB1569" s="297"/>
      <c r="AC1569" s="297"/>
      <c r="AD1569" s="297"/>
      <c r="AE1569" s="297"/>
      <c r="AF1569" s="297"/>
      <c r="AG1569" s="297"/>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3" t="str">
        <f t="shared" si="250"/>
        <v/>
      </c>
      <c r="AU1569" s="283" t="s">
        <v>2506</v>
      </c>
    </row>
    <row r="1570" spans="1:47" x14ac:dyDescent="0.35">
      <c r="A1570" s="148"/>
      <c r="B1570" s="116"/>
      <c r="C1570" s="115"/>
      <c r="D1570" s="115"/>
      <c r="E1570" s="115"/>
      <c r="F1570" s="240" t="str">
        <f>IFERROR(VLOOKUP(B1570,ACCEPTED_CODES!$X$3:$Y$48,2,),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4"/>
      <c r="Z1570" s="115" t="str">
        <f>IFERROR(VLOOKUP(Y1570,CAPTURE_SITE_INFO!$AC$3:$AE$501,3,FALSE),"")</f>
        <v/>
      </c>
      <c r="AA1570" s="297"/>
      <c r="AB1570" s="297"/>
      <c r="AC1570" s="297"/>
      <c r="AD1570" s="297"/>
      <c r="AE1570" s="297"/>
      <c r="AF1570" s="297"/>
      <c r="AG1570" s="297"/>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3" t="str">
        <f t="shared" si="250"/>
        <v/>
      </c>
      <c r="AU1570" s="283" t="s">
        <v>2506</v>
      </c>
    </row>
    <row r="1571" spans="1:47" x14ac:dyDescent="0.35">
      <c r="A1571" s="148"/>
      <c r="B1571" s="116"/>
      <c r="C1571" s="115"/>
      <c r="D1571" s="115"/>
      <c r="E1571" s="115"/>
      <c r="F1571" s="240" t="str">
        <f>IFERROR(VLOOKUP(B1571,ACCEPTED_CODES!$X$3:$Y$48,2,),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4"/>
      <c r="Z1571" s="115" t="str">
        <f>IFERROR(VLOOKUP(Y1571,CAPTURE_SITE_INFO!$AC$3:$AE$501,3,FALSE),"")</f>
        <v/>
      </c>
      <c r="AA1571" s="297"/>
      <c r="AB1571" s="297"/>
      <c r="AC1571" s="297"/>
      <c r="AD1571" s="297"/>
      <c r="AE1571" s="297"/>
      <c r="AF1571" s="297"/>
      <c r="AG1571" s="297"/>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3" t="str">
        <f t="shared" si="250"/>
        <v/>
      </c>
      <c r="AU1571" s="283" t="s">
        <v>2506</v>
      </c>
    </row>
    <row r="1572" spans="1:47" x14ac:dyDescent="0.35">
      <c r="A1572" s="148"/>
      <c r="B1572" s="116"/>
      <c r="C1572" s="115"/>
      <c r="D1572" s="115"/>
      <c r="E1572" s="115"/>
      <c r="F1572" s="240" t="str">
        <f>IFERROR(VLOOKUP(B1572,ACCEPTED_CODES!$X$3:$Y$48,2,),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4"/>
      <c r="Z1572" s="115" t="str">
        <f>IFERROR(VLOOKUP(Y1572,CAPTURE_SITE_INFO!$AC$3:$AE$501,3,FALSE),"")</f>
        <v/>
      </c>
      <c r="AA1572" s="297"/>
      <c r="AB1572" s="297"/>
      <c r="AC1572" s="297"/>
      <c r="AD1572" s="297"/>
      <c r="AE1572" s="297"/>
      <c r="AF1572" s="297"/>
      <c r="AG1572" s="297"/>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3" t="str">
        <f t="shared" si="250"/>
        <v/>
      </c>
      <c r="AU1572" s="283" t="s">
        <v>2506</v>
      </c>
    </row>
    <row r="1573" spans="1:47" x14ac:dyDescent="0.35">
      <c r="A1573" s="148"/>
      <c r="B1573" s="116"/>
      <c r="C1573" s="115"/>
      <c r="D1573" s="115"/>
      <c r="E1573" s="115"/>
      <c r="F1573" s="240" t="str">
        <f>IFERROR(VLOOKUP(B1573,ACCEPTED_CODES!$X$3:$Y$48,2,),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4"/>
      <c r="Z1573" s="115" t="str">
        <f>IFERROR(VLOOKUP(Y1573,CAPTURE_SITE_INFO!$AC$3:$AE$501,3,FALSE),"")</f>
        <v/>
      </c>
      <c r="AA1573" s="297"/>
      <c r="AB1573" s="297"/>
      <c r="AC1573" s="297"/>
      <c r="AD1573" s="297"/>
      <c r="AE1573" s="297"/>
      <c r="AF1573" s="297"/>
      <c r="AG1573" s="297"/>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3" t="str">
        <f t="shared" si="250"/>
        <v/>
      </c>
      <c r="AU1573" s="283" t="s">
        <v>2506</v>
      </c>
    </row>
    <row r="1574" spans="1:47" x14ac:dyDescent="0.35">
      <c r="A1574" s="148"/>
      <c r="B1574" s="116"/>
      <c r="C1574" s="115"/>
      <c r="D1574" s="115"/>
      <c r="E1574" s="115"/>
      <c r="F1574" s="240" t="str">
        <f>IFERROR(VLOOKUP(B1574,ACCEPTED_CODES!$X$3:$Y$48,2,),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4"/>
      <c r="Z1574" s="115" t="str">
        <f>IFERROR(VLOOKUP(Y1574,CAPTURE_SITE_INFO!$AC$3:$AE$501,3,FALSE),"")</f>
        <v/>
      </c>
      <c r="AA1574" s="297"/>
      <c r="AB1574" s="297"/>
      <c r="AC1574" s="297"/>
      <c r="AD1574" s="297"/>
      <c r="AE1574" s="297"/>
      <c r="AF1574" s="297"/>
      <c r="AG1574" s="297"/>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3" t="str">
        <f t="shared" si="250"/>
        <v/>
      </c>
      <c r="AU1574" s="283" t="s">
        <v>2506</v>
      </c>
    </row>
    <row r="1575" spans="1:47" x14ac:dyDescent="0.35">
      <c r="A1575" s="148"/>
      <c r="B1575" s="116"/>
      <c r="C1575" s="115"/>
      <c r="D1575" s="115"/>
      <c r="E1575" s="115"/>
      <c r="F1575" s="240" t="str">
        <f>IFERROR(VLOOKUP(B1575,ACCEPTED_CODES!$X$3:$Y$48,2,),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4"/>
      <c r="Z1575" s="115" t="str">
        <f>IFERROR(VLOOKUP(Y1575,CAPTURE_SITE_INFO!$AC$3:$AE$501,3,FALSE),"")</f>
        <v/>
      </c>
      <c r="AA1575" s="297"/>
      <c r="AB1575" s="297"/>
      <c r="AC1575" s="297"/>
      <c r="AD1575" s="297"/>
      <c r="AE1575" s="297"/>
      <c r="AF1575" s="297"/>
      <c r="AG1575" s="297"/>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3" t="str">
        <f t="shared" si="250"/>
        <v/>
      </c>
      <c r="AU1575" s="283" t="s">
        <v>2506</v>
      </c>
    </row>
    <row r="1576" spans="1:47" x14ac:dyDescent="0.35">
      <c r="A1576" s="148"/>
      <c r="B1576" s="116"/>
      <c r="C1576" s="115"/>
      <c r="D1576" s="115"/>
      <c r="E1576" s="115"/>
      <c r="F1576" s="240" t="str">
        <f>IFERROR(VLOOKUP(B1576,ACCEPTED_CODES!$X$3:$Y$48,2,),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4"/>
      <c r="Z1576" s="115" t="str">
        <f>IFERROR(VLOOKUP(Y1576,CAPTURE_SITE_INFO!$AC$3:$AE$501,3,FALSE),"")</f>
        <v/>
      </c>
      <c r="AA1576" s="297"/>
      <c r="AB1576" s="297"/>
      <c r="AC1576" s="297"/>
      <c r="AD1576" s="297"/>
      <c r="AE1576" s="297"/>
      <c r="AF1576" s="297"/>
      <c r="AG1576" s="297"/>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3" t="str">
        <f t="shared" si="250"/>
        <v/>
      </c>
      <c r="AU1576" s="283" t="s">
        <v>2506</v>
      </c>
    </row>
    <row r="1577" spans="1:47" x14ac:dyDescent="0.35">
      <c r="A1577" s="148"/>
      <c r="B1577" s="116"/>
      <c r="C1577" s="115"/>
      <c r="D1577" s="115"/>
      <c r="E1577" s="115"/>
      <c r="F1577" s="240" t="str">
        <f>IFERROR(VLOOKUP(B1577,ACCEPTED_CODES!$X$3:$Y$48,2,),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4"/>
      <c r="Z1577" s="115" t="str">
        <f>IFERROR(VLOOKUP(Y1577,CAPTURE_SITE_INFO!$AC$3:$AE$501,3,FALSE),"")</f>
        <v/>
      </c>
      <c r="AA1577" s="297"/>
      <c r="AB1577" s="297"/>
      <c r="AC1577" s="297"/>
      <c r="AD1577" s="297"/>
      <c r="AE1577" s="297"/>
      <c r="AF1577" s="297"/>
      <c r="AG1577" s="297"/>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3" t="str">
        <f t="shared" si="250"/>
        <v/>
      </c>
      <c r="AU1577" s="283" t="s">
        <v>2506</v>
      </c>
    </row>
    <row r="1578" spans="1:47" x14ac:dyDescent="0.35">
      <c r="A1578" s="148"/>
      <c r="B1578" s="116"/>
      <c r="C1578" s="115"/>
      <c r="D1578" s="115"/>
      <c r="E1578" s="115"/>
      <c r="F1578" s="240" t="str">
        <f>IFERROR(VLOOKUP(B1578,ACCEPTED_CODES!$X$3:$Y$48,2,),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4"/>
      <c r="Z1578" s="115" t="str">
        <f>IFERROR(VLOOKUP(Y1578,CAPTURE_SITE_INFO!$AC$3:$AE$501,3,FALSE),"")</f>
        <v/>
      </c>
      <c r="AA1578" s="297"/>
      <c r="AB1578" s="297"/>
      <c r="AC1578" s="297"/>
      <c r="AD1578" s="297"/>
      <c r="AE1578" s="297"/>
      <c r="AF1578" s="297"/>
      <c r="AG1578" s="297"/>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3" t="str">
        <f t="shared" si="250"/>
        <v/>
      </c>
      <c r="AU1578" s="283" t="s">
        <v>2506</v>
      </c>
    </row>
    <row r="1579" spans="1:47" x14ac:dyDescent="0.35">
      <c r="A1579" s="148"/>
      <c r="B1579" s="116"/>
      <c r="C1579" s="115"/>
      <c r="D1579" s="115"/>
      <c r="E1579" s="115"/>
      <c r="F1579" s="240" t="str">
        <f>IFERROR(VLOOKUP(B1579,ACCEPTED_CODES!$X$3:$Y$48,2,),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4"/>
      <c r="Z1579" s="115" t="str">
        <f>IFERROR(VLOOKUP(Y1579,CAPTURE_SITE_INFO!$AC$3:$AE$501,3,FALSE),"")</f>
        <v/>
      </c>
      <c r="AA1579" s="297"/>
      <c r="AB1579" s="297"/>
      <c r="AC1579" s="297"/>
      <c r="AD1579" s="297"/>
      <c r="AE1579" s="297"/>
      <c r="AF1579" s="297"/>
      <c r="AG1579" s="297"/>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3" t="str">
        <f t="shared" si="250"/>
        <v/>
      </c>
      <c r="AU1579" s="283" t="s">
        <v>2506</v>
      </c>
    </row>
    <row r="1580" spans="1:47" x14ac:dyDescent="0.35">
      <c r="A1580" s="148"/>
      <c r="B1580" s="116"/>
      <c r="C1580" s="115"/>
      <c r="D1580" s="115"/>
      <c r="E1580" s="115"/>
      <c r="F1580" s="240" t="str">
        <f>IFERROR(VLOOKUP(B1580,ACCEPTED_CODES!$X$3:$Y$48,2,),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4"/>
      <c r="Z1580" s="115" t="str">
        <f>IFERROR(VLOOKUP(Y1580,CAPTURE_SITE_INFO!$AC$3:$AE$501,3,FALSE),"")</f>
        <v/>
      </c>
      <c r="AA1580" s="297"/>
      <c r="AB1580" s="297"/>
      <c r="AC1580" s="297"/>
      <c r="AD1580" s="297"/>
      <c r="AE1580" s="297"/>
      <c r="AF1580" s="297"/>
      <c r="AG1580" s="297"/>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3" t="str">
        <f t="shared" si="250"/>
        <v/>
      </c>
      <c r="AU1580" s="283" t="s">
        <v>2506</v>
      </c>
    </row>
    <row r="1581" spans="1:47" x14ac:dyDescent="0.35">
      <c r="A1581" s="148"/>
      <c r="B1581" s="116"/>
      <c r="C1581" s="115"/>
      <c r="D1581" s="115"/>
      <c r="E1581" s="115"/>
      <c r="F1581" s="240" t="str">
        <f>IFERROR(VLOOKUP(B1581,ACCEPTED_CODES!$X$3:$Y$48,2,),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4"/>
      <c r="Z1581" s="115" t="str">
        <f>IFERROR(VLOOKUP(Y1581,CAPTURE_SITE_INFO!$AC$3:$AE$501,3,FALSE),"")</f>
        <v/>
      </c>
      <c r="AA1581" s="297"/>
      <c r="AB1581" s="297"/>
      <c r="AC1581" s="297"/>
      <c r="AD1581" s="297"/>
      <c r="AE1581" s="297"/>
      <c r="AF1581" s="297"/>
      <c r="AG1581" s="297"/>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3" t="str">
        <f t="shared" si="250"/>
        <v/>
      </c>
      <c r="AU1581" s="283" t="s">
        <v>2506</v>
      </c>
    </row>
    <row r="1582" spans="1:47" x14ac:dyDescent="0.35">
      <c r="A1582" s="148"/>
      <c r="B1582" s="116"/>
      <c r="C1582" s="115"/>
      <c r="D1582" s="115"/>
      <c r="E1582" s="115"/>
      <c r="F1582" s="240" t="str">
        <f>IFERROR(VLOOKUP(B1582,ACCEPTED_CODES!$X$3:$Y$48,2,),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4"/>
      <c r="Z1582" s="115" t="str">
        <f>IFERROR(VLOOKUP(Y1582,CAPTURE_SITE_INFO!$AC$3:$AE$501,3,FALSE),"")</f>
        <v/>
      </c>
      <c r="AA1582" s="297"/>
      <c r="AB1582" s="297"/>
      <c r="AC1582" s="297"/>
      <c r="AD1582" s="297"/>
      <c r="AE1582" s="297"/>
      <c r="AF1582" s="297"/>
      <c r="AG1582" s="297"/>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3" t="str">
        <f t="shared" si="250"/>
        <v/>
      </c>
      <c r="AU1582" s="283" t="s">
        <v>2506</v>
      </c>
    </row>
    <row r="1583" spans="1:47" x14ac:dyDescent="0.35">
      <c r="A1583" s="148"/>
      <c r="B1583" s="116"/>
      <c r="C1583" s="115"/>
      <c r="D1583" s="115"/>
      <c r="E1583" s="115"/>
      <c r="F1583" s="240" t="str">
        <f>IFERROR(VLOOKUP(B1583,ACCEPTED_CODES!$X$3:$Y$48,2,),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4"/>
      <c r="Z1583" s="115" t="str">
        <f>IFERROR(VLOOKUP(Y1583,CAPTURE_SITE_INFO!$AC$3:$AE$501,3,FALSE),"")</f>
        <v/>
      </c>
      <c r="AA1583" s="297"/>
      <c r="AB1583" s="297"/>
      <c r="AC1583" s="297"/>
      <c r="AD1583" s="297"/>
      <c r="AE1583" s="297"/>
      <c r="AF1583" s="297"/>
      <c r="AG1583" s="297"/>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3" t="str">
        <f t="shared" si="250"/>
        <v/>
      </c>
      <c r="AU1583" s="283" t="s">
        <v>2506</v>
      </c>
    </row>
    <row r="1584" spans="1:47" x14ac:dyDescent="0.35">
      <c r="A1584" s="148"/>
      <c r="B1584" s="116"/>
      <c r="C1584" s="115"/>
      <c r="D1584" s="115"/>
      <c r="E1584" s="115"/>
      <c r="F1584" s="240" t="str">
        <f>IFERROR(VLOOKUP(B1584,ACCEPTED_CODES!$X$3:$Y$48,2,),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4"/>
      <c r="Z1584" s="115" t="str">
        <f>IFERROR(VLOOKUP(Y1584,CAPTURE_SITE_INFO!$AC$3:$AE$501,3,FALSE),"")</f>
        <v/>
      </c>
      <c r="AA1584" s="297"/>
      <c r="AB1584" s="297"/>
      <c r="AC1584" s="297"/>
      <c r="AD1584" s="297"/>
      <c r="AE1584" s="297"/>
      <c r="AF1584" s="297"/>
      <c r="AG1584" s="297"/>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3" t="str">
        <f t="shared" si="250"/>
        <v/>
      </c>
      <c r="AU1584" s="283" t="s">
        <v>2506</v>
      </c>
    </row>
    <row r="1585" spans="1:47" x14ac:dyDescent="0.35">
      <c r="A1585" s="148"/>
      <c r="B1585" s="116"/>
      <c r="C1585" s="115"/>
      <c r="D1585" s="115"/>
      <c r="E1585" s="115"/>
      <c r="F1585" s="240" t="str">
        <f>IFERROR(VLOOKUP(B1585,ACCEPTED_CODES!$X$3:$Y$48,2,),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4"/>
      <c r="Z1585" s="115" t="str">
        <f>IFERROR(VLOOKUP(Y1585,CAPTURE_SITE_INFO!$AC$3:$AE$501,3,FALSE),"")</f>
        <v/>
      </c>
      <c r="AA1585" s="297"/>
      <c r="AB1585" s="297"/>
      <c r="AC1585" s="297"/>
      <c r="AD1585" s="297"/>
      <c r="AE1585" s="297"/>
      <c r="AF1585" s="297"/>
      <c r="AG1585" s="297"/>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3" t="str">
        <f t="shared" si="250"/>
        <v/>
      </c>
      <c r="AU1585" s="283" t="s">
        <v>2506</v>
      </c>
    </row>
    <row r="1586" spans="1:47" x14ac:dyDescent="0.35">
      <c r="A1586" s="148"/>
      <c r="B1586" s="116"/>
      <c r="C1586" s="115"/>
      <c r="D1586" s="115"/>
      <c r="E1586" s="115"/>
      <c r="F1586" s="240" t="str">
        <f>IFERROR(VLOOKUP(B1586,ACCEPTED_CODES!$X$3:$Y$48,2,),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4"/>
      <c r="Z1586" s="115" t="str">
        <f>IFERROR(VLOOKUP(Y1586,CAPTURE_SITE_INFO!$AC$3:$AE$501,3,FALSE),"")</f>
        <v/>
      </c>
      <c r="AA1586" s="297"/>
      <c r="AB1586" s="297"/>
      <c r="AC1586" s="297"/>
      <c r="AD1586" s="297"/>
      <c r="AE1586" s="297"/>
      <c r="AF1586" s="297"/>
      <c r="AG1586" s="297"/>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3" t="str">
        <f t="shared" si="250"/>
        <v/>
      </c>
      <c r="AU1586" s="283" t="s">
        <v>2506</v>
      </c>
    </row>
    <row r="1587" spans="1:47" x14ac:dyDescent="0.35">
      <c r="A1587" s="148"/>
      <c r="B1587" s="116"/>
      <c r="C1587" s="115"/>
      <c r="D1587" s="115"/>
      <c r="E1587" s="115"/>
      <c r="F1587" s="240" t="str">
        <f>IFERROR(VLOOKUP(B1587,ACCEPTED_CODES!$X$3:$Y$48,2,),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4"/>
      <c r="Z1587" s="115" t="str">
        <f>IFERROR(VLOOKUP(Y1587,CAPTURE_SITE_INFO!$AC$3:$AE$501,3,FALSE),"")</f>
        <v/>
      </c>
      <c r="AA1587" s="297"/>
      <c r="AB1587" s="297"/>
      <c r="AC1587" s="297"/>
      <c r="AD1587" s="297"/>
      <c r="AE1587" s="297"/>
      <c r="AF1587" s="297"/>
      <c r="AG1587" s="297"/>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3" t="str">
        <f t="shared" si="250"/>
        <v/>
      </c>
      <c r="AU1587" s="283" t="s">
        <v>2506</v>
      </c>
    </row>
    <row r="1588" spans="1:47" x14ac:dyDescent="0.35">
      <c r="A1588" s="148"/>
      <c r="B1588" s="116"/>
      <c r="C1588" s="115"/>
      <c r="D1588" s="115"/>
      <c r="E1588" s="115"/>
      <c r="F1588" s="240" t="str">
        <f>IFERROR(VLOOKUP(B1588,ACCEPTED_CODES!$X$3:$Y$48,2,),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4"/>
      <c r="Z1588" s="115" t="str">
        <f>IFERROR(VLOOKUP(Y1588,CAPTURE_SITE_INFO!$AC$3:$AE$501,3,FALSE),"")</f>
        <v/>
      </c>
      <c r="AA1588" s="297"/>
      <c r="AB1588" s="297"/>
      <c r="AC1588" s="297"/>
      <c r="AD1588" s="297"/>
      <c r="AE1588" s="297"/>
      <c r="AF1588" s="297"/>
      <c r="AG1588" s="297"/>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3" t="str">
        <f t="shared" si="250"/>
        <v/>
      </c>
      <c r="AU1588" s="283" t="s">
        <v>2506</v>
      </c>
    </row>
    <row r="1589" spans="1:47" x14ac:dyDescent="0.35">
      <c r="A1589" s="148"/>
      <c r="B1589" s="116"/>
      <c r="C1589" s="115"/>
      <c r="D1589" s="115"/>
      <c r="E1589" s="115"/>
      <c r="F1589" s="240" t="str">
        <f>IFERROR(VLOOKUP(B1589,ACCEPTED_CODES!$X$3:$Y$48,2,),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4"/>
      <c r="Z1589" s="115" t="str">
        <f>IFERROR(VLOOKUP(Y1589,CAPTURE_SITE_INFO!$AC$3:$AE$501,3,FALSE),"")</f>
        <v/>
      </c>
      <c r="AA1589" s="297"/>
      <c r="AB1589" s="297"/>
      <c r="AC1589" s="297"/>
      <c r="AD1589" s="297"/>
      <c r="AE1589" s="297"/>
      <c r="AF1589" s="297"/>
      <c r="AG1589" s="297"/>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3" t="str">
        <f t="shared" si="250"/>
        <v/>
      </c>
      <c r="AU1589" s="283" t="s">
        <v>2506</v>
      </c>
    </row>
    <row r="1590" spans="1:47" x14ac:dyDescent="0.35">
      <c r="A1590" s="148"/>
      <c r="B1590" s="116"/>
      <c r="C1590" s="115"/>
      <c r="D1590" s="115"/>
      <c r="E1590" s="115"/>
      <c r="F1590" s="240" t="str">
        <f>IFERROR(VLOOKUP(B1590,ACCEPTED_CODES!$X$3:$Y$48,2,),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4"/>
      <c r="Z1590" s="115" t="str">
        <f>IFERROR(VLOOKUP(Y1590,CAPTURE_SITE_INFO!$AC$3:$AE$501,3,FALSE),"")</f>
        <v/>
      </c>
      <c r="AA1590" s="297"/>
      <c r="AB1590" s="297"/>
      <c r="AC1590" s="297"/>
      <c r="AD1590" s="297"/>
      <c r="AE1590" s="297"/>
      <c r="AF1590" s="297"/>
      <c r="AG1590" s="297"/>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3" t="str">
        <f t="shared" si="250"/>
        <v/>
      </c>
      <c r="AU1590" s="283" t="s">
        <v>2506</v>
      </c>
    </row>
    <row r="1591" spans="1:47" x14ac:dyDescent="0.35">
      <c r="A1591" s="148"/>
      <c r="B1591" s="116"/>
      <c r="C1591" s="115"/>
      <c r="D1591" s="115"/>
      <c r="E1591" s="115"/>
      <c r="F1591" s="240" t="str">
        <f>IFERROR(VLOOKUP(B1591,ACCEPTED_CODES!$X$3:$Y$48,2,),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4"/>
      <c r="Z1591" s="115" t="str">
        <f>IFERROR(VLOOKUP(Y1591,CAPTURE_SITE_INFO!$AC$3:$AE$501,3,FALSE),"")</f>
        <v/>
      </c>
      <c r="AA1591" s="297"/>
      <c r="AB1591" s="297"/>
      <c r="AC1591" s="297"/>
      <c r="AD1591" s="297"/>
      <c r="AE1591" s="297"/>
      <c r="AF1591" s="297"/>
      <c r="AG1591" s="297"/>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3" t="str">
        <f t="shared" si="250"/>
        <v/>
      </c>
      <c r="AU1591" s="283" t="s">
        <v>2506</v>
      </c>
    </row>
    <row r="1592" spans="1:47" x14ac:dyDescent="0.35">
      <c r="A1592" s="148"/>
      <c r="B1592" s="116"/>
      <c r="C1592" s="115"/>
      <c r="D1592" s="115"/>
      <c r="E1592" s="115"/>
      <c r="F1592" s="240" t="str">
        <f>IFERROR(VLOOKUP(B1592,ACCEPTED_CODES!$X$3:$Y$48,2,),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4"/>
      <c r="Z1592" s="115" t="str">
        <f>IFERROR(VLOOKUP(Y1592,CAPTURE_SITE_INFO!$AC$3:$AE$501,3,FALSE),"")</f>
        <v/>
      </c>
      <c r="AA1592" s="297"/>
      <c r="AB1592" s="297"/>
      <c r="AC1592" s="297"/>
      <c r="AD1592" s="297"/>
      <c r="AE1592" s="297"/>
      <c r="AF1592" s="297"/>
      <c r="AG1592" s="297"/>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3" t="str">
        <f t="shared" si="250"/>
        <v/>
      </c>
      <c r="AU1592" s="283" t="s">
        <v>2506</v>
      </c>
    </row>
    <row r="1593" spans="1:47" x14ac:dyDescent="0.35">
      <c r="A1593" s="148"/>
      <c r="B1593" s="116"/>
      <c r="C1593" s="115"/>
      <c r="D1593" s="115"/>
      <c r="E1593" s="115"/>
      <c r="F1593" s="240" t="str">
        <f>IFERROR(VLOOKUP(B1593,ACCEPTED_CODES!$X$3:$Y$48,2,),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4"/>
      <c r="Z1593" s="115" t="str">
        <f>IFERROR(VLOOKUP(Y1593,CAPTURE_SITE_INFO!$AC$3:$AE$501,3,FALSE),"")</f>
        <v/>
      </c>
      <c r="AA1593" s="297"/>
      <c r="AB1593" s="297"/>
      <c r="AC1593" s="297"/>
      <c r="AD1593" s="297"/>
      <c r="AE1593" s="297"/>
      <c r="AF1593" s="297"/>
      <c r="AG1593" s="297"/>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3" t="str">
        <f t="shared" si="250"/>
        <v/>
      </c>
      <c r="AU1593" s="283" t="s">
        <v>2506</v>
      </c>
    </row>
    <row r="1594" spans="1:47" x14ac:dyDescent="0.35">
      <c r="A1594" s="148"/>
      <c r="B1594" s="116"/>
      <c r="C1594" s="115"/>
      <c r="D1594" s="115"/>
      <c r="E1594" s="115"/>
      <c r="F1594" s="240" t="str">
        <f>IFERROR(VLOOKUP(B1594,ACCEPTED_CODES!$X$3:$Y$48,2,),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4"/>
      <c r="Z1594" s="115" t="str">
        <f>IFERROR(VLOOKUP(Y1594,CAPTURE_SITE_INFO!$AC$3:$AE$501,3,FALSE),"")</f>
        <v/>
      </c>
      <c r="AA1594" s="297"/>
      <c r="AB1594" s="297"/>
      <c r="AC1594" s="297"/>
      <c r="AD1594" s="297"/>
      <c r="AE1594" s="297"/>
      <c r="AF1594" s="297"/>
      <c r="AG1594" s="297"/>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3" t="str">
        <f t="shared" si="250"/>
        <v/>
      </c>
      <c r="AU1594" s="283" t="s">
        <v>2506</v>
      </c>
    </row>
    <row r="1595" spans="1:47" x14ac:dyDescent="0.35">
      <c r="A1595" s="148"/>
      <c r="B1595" s="116"/>
      <c r="C1595" s="115"/>
      <c r="D1595" s="115"/>
      <c r="E1595" s="115"/>
      <c r="F1595" s="240" t="str">
        <f>IFERROR(VLOOKUP(B1595,ACCEPTED_CODES!$X$3:$Y$48,2,),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4"/>
      <c r="Z1595" s="115" t="str">
        <f>IFERROR(VLOOKUP(Y1595,CAPTURE_SITE_INFO!$AC$3:$AE$501,3,FALSE),"")</f>
        <v/>
      </c>
      <c r="AA1595" s="297"/>
      <c r="AB1595" s="297"/>
      <c r="AC1595" s="297"/>
      <c r="AD1595" s="297"/>
      <c r="AE1595" s="297"/>
      <c r="AF1595" s="297"/>
      <c r="AG1595" s="297"/>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3" t="str">
        <f t="shared" si="250"/>
        <v/>
      </c>
      <c r="AU1595" s="283" t="s">
        <v>2506</v>
      </c>
    </row>
    <row r="1596" spans="1:47" x14ac:dyDescent="0.35">
      <c r="A1596" s="148"/>
      <c r="B1596" s="116"/>
      <c r="C1596" s="115"/>
      <c r="D1596" s="115"/>
      <c r="E1596" s="115"/>
      <c r="F1596" s="240" t="str">
        <f>IFERROR(VLOOKUP(B1596,ACCEPTED_CODES!$X$3:$Y$48,2,),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4"/>
      <c r="Z1596" s="115" t="str">
        <f>IFERROR(VLOOKUP(Y1596,CAPTURE_SITE_INFO!$AC$3:$AE$501,3,FALSE),"")</f>
        <v/>
      </c>
      <c r="AA1596" s="297"/>
      <c r="AB1596" s="297"/>
      <c r="AC1596" s="297"/>
      <c r="AD1596" s="297"/>
      <c r="AE1596" s="297"/>
      <c r="AF1596" s="297"/>
      <c r="AG1596" s="297"/>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3" t="str">
        <f t="shared" si="250"/>
        <v/>
      </c>
      <c r="AU1596" s="283" t="s">
        <v>2506</v>
      </c>
    </row>
    <row r="1597" spans="1:47" x14ac:dyDescent="0.35">
      <c r="A1597" s="148"/>
      <c r="B1597" s="116"/>
      <c r="C1597" s="115"/>
      <c r="D1597" s="115"/>
      <c r="E1597" s="115"/>
      <c r="F1597" s="240" t="str">
        <f>IFERROR(VLOOKUP(B1597,ACCEPTED_CODES!$X$3:$Y$48,2,),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4"/>
      <c r="Z1597" s="115" t="str">
        <f>IFERROR(VLOOKUP(Y1597,CAPTURE_SITE_INFO!$AC$3:$AE$501,3,FALSE),"")</f>
        <v/>
      </c>
      <c r="AA1597" s="297"/>
      <c r="AB1597" s="297"/>
      <c r="AC1597" s="297"/>
      <c r="AD1597" s="297"/>
      <c r="AE1597" s="297"/>
      <c r="AF1597" s="297"/>
      <c r="AG1597" s="297"/>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3" t="str">
        <f t="shared" si="250"/>
        <v/>
      </c>
      <c r="AU1597" s="283" t="s">
        <v>2506</v>
      </c>
    </row>
    <row r="1598" spans="1:47" x14ac:dyDescent="0.35">
      <c r="A1598" s="148"/>
      <c r="B1598" s="116"/>
      <c r="C1598" s="115"/>
      <c r="D1598" s="115"/>
      <c r="E1598" s="115"/>
      <c r="F1598" s="240" t="str">
        <f>IFERROR(VLOOKUP(B1598,ACCEPTED_CODES!$X$3:$Y$48,2,),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4"/>
      <c r="Z1598" s="115" t="str">
        <f>IFERROR(VLOOKUP(Y1598,CAPTURE_SITE_INFO!$AC$3:$AE$501,3,FALSE),"")</f>
        <v/>
      </c>
      <c r="AA1598" s="297"/>
      <c r="AB1598" s="297"/>
      <c r="AC1598" s="297"/>
      <c r="AD1598" s="297"/>
      <c r="AE1598" s="297"/>
      <c r="AF1598" s="297"/>
      <c r="AG1598" s="297"/>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3" t="str">
        <f t="shared" si="250"/>
        <v/>
      </c>
      <c r="AU1598" s="283" t="s">
        <v>2506</v>
      </c>
    </row>
    <row r="1599" spans="1:47" x14ac:dyDescent="0.35">
      <c r="A1599" s="148"/>
      <c r="B1599" s="116"/>
      <c r="C1599" s="115"/>
      <c r="D1599" s="115"/>
      <c r="E1599" s="115"/>
      <c r="F1599" s="240" t="str">
        <f>IFERROR(VLOOKUP(B1599,ACCEPTED_CODES!$X$3:$Y$48,2,),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4"/>
      <c r="Z1599" s="115" t="str">
        <f>IFERROR(VLOOKUP(Y1599,CAPTURE_SITE_INFO!$AC$3:$AE$501,3,FALSE),"")</f>
        <v/>
      </c>
      <c r="AA1599" s="297"/>
      <c r="AB1599" s="297"/>
      <c r="AC1599" s="297"/>
      <c r="AD1599" s="297"/>
      <c r="AE1599" s="297"/>
      <c r="AF1599" s="297"/>
      <c r="AG1599" s="297"/>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3" t="str">
        <f t="shared" si="250"/>
        <v/>
      </c>
      <c r="AU1599" s="283" t="s">
        <v>2506</v>
      </c>
    </row>
    <row r="1600" spans="1:47" x14ac:dyDescent="0.35">
      <c r="A1600" s="148"/>
      <c r="B1600" s="116"/>
      <c r="C1600" s="115"/>
      <c r="D1600" s="115"/>
      <c r="E1600" s="115"/>
      <c r="F1600" s="240" t="str">
        <f>IFERROR(VLOOKUP(B1600,ACCEPTED_CODES!$X$3:$Y$48,2,),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4"/>
      <c r="Z1600" s="115" t="str">
        <f>IFERROR(VLOOKUP(Y1600,CAPTURE_SITE_INFO!$AC$3:$AE$501,3,FALSE),"")</f>
        <v/>
      </c>
      <c r="AA1600" s="297"/>
      <c r="AB1600" s="297"/>
      <c r="AC1600" s="297"/>
      <c r="AD1600" s="297"/>
      <c r="AE1600" s="297"/>
      <c r="AF1600" s="297"/>
      <c r="AG1600" s="297"/>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3" t="str">
        <f t="shared" si="250"/>
        <v/>
      </c>
      <c r="AU1600" s="283" t="s">
        <v>2506</v>
      </c>
    </row>
    <row r="1601" spans="1:47" x14ac:dyDescent="0.35">
      <c r="A1601" s="148"/>
      <c r="B1601" s="116"/>
      <c r="C1601" s="115"/>
      <c r="D1601" s="115"/>
      <c r="E1601" s="115"/>
      <c r="F1601" s="240" t="str">
        <f>IFERROR(VLOOKUP(B1601,ACCEPTED_CODES!$X$3:$Y$48,2,),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4"/>
      <c r="Z1601" s="115" t="str">
        <f>IFERROR(VLOOKUP(Y1601,CAPTURE_SITE_INFO!$AC$3:$AE$501,3,FALSE),"")</f>
        <v/>
      </c>
      <c r="AA1601" s="297"/>
      <c r="AB1601" s="297"/>
      <c r="AC1601" s="297"/>
      <c r="AD1601" s="297"/>
      <c r="AE1601" s="297"/>
      <c r="AF1601" s="297"/>
      <c r="AG1601" s="297"/>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3" t="str">
        <f t="shared" si="250"/>
        <v/>
      </c>
      <c r="AU1601" s="283" t="s">
        <v>2506</v>
      </c>
    </row>
    <row r="1602" spans="1:47" x14ac:dyDescent="0.35">
      <c r="A1602" s="148"/>
      <c r="B1602" s="116"/>
      <c r="C1602" s="115"/>
      <c r="D1602" s="115"/>
      <c r="E1602" s="115"/>
      <c r="F1602" s="240" t="str">
        <f>IFERROR(VLOOKUP(B1602,ACCEPTED_CODES!$X$3:$Y$48,2,),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4"/>
      <c r="Z1602" s="115" t="str">
        <f>IFERROR(VLOOKUP(Y1602,CAPTURE_SITE_INFO!$AC$3:$AE$501,3,FALSE),"")</f>
        <v/>
      </c>
      <c r="AA1602" s="297"/>
      <c r="AB1602" s="297"/>
      <c r="AC1602" s="297"/>
      <c r="AD1602" s="297"/>
      <c r="AE1602" s="297"/>
      <c r="AF1602" s="297"/>
      <c r="AG1602" s="297"/>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3" t="str">
        <f t="shared" si="250"/>
        <v/>
      </c>
      <c r="AU1602" s="283" t="s">
        <v>2506</v>
      </c>
    </row>
    <row r="1603" spans="1:47" x14ac:dyDescent="0.35">
      <c r="A1603" s="148"/>
      <c r="B1603" s="116"/>
      <c r="C1603" s="115"/>
      <c r="D1603" s="115"/>
      <c r="E1603" s="115"/>
      <c r="F1603" s="240" t="str">
        <f>IFERROR(VLOOKUP(B1603,ACCEPTED_CODES!$X$3:$Y$48,2,),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4"/>
      <c r="Z1603" s="115" t="str">
        <f>IFERROR(VLOOKUP(Y1603,CAPTURE_SITE_INFO!$AC$3:$AE$501,3,FALSE),"")</f>
        <v/>
      </c>
      <c r="AA1603" s="297"/>
      <c r="AB1603" s="297"/>
      <c r="AC1603" s="297"/>
      <c r="AD1603" s="297"/>
      <c r="AE1603" s="297"/>
      <c r="AF1603" s="297"/>
      <c r="AG1603" s="297"/>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3" t="str">
        <f t="shared" si="250"/>
        <v/>
      </c>
      <c r="AU1603" s="283" t="s">
        <v>2506</v>
      </c>
    </row>
    <row r="1604" spans="1:47" x14ac:dyDescent="0.35">
      <c r="A1604" s="148"/>
      <c r="B1604" s="116"/>
      <c r="C1604" s="115"/>
      <c r="D1604" s="115"/>
      <c r="E1604" s="115"/>
      <c r="F1604" s="240" t="str">
        <f>IFERROR(VLOOKUP(B1604,ACCEPTED_CODES!$X$3:$Y$48,2,),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4"/>
      <c r="Z1604" s="115" t="str">
        <f>IFERROR(VLOOKUP(Y1604,CAPTURE_SITE_INFO!$AC$3:$AE$501,3,FALSE),"")</f>
        <v/>
      </c>
      <c r="AA1604" s="297"/>
      <c r="AB1604" s="297"/>
      <c r="AC1604" s="297"/>
      <c r="AD1604" s="297"/>
      <c r="AE1604" s="297"/>
      <c r="AF1604" s="297"/>
      <c r="AG1604" s="297"/>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3" t="str">
        <f t="shared" si="250"/>
        <v/>
      </c>
      <c r="AU1604" s="283" t="s">
        <v>2506</v>
      </c>
    </row>
    <row r="1605" spans="1:47" x14ac:dyDescent="0.35">
      <c r="A1605" s="148"/>
      <c r="B1605" s="116"/>
      <c r="C1605" s="115"/>
      <c r="D1605" s="115"/>
      <c r="E1605" s="115"/>
      <c r="F1605" s="240" t="str">
        <f>IFERROR(VLOOKUP(B1605,ACCEPTED_CODES!$X$3:$Y$48,2,),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4"/>
      <c r="Z1605" s="115" t="str">
        <f>IFERROR(VLOOKUP(Y1605,CAPTURE_SITE_INFO!$AC$3:$AE$501,3,FALSE),"")</f>
        <v/>
      </c>
      <c r="AA1605" s="297"/>
      <c r="AB1605" s="297"/>
      <c r="AC1605" s="297"/>
      <c r="AD1605" s="297"/>
      <c r="AE1605" s="297"/>
      <c r="AF1605" s="297"/>
      <c r="AG1605" s="297"/>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3" t="str">
        <f t="shared" ref="AT1605:AT1668" si="260">IF(T1605="","",(CONCATENATE(S1605,"-",T1605)))</f>
        <v/>
      </c>
      <c r="AU1605" s="283" t="s">
        <v>2506</v>
      </c>
    </row>
    <row r="1606" spans="1:47" x14ac:dyDescent="0.35">
      <c r="A1606" s="148"/>
      <c r="B1606" s="116"/>
      <c r="C1606" s="115"/>
      <c r="D1606" s="115"/>
      <c r="E1606" s="115"/>
      <c r="F1606" s="240" t="str">
        <f>IFERROR(VLOOKUP(B1606,ACCEPTED_CODES!$X$3:$Y$48,2,),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4"/>
      <c r="Z1606" s="115" t="str">
        <f>IFERROR(VLOOKUP(Y1606,CAPTURE_SITE_INFO!$AC$3:$AE$501,3,FALSE),"")</f>
        <v/>
      </c>
      <c r="AA1606" s="297"/>
      <c r="AB1606" s="297"/>
      <c r="AC1606" s="297"/>
      <c r="AD1606" s="297"/>
      <c r="AE1606" s="297"/>
      <c r="AF1606" s="297"/>
      <c r="AG1606" s="297"/>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3" t="str">
        <f t="shared" si="260"/>
        <v/>
      </c>
      <c r="AU1606" s="283" t="s">
        <v>2506</v>
      </c>
    </row>
    <row r="1607" spans="1:47" x14ac:dyDescent="0.35">
      <c r="A1607" s="148"/>
      <c r="B1607" s="116"/>
      <c r="C1607" s="115"/>
      <c r="D1607" s="115"/>
      <c r="E1607" s="115"/>
      <c r="F1607" s="240" t="str">
        <f>IFERROR(VLOOKUP(B1607,ACCEPTED_CODES!$X$3:$Y$48,2,),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4"/>
      <c r="Z1607" s="115" t="str">
        <f>IFERROR(VLOOKUP(Y1607,CAPTURE_SITE_INFO!$AC$3:$AE$501,3,FALSE),"")</f>
        <v/>
      </c>
      <c r="AA1607" s="297"/>
      <c r="AB1607" s="297"/>
      <c r="AC1607" s="297"/>
      <c r="AD1607" s="297"/>
      <c r="AE1607" s="297"/>
      <c r="AF1607" s="297"/>
      <c r="AG1607" s="297"/>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3" t="str">
        <f t="shared" si="260"/>
        <v/>
      </c>
      <c r="AU1607" s="283" t="s">
        <v>2506</v>
      </c>
    </row>
    <row r="1608" spans="1:47" x14ac:dyDescent="0.35">
      <c r="A1608" s="148"/>
      <c r="B1608" s="116"/>
      <c r="C1608" s="115"/>
      <c r="D1608" s="115"/>
      <c r="E1608" s="115"/>
      <c r="F1608" s="240" t="str">
        <f>IFERROR(VLOOKUP(B1608,ACCEPTED_CODES!$X$3:$Y$48,2,),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4"/>
      <c r="Z1608" s="115" t="str">
        <f>IFERROR(VLOOKUP(Y1608,CAPTURE_SITE_INFO!$AC$3:$AE$501,3,FALSE),"")</f>
        <v/>
      </c>
      <c r="AA1608" s="297"/>
      <c r="AB1608" s="297"/>
      <c r="AC1608" s="297"/>
      <c r="AD1608" s="297"/>
      <c r="AE1608" s="297"/>
      <c r="AF1608" s="297"/>
      <c r="AG1608" s="297"/>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3" t="str">
        <f t="shared" si="260"/>
        <v/>
      </c>
      <c r="AU1608" s="283" t="s">
        <v>2506</v>
      </c>
    </row>
    <row r="1609" spans="1:47" x14ac:dyDescent="0.35">
      <c r="A1609" s="148"/>
      <c r="B1609" s="116"/>
      <c r="C1609" s="115"/>
      <c r="D1609" s="115"/>
      <c r="E1609" s="115"/>
      <c r="F1609" s="240" t="str">
        <f>IFERROR(VLOOKUP(B1609,ACCEPTED_CODES!$X$3:$Y$48,2,),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4"/>
      <c r="Z1609" s="115" t="str">
        <f>IFERROR(VLOOKUP(Y1609,CAPTURE_SITE_INFO!$AC$3:$AE$501,3,FALSE),"")</f>
        <v/>
      </c>
      <c r="AA1609" s="297"/>
      <c r="AB1609" s="297"/>
      <c r="AC1609" s="297"/>
      <c r="AD1609" s="297"/>
      <c r="AE1609" s="297"/>
      <c r="AF1609" s="297"/>
      <c r="AG1609" s="297"/>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3" t="str">
        <f t="shared" si="260"/>
        <v/>
      </c>
      <c r="AU1609" s="283" t="s">
        <v>2506</v>
      </c>
    </row>
    <row r="1610" spans="1:47" x14ac:dyDescent="0.35">
      <c r="A1610" s="148"/>
      <c r="B1610" s="116"/>
      <c r="C1610" s="115"/>
      <c r="D1610" s="115"/>
      <c r="E1610" s="115"/>
      <c r="F1610" s="240" t="str">
        <f>IFERROR(VLOOKUP(B1610,ACCEPTED_CODES!$X$3:$Y$48,2,),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4"/>
      <c r="Z1610" s="115" t="str">
        <f>IFERROR(VLOOKUP(Y1610,CAPTURE_SITE_INFO!$AC$3:$AE$501,3,FALSE),"")</f>
        <v/>
      </c>
      <c r="AA1610" s="297"/>
      <c r="AB1610" s="297"/>
      <c r="AC1610" s="297"/>
      <c r="AD1610" s="297"/>
      <c r="AE1610" s="297"/>
      <c r="AF1610" s="297"/>
      <c r="AG1610" s="297"/>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3" t="str">
        <f t="shared" si="260"/>
        <v/>
      </c>
      <c r="AU1610" s="283" t="s">
        <v>2506</v>
      </c>
    </row>
    <row r="1611" spans="1:47" x14ac:dyDescent="0.35">
      <c r="A1611" s="148"/>
      <c r="B1611" s="116"/>
      <c r="C1611" s="115"/>
      <c r="D1611" s="115"/>
      <c r="E1611" s="115"/>
      <c r="F1611" s="240" t="str">
        <f>IFERROR(VLOOKUP(B1611,ACCEPTED_CODES!$X$3:$Y$48,2,),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4"/>
      <c r="Z1611" s="115" t="str">
        <f>IFERROR(VLOOKUP(Y1611,CAPTURE_SITE_INFO!$AC$3:$AE$501,3,FALSE),"")</f>
        <v/>
      </c>
      <c r="AA1611" s="297"/>
      <c r="AB1611" s="297"/>
      <c r="AC1611" s="297"/>
      <c r="AD1611" s="297"/>
      <c r="AE1611" s="297"/>
      <c r="AF1611" s="297"/>
      <c r="AG1611" s="297"/>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3" t="str">
        <f t="shared" si="260"/>
        <v/>
      </c>
      <c r="AU1611" s="283" t="s">
        <v>2506</v>
      </c>
    </row>
    <row r="1612" spans="1:47" x14ac:dyDescent="0.35">
      <c r="A1612" s="148"/>
      <c r="B1612" s="116"/>
      <c r="C1612" s="115"/>
      <c r="D1612" s="115"/>
      <c r="E1612" s="115"/>
      <c r="F1612" s="240" t="str">
        <f>IFERROR(VLOOKUP(B1612,ACCEPTED_CODES!$X$3:$Y$48,2,),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4"/>
      <c r="Z1612" s="115" t="str">
        <f>IFERROR(VLOOKUP(Y1612,CAPTURE_SITE_INFO!$AC$3:$AE$501,3,FALSE),"")</f>
        <v/>
      </c>
      <c r="AA1612" s="297"/>
      <c r="AB1612" s="297"/>
      <c r="AC1612" s="297"/>
      <c r="AD1612" s="297"/>
      <c r="AE1612" s="297"/>
      <c r="AF1612" s="297"/>
      <c r="AG1612" s="297"/>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3" t="str">
        <f t="shared" si="260"/>
        <v/>
      </c>
      <c r="AU1612" s="283" t="s">
        <v>2506</v>
      </c>
    </row>
    <row r="1613" spans="1:47" x14ac:dyDescent="0.35">
      <c r="A1613" s="148"/>
      <c r="B1613" s="116"/>
      <c r="C1613" s="115"/>
      <c r="D1613" s="115"/>
      <c r="E1613" s="115"/>
      <c r="F1613" s="240" t="str">
        <f>IFERROR(VLOOKUP(B1613,ACCEPTED_CODES!$X$3:$Y$48,2,),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4"/>
      <c r="Z1613" s="115" t="str">
        <f>IFERROR(VLOOKUP(Y1613,CAPTURE_SITE_INFO!$AC$3:$AE$501,3,FALSE),"")</f>
        <v/>
      </c>
      <c r="AA1613" s="297"/>
      <c r="AB1613" s="297"/>
      <c r="AC1613" s="297"/>
      <c r="AD1613" s="297"/>
      <c r="AE1613" s="297"/>
      <c r="AF1613" s="297"/>
      <c r="AG1613" s="297"/>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3" t="str">
        <f t="shared" si="260"/>
        <v/>
      </c>
      <c r="AU1613" s="283" t="s">
        <v>2506</v>
      </c>
    </row>
    <row r="1614" spans="1:47" x14ac:dyDescent="0.35">
      <c r="A1614" s="148"/>
      <c r="B1614" s="116"/>
      <c r="C1614" s="115"/>
      <c r="D1614" s="115"/>
      <c r="E1614" s="115"/>
      <c r="F1614" s="240" t="str">
        <f>IFERROR(VLOOKUP(B1614,ACCEPTED_CODES!$X$3:$Y$48,2,),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4"/>
      <c r="Z1614" s="115" t="str">
        <f>IFERROR(VLOOKUP(Y1614,CAPTURE_SITE_INFO!$AC$3:$AE$501,3,FALSE),"")</f>
        <v/>
      </c>
      <c r="AA1614" s="297"/>
      <c r="AB1614" s="297"/>
      <c r="AC1614" s="297"/>
      <c r="AD1614" s="297"/>
      <c r="AE1614" s="297"/>
      <c r="AF1614" s="297"/>
      <c r="AG1614" s="297"/>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3" t="str">
        <f t="shared" si="260"/>
        <v/>
      </c>
      <c r="AU1614" s="283" t="s">
        <v>2506</v>
      </c>
    </row>
    <row r="1615" spans="1:47" x14ac:dyDescent="0.35">
      <c r="A1615" s="148"/>
      <c r="B1615" s="116"/>
      <c r="C1615" s="115"/>
      <c r="D1615" s="115"/>
      <c r="E1615" s="115"/>
      <c r="F1615" s="240" t="str">
        <f>IFERROR(VLOOKUP(B1615,ACCEPTED_CODES!$X$3:$Y$48,2,),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4"/>
      <c r="Z1615" s="115" t="str">
        <f>IFERROR(VLOOKUP(Y1615,CAPTURE_SITE_INFO!$AC$3:$AE$501,3,FALSE),"")</f>
        <v/>
      </c>
      <c r="AA1615" s="297"/>
      <c r="AB1615" s="297"/>
      <c r="AC1615" s="297"/>
      <c r="AD1615" s="297"/>
      <c r="AE1615" s="297"/>
      <c r="AF1615" s="297"/>
      <c r="AG1615" s="297"/>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3" t="str">
        <f t="shared" si="260"/>
        <v/>
      </c>
      <c r="AU1615" s="283" t="s">
        <v>2506</v>
      </c>
    </row>
    <row r="1616" spans="1:47" x14ac:dyDescent="0.35">
      <c r="A1616" s="148"/>
      <c r="B1616" s="116"/>
      <c r="C1616" s="115"/>
      <c r="D1616" s="115"/>
      <c r="E1616" s="115"/>
      <c r="F1616" s="240" t="str">
        <f>IFERROR(VLOOKUP(B1616,ACCEPTED_CODES!$X$3:$Y$48,2,),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4"/>
      <c r="Z1616" s="115" t="str">
        <f>IFERROR(VLOOKUP(Y1616,CAPTURE_SITE_INFO!$AC$3:$AE$501,3,FALSE),"")</f>
        <v/>
      </c>
      <c r="AA1616" s="297"/>
      <c r="AB1616" s="297"/>
      <c r="AC1616" s="297"/>
      <c r="AD1616" s="297"/>
      <c r="AE1616" s="297"/>
      <c r="AF1616" s="297"/>
      <c r="AG1616" s="297"/>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3" t="str">
        <f t="shared" si="260"/>
        <v/>
      </c>
      <c r="AU1616" s="283" t="s">
        <v>2506</v>
      </c>
    </row>
    <row r="1617" spans="1:47" x14ac:dyDescent="0.35">
      <c r="A1617" s="148"/>
      <c r="B1617" s="116"/>
      <c r="C1617" s="115"/>
      <c r="D1617" s="115"/>
      <c r="E1617" s="115"/>
      <c r="F1617" s="240" t="str">
        <f>IFERROR(VLOOKUP(B1617,ACCEPTED_CODES!$X$3:$Y$48,2,),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4"/>
      <c r="Z1617" s="115" t="str">
        <f>IFERROR(VLOOKUP(Y1617,CAPTURE_SITE_INFO!$AC$3:$AE$501,3,FALSE),"")</f>
        <v/>
      </c>
      <c r="AA1617" s="297"/>
      <c r="AB1617" s="297"/>
      <c r="AC1617" s="297"/>
      <c r="AD1617" s="297"/>
      <c r="AE1617" s="297"/>
      <c r="AF1617" s="297"/>
      <c r="AG1617" s="297"/>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3" t="str">
        <f t="shared" si="260"/>
        <v/>
      </c>
      <c r="AU1617" s="283" t="s">
        <v>2506</v>
      </c>
    </row>
    <row r="1618" spans="1:47" x14ac:dyDescent="0.35">
      <c r="A1618" s="148"/>
      <c r="B1618" s="116"/>
      <c r="C1618" s="115"/>
      <c r="D1618" s="115"/>
      <c r="E1618" s="115"/>
      <c r="F1618" s="240" t="str">
        <f>IFERROR(VLOOKUP(B1618,ACCEPTED_CODES!$X$3:$Y$48,2,),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4"/>
      <c r="Z1618" s="115" t="str">
        <f>IFERROR(VLOOKUP(Y1618,CAPTURE_SITE_INFO!$AC$3:$AE$501,3,FALSE),"")</f>
        <v/>
      </c>
      <c r="AA1618" s="297"/>
      <c r="AB1618" s="297"/>
      <c r="AC1618" s="297"/>
      <c r="AD1618" s="297"/>
      <c r="AE1618" s="297"/>
      <c r="AF1618" s="297"/>
      <c r="AG1618" s="297"/>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3" t="str">
        <f t="shared" si="260"/>
        <v/>
      </c>
      <c r="AU1618" s="283" t="s">
        <v>2506</v>
      </c>
    </row>
    <row r="1619" spans="1:47" x14ac:dyDescent="0.35">
      <c r="A1619" s="148"/>
      <c r="B1619" s="116"/>
      <c r="C1619" s="115"/>
      <c r="D1619" s="115"/>
      <c r="E1619" s="115"/>
      <c r="F1619" s="240" t="str">
        <f>IFERROR(VLOOKUP(B1619,ACCEPTED_CODES!$X$3:$Y$48,2,),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4"/>
      <c r="Z1619" s="115" t="str">
        <f>IFERROR(VLOOKUP(Y1619,CAPTURE_SITE_INFO!$AC$3:$AE$501,3,FALSE),"")</f>
        <v/>
      </c>
      <c r="AA1619" s="297"/>
      <c r="AB1619" s="297"/>
      <c r="AC1619" s="297"/>
      <c r="AD1619" s="297"/>
      <c r="AE1619" s="297"/>
      <c r="AF1619" s="297"/>
      <c r="AG1619" s="297"/>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3" t="str">
        <f t="shared" si="260"/>
        <v/>
      </c>
      <c r="AU1619" s="283" t="s">
        <v>2506</v>
      </c>
    </row>
    <row r="1620" spans="1:47" x14ac:dyDescent="0.35">
      <c r="A1620" s="148"/>
      <c r="B1620" s="116"/>
      <c r="C1620" s="115"/>
      <c r="D1620" s="115"/>
      <c r="E1620" s="115"/>
      <c r="F1620" s="240" t="str">
        <f>IFERROR(VLOOKUP(B1620,ACCEPTED_CODES!$X$3:$Y$48,2,),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4"/>
      <c r="Z1620" s="115" t="str">
        <f>IFERROR(VLOOKUP(Y1620,CAPTURE_SITE_INFO!$AC$3:$AE$501,3,FALSE),"")</f>
        <v/>
      </c>
      <c r="AA1620" s="297"/>
      <c r="AB1620" s="297"/>
      <c r="AC1620" s="297"/>
      <c r="AD1620" s="297"/>
      <c r="AE1620" s="297"/>
      <c r="AF1620" s="297"/>
      <c r="AG1620" s="297"/>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3" t="str">
        <f t="shared" si="260"/>
        <v/>
      </c>
      <c r="AU1620" s="283" t="s">
        <v>2506</v>
      </c>
    </row>
    <row r="1621" spans="1:47" x14ac:dyDescent="0.35">
      <c r="A1621" s="148"/>
      <c r="B1621" s="116"/>
      <c r="C1621" s="115"/>
      <c r="D1621" s="115"/>
      <c r="E1621" s="115"/>
      <c r="F1621" s="240" t="str">
        <f>IFERROR(VLOOKUP(B1621,ACCEPTED_CODES!$X$3:$Y$48,2,),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4"/>
      <c r="Z1621" s="115" t="str">
        <f>IFERROR(VLOOKUP(Y1621,CAPTURE_SITE_INFO!$AC$3:$AE$501,3,FALSE),"")</f>
        <v/>
      </c>
      <c r="AA1621" s="297"/>
      <c r="AB1621" s="297"/>
      <c r="AC1621" s="297"/>
      <c r="AD1621" s="297"/>
      <c r="AE1621" s="297"/>
      <c r="AF1621" s="297"/>
      <c r="AG1621" s="297"/>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3" t="str">
        <f t="shared" si="260"/>
        <v/>
      </c>
      <c r="AU1621" s="283" t="s">
        <v>2506</v>
      </c>
    </row>
    <row r="1622" spans="1:47" x14ac:dyDescent="0.35">
      <c r="A1622" s="148"/>
      <c r="B1622" s="116"/>
      <c r="C1622" s="115"/>
      <c r="D1622" s="115"/>
      <c r="E1622" s="115"/>
      <c r="F1622" s="240" t="str">
        <f>IFERROR(VLOOKUP(B1622,ACCEPTED_CODES!$X$3:$Y$48,2,),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4"/>
      <c r="Z1622" s="115" t="str">
        <f>IFERROR(VLOOKUP(Y1622,CAPTURE_SITE_INFO!$AC$3:$AE$501,3,FALSE),"")</f>
        <v/>
      </c>
      <c r="AA1622" s="297"/>
      <c r="AB1622" s="297"/>
      <c r="AC1622" s="297"/>
      <c r="AD1622" s="297"/>
      <c r="AE1622" s="297"/>
      <c r="AF1622" s="297"/>
      <c r="AG1622" s="297"/>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3" t="str">
        <f t="shared" si="260"/>
        <v/>
      </c>
      <c r="AU1622" s="283" t="s">
        <v>2506</v>
      </c>
    </row>
    <row r="1623" spans="1:47" x14ac:dyDescent="0.35">
      <c r="A1623" s="148"/>
      <c r="B1623" s="116"/>
      <c r="C1623" s="115"/>
      <c r="D1623" s="115"/>
      <c r="E1623" s="115"/>
      <c r="F1623" s="240" t="str">
        <f>IFERROR(VLOOKUP(B1623,ACCEPTED_CODES!$X$3:$Y$48,2,),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4"/>
      <c r="Z1623" s="115" t="str">
        <f>IFERROR(VLOOKUP(Y1623,CAPTURE_SITE_INFO!$AC$3:$AE$501,3,FALSE),"")</f>
        <v/>
      </c>
      <c r="AA1623" s="297"/>
      <c r="AB1623" s="297"/>
      <c r="AC1623" s="297"/>
      <c r="AD1623" s="297"/>
      <c r="AE1623" s="297"/>
      <c r="AF1623" s="297"/>
      <c r="AG1623" s="297"/>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3" t="str">
        <f t="shared" si="260"/>
        <v/>
      </c>
      <c r="AU1623" s="283" t="s">
        <v>2506</v>
      </c>
    </row>
    <row r="1624" spans="1:47" x14ac:dyDescent="0.35">
      <c r="A1624" s="148"/>
      <c r="B1624" s="116"/>
      <c r="C1624" s="115"/>
      <c r="D1624" s="115"/>
      <c r="E1624" s="115"/>
      <c r="F1624" s="240" t="str">
        <f>IFERROR(VLOOKUP(B1624,ACCEPTED_CODES!$X$3:$Y$48,2,),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4"/>
      <c r="Z1624" s="115" t="str">
        <f>IFERROR(VLOOKUP(Y1624,CAPTURE_SITE_INFO!$AC$3:$AE$501,3,FALSE),"")</f>
        <v/>
      </c>
      <c r="AA1624" s="297"/>
      <c r="AB1624" s="297"/>
      <c r="AC1624" s="297"/>
      <c r="AD1624" s="297"/>
      <c r="AE1624" s="297"/>
      <c r="AF1624" s="297"/>
      <c r="AG1624" s="297"/>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3" t="str">
        <f t="shared" si="260"/>
        <v/>
      </c>
      <c r="AU1624" s="283" t="s">
        <v>2506</v>
      </c>
    </row>
    <row r="1625" spans="1:47" x14ac:dyDescent="0.35">
      <c r="A1625" s="148"/>
      <c r="B1625" s="116"/>
      <c r="C1625" s="115"/>
      <c r="D1625" s="115"/>
      <c r="E1625" s="115"/>
      <c r="F1625" s="240" t="str">
        <f>IFERROR(VLOOKUP(B1625,ACCEPTED_CODES!$X$3:$Y$48,2,),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4"/>
      <c r="Z1625" s="115" t="str">
        <f>IFERROR(VLOOKUP(Y1625,CAPTURE_SITE_INFO!$AC$3:$AE$501,3,FALSE),"")</f>
        <v/>
      </c>
      <c r="AA1625" s="297"/>
      <c r="AB1625" s="297"/>
      <c r="AC1625" s="297"/>
      <c r="AD1625" s="297"/>
      <c r="AE1625" s="297"/>
      <c r="AF1625" s="297"/>
      <c r="AG1625" s="297"/>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3" t="str">
        <f t="shared" si="260"/>
        <v/>
      </c>
      <c r="AU1625" s="283" t="s">
        <v>2506</v>
      </c>
    </row>
    <row r="1626" spans="1:47" x14ac:dyDescent="0.35">
      <c r="A1626" s="148"/>
      <c r="B1626" s="116"/>
      <c r="C1626" s="115"/>
      <c r="D1626" s="115"/>
      <c r="E1626" s="115"/>
      <c r="F1626" s="240" t="str">
        <f>IFERROR(VLOOKUP(B1626,ACCEPTED_CODES!$X$3:$Y$48,2,),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4"/>
      <c r="Z1626" s="115" t="str">
        <f>IFERROR(VLOOKUP(Y1626,CAPTURE_SITE_INFO!$AC$3:$AE$501,3,FALSE),"")</f>
        <v/>
      </c>
      <c r="AA1626" s="297"/>
      <c r="AB1626" s="297"/>
      <c r="AC1626" s="297"/>
      <c r="AD1626" s="297"/>
      <c r="AE1626" s="297"/>
      <c r="AF1626" s="297"/>
      <c r="AG1626" s="297"/>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3" t="str">
        <f t="shared" si="260"/>
        <v/>
      </c>
      <c r="AU1626" s="283" t="s">
        <v>2506</v>
      </c>
    </row>
    <row r="1627" spans="1:47" x14ac:dyDescent="0.35">
      <c r="A1627" s="148"/>
      <c r="B1627" s="116"/>
      <c r="C1627" s="115"/>
      <c r="D1627" s="115"/>
      <c r="E1627" s="115"/>
      <c r="F1627" s="240" t="str">
        <f>IFERROR(VLOOKUP(B1627,ACCEPTED_CODES!$X$3:$Y$48,2,),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4"/>
      <c r="Z1627" s="115" t="str">
        <f>IFERROR(VLOOKUP(Y1627,CAPTURE_SITE_INFO!$AC$3:$AE$501,3,FALSE),"")</f>
        <v/>
      </c>
      <c r="AA1627" s="297"/>
      <c r="AB1627" s="297"/>
      <c r="AC1627" s="297"/>
      <c r="AD1627" s="297"/>
      <c r="AE1627" s="297"/>
      <c r="AF1627" s="297"/>
      <c r="AG1627" s="297"/>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3" t="str">
        <f t="shared" si="260"/>
        <v/>
      </c>
      <c r="AU1627" s="283" t="s">
        <v>2506</v>
      </c>
    </row>
    <row r="1628" spans="1:47" x14ac:dyDescent="0.35">
      <c r="A1628" s="148"/>
      <c r="B1628" s="116"/>
      <c r="C1628" s="115"/>
      <c r="D1628" s="115"/>
      <c r="E1628" s="115"/>
      <c r="F1628" s="240" t="str">
        <f>IFERROR(VLOOKUP(B1628,ACCEPTED_CODES!$X$3:$Y$48,2,),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4"/>
      <c r="Z1628" s="115" t="str">
        <f>IFERROR(VLOOKUP(Y1628,CAPTURE_SITE_INFO!$AC$3:$AE$501,3,FALSE),"")</f>
        <v/>
      </c>
      <c r="AA1628" s="297"/>
      <c r="AB1628" s="297"/>
      <c r="AC1628" s="297"/>
      <c r="AD1628" s="297"/>
      <c r="AE1628" s="297"/>
      <c r="AF1628" s="297"/>
      <c r="AG1628" s="297"/>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3" t="str">
        <f t="shared" si="260"/>
        <v/>
      </c>
      <c r="AU1628" s="283" t="s">
        <v>2506</v>
      </c>
    </row>
    <row r="1629" spans="1:47" x14ac:dyDescent="0.35">
      <c r="A1629" s="148"/>
      <c r="B1629" s="116"/>
      <c r="C1629" s="115"/>
      <c r="D1629" s="115"/>
      <c r="E1629" s="115"/>
      <c r="F1629" s="240" t="str">
        <f>IFERROR(VLOOKUP(B1629,ACCEPTED_CODES!$X$3:$Y$48,2,),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4"/>
      <c r="Z1629" s="115" t="str">
        <f>IFERROR(VLOOKUP(Y1629,CAPTURE_SITE_INFO!$AC$3:$AE$501,3,FALSE),"")</f>
        <v/>
      </c>
      <c r="AA1629" s="297"/>
      <c r="AB1629" s="297"/>
      <c r="AC1629" s="297"/>
      <c r="AD1629" s="297"/>
      <c r="AE1629" s="297"/>
      <c r="AF1629" s="297"/>
      <c r="AG1629" s="297"/>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3" t="str">
        <f t="shared" si="260"/>
        <v/>
      </c>
      <c r="AU1629" s="283" t="s">
        <v>2506</v>
      </c>
    </row>
    <row r="1630" spans="1:47" x14ac:dyDescent="0.35">
      <c r="A1630" s="148"/>
      <c r="B1630" s="116"/>
      <c r="C1630" s="115"/>
      <c r="D1630" s="115"/>
      <c r="E1630" s="115"/>
      <c r="F1630" s="240" t="str">
        <f>IFERROR(VLOOKUP(B1630,ACCEPTED_CODES!$X$3:$Y$48,2,),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4"/>
      <c r="Z1630" s="115" t="str">
        <f>IFERROR(VLOOKUP(Y1630,CAPTURE_SITE_INFO!$AC$3:$AE$501,3,FALSE),"")</f>
        <v/>
      </c>
      <c r="AA1630" s="297"/>
      <c r="AB1630" s="297"/>
      <c r="AC1630" s="297"/>
      <c r="AD1630" s="297"/>
      <c r="AE1630" s="297"/>
      <c r="AF1630" s="297"/>
      <c r="AG1630" s="297"/>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3" t="str">
        <f t="shared" si="260"/>
        <v/>
      </c>
      <c r="AU1630" s="283" t="s">
        <v>2506</v>
      </c>
    </row>
    <row r="1631" spans="1:47" x14ac:dyDescent="0.35">
      <c r="A1631" s="148"/>
      <c r="B1631" s="116"/>
      <c r="C1631" s="115"/>
      <c r="D1631" s="115"/>
      <c r="E1631" s="115"/>
      <c r="F1631" s="240" t="str">
        <f>IFERROR(VLOOKUP(B1631,ACCEPTED_CODES!$X$3:$Y$48,2,),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4"/>
      <c r="Z1631" s="115" t="str">
        <f>IFERROR(VLOOKUP(Y1631,CAPTURE_SITE_INFO!$AC$3:$AE$501,3,FALSE),"")</f>
        <v/>
      </c>
      <c r="AA1631" s="297"/>
      <c r="AB1631" s="297"/>
      <c r="AC1631" s="297"/>
      <c r="AD1631" s="297"/>
      <c r="AE1631" s="297"/>
      <c r="AF1631" s="297"/>
      <c r="AG1631" s="297"/>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3" t="str">
        <f t="shared" si="260"/>
        <v/>
      </c>
      <c r="AU1631" s="283" t="s">
        <v>2506</v>
      </c>
    </row>
    <row r="1632" spans="1:47" x14ac:dyDescent="0.35">
      <c r="A1632" s="148"/>
      <c r="B1632" s="116"/>
      <c r="C1632" s="115"/>
      <c r="D1632" s="115"/>
      <c r="E1632" s="115"/>
      <c r="F1632" s="240" t="str">
        <f>IFERROR(VLOOKUP(B1632,ACCEPTED_CODES!$X$3:$Y$48,2,),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4"/>
      <c r="Z1632" s="115" t="str">
        <f>IFERROR(VLOOKUP(Y1632,CAPTURE_SITE_INFO!$AC$3:$AE$501,3,FALSE),"")</f>
        <v/>
      </c>
      <c r="AA1632" s="297"/>
      <c r="AB1632" s="297"/>
      <c r="AC1632" s="297"/>
      <c r="AD1632" s="297"/>
      <c r="AE1632" s="297"/>
      <c r="AF1632" s="297"/>
      <c r="AG1632" s="297"/>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3" t="str">
        <f t="shared" si="260"/>
        <v/>
      </c>
      <c r="AU1632" s="283" t="s">
        <v>2506</v>
      </c>
    </row>
    <row r="1633" spans="1:47" x14ac:dyDescent="0.35">
      <c r="A1633" s="148"/>
      <c r="B1633" s="116"/>
      <c r="C1633" s="115"/>
      <c r="D1633" s="115"/>
      <c r="E1633" s="115"/>
      <c r="F1633" s="240" t="str">
        <f>IFERROR(VLOOKUP(B1633,ACCEPTED_CODES!$X$3:$Y$48,2,),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4"/>
      <c r="Z1633" s="115" t="str">
        <f>IFERROR(VLOOKUP(Y1633,CAPTURE_SITE_INFO!$AC$3:$AE$501,3,FALSE),"")</f>
        <v/>
      </c>
      <c r="AA1633" s="297"/>
      <c r="AB1633" s="297"/>
      <c r="AC1633" s="297"/>
      <c r="AD1633" s="297"/>
      <c r="AE1633" s="297"/>
      <c r="AF1633" s="297"/>
      <c r="AG1633" s="297"/>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3" t="str">
        <f t="shared" si="260"/>
        <v/>
      </c>
      <c r="AU1633" s="283" t="s">
        <v>2506</v>
      </c>
    </row>
    <row r="1634" spans="1:47" x14ac:dyDescent="0.35">
      <c r="A1634" s="148"/>
      <c r="B1634" s="116"/>
      <c r="C1634" s="115"/>
      <c r="D1634" s="115"/>
      <c r="E1634" s="115"/>
      <c r="F1634" s="240" t="str">
        <f>IFERROR(VLOOKUP(B1634,ACCEPTED_CODES!$X$3:$Y$48,2,),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4"/>
      <c r="Z1634" s="115" t="str">
        <f>IFERROR(VLOOKUP(Y1634,CAPTURE_SITE_INFO!$AC$3:$AE$501,3,FALSE),"")</f>
        <v/>
      </c>
      <c r="AA1634" s="297"/>
      <c r="AB1634" s="297"/>
      <c r="AC1634" s="297"/>
      <c r="AD1634" s="297"/>
      <c r="AE1634" s="297"/>
      <c r="AF1634" s="297"/>
      <c r="AG1634" s="297"/>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3" t="str">
        <f t="shared" si="260"/>
        <v/>
      </c>
      <c r="AU1634" s="283" t="s">
        <v>2506</v>
      </c>
    </row>
    <row r="1635" spans="1:47" x14ac:dyDescent="0.35">
      <c r="A1635" s="148"/>
      <c r="B1635" s="116"/>
      <c r="C1635" s="115"/>
      <c r="D1635" s="115"/>
      <c r="E1635" s="115"/>
      <c r="F1635" s="240" t="str">
        <f>IFERROR(VLOOKUP(B1635,ACCEPTED_CODES!$X$3:$Y$48,2,),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4"/>
      <c r="Z1635" s="115" t="str">
        <f>IFERROR(VLOOKUP(Y1635,CAPTURE_SITE_INFO!$AC$3:$AE$501,3,FALSE),"")</f>
        <v/>
      </c>
      <c r="AA1635" s="297"/>
      <c r="AB1635" s="297"/>
      <c r="AC1635" s="297"/>
      <c r="AD1635" s="297"/>
      <c r="AE1635" s="297"/>
      <c r="AF1635" s="297"/>
      <c r="AG1635" s="297"/>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3" t="str">
        <f t="shared" si="260"/>
        <v/>
      </c>
      <c r="AU1635" s="283" t="s">
        <v>2506</v>
      </c>
    </row>
    <row r="1636" spans="1:47" x14ac:dyDescent="0.35">
      <c r="A1636" s="148"/>
      <c r="B1636" s="116"/>
      <c r="C1636" s="115"/>
      <c r="D1636" s="115"/>
      <c r="E1636" s="115"/>
      <c r="F1636" s="240" t="str">
        <f>IFERROR(VLOOKUP(B1636,ACCEPTED_CODES!$X$3:$Y$48,2,),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4"/>
      <c r="Z1636" s="115" t="str">
        <f>IFERROR(VLOOKUP(Y1636,CAPTURE_SITE_INFO!$AC$3:$AE$501,3,FALSE),"")</f>
        <v/>
      </c>
      <c r="AA1636" s="297"/>
      <c r="AB1636" s="297"/>
      <c r="AC1636" s="297"/>
      <c r="AD1636" s="297"/>
      <c r="AE1636" s="297"/>
      <c r="AF1636" s="297"/>
      <c r="AG1636" s="297"/>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3" t="str">
        <f t="shared" si="260"/>
        <v/>
      </c>
      <c r="AU1636" s="283" t="s">
        <v>2506</v>
      </c>
    </row>
    <row r="1637" spans="1:47" x14ac:dyDescent="0.35">
      <c r="A1637" s="148"/>
      <c r="B1637" s="116"/>
      <c r="C1637" s="115"/>
      <c r="D1637" s="115"/>
      <c r="E1637" s="115"/>
      <c r="F1637" s="240" t="str">
        <f>IFERROR(VLOOKUP(B1637,ACCEPTED_CODES!$X$3:$Y$48,2,),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4"/>
      <c r="Z1637" s="115" t="str">
        <f>IFERROR(VLOOKUP(Y1637,CAPTURE_SITE_INFO!$AC$3:$AE$501,3,FALSE),"")</f>
        <v/>
      </c>
      <c r="AA1637" s="297"/>
      <c r="AB1637" s="297"/>
      <c r="AC1637" s="297"/>
      <c r="AD1637" s="297"/>
      <c r="AE1637" s="297"/>
      <c r="AF1637" s="297"/>
      <c r="AG1637" s="297"/>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3" t="str">
        <f t="shared" si="260"/>
        <v/>
      </c>
      <c r="AU1637" s="283" t="s">
        <v>2506</v>
      </c>
    </row>
    <row r="1638" spans="1:47" x14ac:dyDescent="0.35">
      <c r="A1638" s="148"/>
      <c r="B1638" s="116"/>
      <c r="C1638" s="115"/>
      <c r="D1638" s="115"/>
      <c r="E1638" s="115"/>
      <c r="F1638" s="240" t="str">
        <f>IFERROR(VLOOKUP(B1638,ACCEPTED_CODES!$X$3:$Y$48,2,),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4"/>
      <c r="Z1638" s="115" t="str">
        <f>IFERROR(VLOOKUP(Y1638,CAPTURE_SITE_INFO!$AC$3:$AE$501,3,FALSE),"")</f>
        <v/>
      </c>
      <c r="AA1638" s="297"/>
      <c r="AB1638" s="297"/>
      <c r="AC1638" s="297"/>
      <c r="AD1638" s="297"/>
      <c r="AE1638" s="297"/>
      <c r="AF1638" s="297"/>
      <c r="AG1638" s="297"/>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3" t="str">
        <f t="shared" si="260"/>
        <v/>
      </c>
      <c r="AU1638" s="283" t="s">
        <v>2506</v>
      </c>
    </row>
    <row r="1639" spans="1:47" x14ac:dyDescent="0.35">
      <c r="A1639" s="148"/>
      <c r="B1639" s="116"/>
      <c r="C1639" s="115"/>
      <c r="D1639" s="115"/>
      <c r="E1639" s="115"/>
      <c r="F1639" s="240" t="str">
        <f>IFERROR(VLOOKUP(B1639,ACCEPTED_CODES!$X$3:$Y$48,2,),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4"/>
      <c r="Z1639" s="115" t="str">
        <f>IFERROR(VLOOKUP(Y1639,CAPTURE_SITE_INFO!$AC$3:$AE$501,3,FALSE),"")</f>
        <v/>
      </c>
      <c r="AA1639" s="297"/>
      <c r="AB1639" s="297"/>
      <c r="AC1639" s="297"/>
      <c r="AD1639" s="297"/>
      <c r="AE1639" s="297"/>
      <c r="AF1639" s="297"/>
      <c r="AG1639" s="297"/>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3" t="str">
        <f t="shared" si="260"/>
        <v/>
      </c>
      <c r="AU1639" s="283" t="s">
        <v>2506</v>
      </c>
    </row>
    <row r="1640" spans="1:47" x14ac:dyDescent="0.35">
      <c r="A1640" s="148"/>
      <c r="B1640" s="116"/>
      <c r="C1640" s="115"/>
      <c r="D1640" s="115"/>
      <c r="E1640" s="115"/>
      <c r="F1640" s="240" t="str">
        <f>IFERROR(VLOOKUP(B1640,ACCEPTED_CODES!$X$3:$Y$48,2,),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4"/>
      <c r="Z1640" s="115" t="str">
        <f>IFERROR(VLOOKUP(Y1640,CAPTURE_SITE_INFO!$AC$3:$AE$501,3,FALSE),"")</f>
        <v/>
      </c>
      <c r="AA1640" s="297"/>
      <c r="AB1640" s="297"/>
      <c r="AC1640" s="297"/>
      <c r="AD1640" s="297"/>
      <c r="AE1640" s="297"/>
      <c r="AF1640" s="297"/>
      <c r="AG1640" s="297"/>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3" t="str">
        <f t="shared" si="260"/>
        <v/>
      </c>
      <c r="AU1640" s="283" t="s">
        <v>2506</v>
      </c>
    </row>
    <row r="1641" spans="1:47" x14ac:dyDescent="0.35">
      <c r="A1641" s="148"/>
      <c r="B1641" s="116"/>
      <c r="C1641" s="115"/>
      <c r="D1641" s="115"/>
      <c r="E1641" s="115"/>
      <c r="F1641" s="240" t="str">
        <f>IFERROR(VLOOKUP(B1641,ACCEPTED_CODES!$X$3:$Y$48,2,),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4"/>
      <c r="Z1641" s="115" t="str">
        <f>IFERROR(VLOOKUP(Y1641,CAPTURE_SITE_INFO!$AC$3:$AE$501,3,FALSE),"")</f>
        <v/>
      </c>
      <c r="AA1641" s="297"/>
      <c r="AB1641" s="297"/>
      <c r="AC1641" s="297"/>
      <c r="AD1641" s="297"/>
      <c r="AE1641" s="297"/>
      <c r="AF1641" s="297"/>
      <c r="AG1641" s="297"/>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3" t="str">
        <f t="shared" si="260"/>
        <v/>
      </c>
      <c r="AU1641" s="283" t="s">
        <v>2506</v>
      </c>
    </row>
    <row r="1642" spans="1:47" x14ac:dyDescent="0.35">
      <c r="A1642" s="148"/>
      <c r="B1642" s="116"/>
      <c r="C1642" s="115"/>
      <c r="D1642" s="115"/>
      <c r="E1642" s="115"/>
      <c r="F1642" s="240" t="str">
        <f>IFERROR(VLOOKUP(B1642,ACCEPTED_CODES!$X$3:$Y$48,2,),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4"/>
      <c r="Z1642" s="115" t="str">
        <f>IFERROR(VLOOKUP(Y1642,CAPTURE_SITE_INFO!$AC$3:$AE$501,3,FALSE),"")</f>
        <v/>
      </c>
      <c r="AA1642" s="297"/>
      <c r="AB1642" s="297"/>
      <c r="AC1642" s="297"/>
      <c r="AD1642" s="297"/>
      <c r="AE1642" s="297"/>
      <c r="AF1642" s="297"/>
      <c r="AG1642" s="297"/>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3" t="str">
        <f t="shared" si="260"/>
        <v/>
      </c>
      <c r="AU1642" s="283" t="s">
        <v>2506</v>
      </c>
    </row>
    <row r="1643" spans="1:47" x14ac:dyDescent="0.35">
      <c r="A1643" s="148"/>
      <c r="B1643" s="116"/>
      <c r="C1643" s="115"/>
      <c r="D1643" s="115"/>
      <c r="E1643" s="115"/>
      <c r="F1643" s="240" t="str">
        <f>IFERROR(VLOOKUP(B1643,ACCEPTED_CODES!$X$3:$Y$48,2,),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4"/>
      <c r="Z1643" s="115" t="str">
        <f>IFERROR(VLOOKUP(Y1643,CAPTURE_SITE_INFO!$AC$3:$AE$501,3,FALSE),"")</f>
        <v/>
      </c>
      <c r="AA1643" s="297"/>
      <c r="AB1643" s="297"/>
      <c r="AC1643" s="297"/>
      <c r="AD1643" s="297"/>
      <c r="AE1643" s="297"/>
      <c r="AF1643" s="297"/>
      <c r="AG1643" s="297"/>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3" t="str">
        <f t="shared" si="260"/>
        <v/>
      </c>
      <c r="AU1643" s="283" t="s">
        <v>2506</v>
      </c>
    </row>
    <row r="1644" spans="1:47" x14ac:dyDescent="0.35">
      <c r="A1644" s="148"/>
      <c r="B1644" s="116"/>
      <c r="C1644" s="115"/>
      <c r="D1644" s="115"/>
      <c r="E1644" s="115"/>
      <c r="F1644" s="240" t="str">
        <f>IFERROR(VLOOKUP(B1644,ACCEPTED_CODES!$X$3:$Y$48,2,),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4"/>
      <c r="Z1644" s="115" t="str">
        <f>IFERROR(VLOOKUP(Y1644,CAPTURE_SITE_INFO!$AC$3:$AE$501,3,FALSE),"")</f>
        <v/>
      </c>
      <c r="AA1644" s="297"/>
      <c r="AB1644" s="297"/>
      <c r="AC1644" s="297"/>
      <c r="AD1644" s="297"/>
      <c r="AE1644" s="297"/>
      <c r="AF1644" s="297"/>
      <c r="AG1644" s="297"/>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3" t="str">
        <f t="shared" si="260"/>
        <v/>
      </c>
      <c r="AU1644" s="283" t="s">
        <v>2506</v>
      </c>
    </row>
    <row r="1645" spans="1:47" x14ac:dyDescent="0.35">
      <c r="A1645" s="148"/>
      <c r="B1645" s="116"/>
      <c r="C1645" s="115"/>
      <c r="D1645" s="115"/>
      <c r="E1645" s="115"/>
      <c r="F1645" s="240" t="str">
        <f>IFERROR(VLOOKUP(B1645,ACCEPTED_CODES!$X$3:$Y$48,2,),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4"/>
      <c r="Z1645" s="115" t="str">
        <f>IFERROR(VLOOKUP(Y1645,CAPTURE_SITE_INFO!$AC$3:$AE$501,3,FALSE),"")</f>
        <v/>
      </c>
      <c r="AA1645" s="297"/>
      <c r="AB1645" s="297"/>
      <c r="AC1645" s="297"/>
      <c r="AD1645" s="297"/>
      <c r="AE1645" s="297"/>
      <c r="AF1645" s="297"/>
      <c r="AG1645" s="297"/>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3" t="str">
        <f t="shared" si="260"/>
        <v/>
      </c>
      <c r="AU1645" s="283" t="s">
        <v>2506</v>
      </c>
    </row>
    <row r="1646" spans="1:47" x14ac:dyDescent="0.35">
      <c r="A1646" s="148"/>
      <c r="B1646" s="116"/>
      <c r="C1646" s="115"/>
      <c r="D1646" s="115"/>
      <c r="E1646" s="115"/>
      <c r="F1646" s="240" t="str">
        <f>IFERROR(VLOOKUP(B1646,ACCEPTED_CODES!$X$3:$Y$48,2,),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4"/>
      <c r="Z1646" s="115" t="str">
        <f>IFERROR(VLOOKUP(Y1646,CAPTURE_SITE_INFO!$AC$3:$AE$501,3,FALSE),"")</f>
        <v/>
      </c>
      <c r="AA1646" s="297"/>
      <c r="AB1646" s="297"/>
      <c r="AC1646" s="297"/>
      <c r="AD1646" s="297"/>
      <c r="AE1646" s="297"/>
      <c r="AF1646" s="297"/>
      <c r="AG1646" s="297"/>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3" t="str">
        <f t="shared" si="260"/>
        <v/>
      </c>
      <c r="AU1646" s="283" t="s">
        <v>2506</v>
      </c>
    </row>
    <row r="1647" spans="1:47" x14ac:dyDescent="0.35">
      <c r="A1647" s="148"/>
      <c r="B1647" s="116"/>
      <c r="C1647" s="115"/>
      <c r="D1647" s="115"/>
      <c r="E1647" s="115"/>
      <c r="F1647" s="240" t="str">
        <f>IFERROR(VLOOKUP(B1647,ACCEPTED_CODES!$X$3:$Y$48,2,),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4"/>
      <c r="Z1647" s="115" t="str">
        <f>IFERROR(VLOOKUP(Y1647,CAPTURE_SITE_INFO!$AC$3:$AE$501,3,FALSE),"")</f>
        <v/>
      </c>
      <c r="AA1647" s="297"/>
      <c r="AB1647" s="297"/>
      <c r="AC1647" s="297"/>
      <c r="AD1647" s="297"/>
      <c r="AE1647" s="297"/>
      <c r="AF1647" s="297"/>
      <c r="AG1647" s="297"/>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3" t="str">
        <f t="shared" si="260"/>
        <v/>
      </c>
      <c r="AU1647" s="283" t="s">
        <v>2506</v>
      </c>
    </row>
    <row r="1648" spans="1:47" x14ac:dyDescent="0.35">
      <c r="A1648" s="148"/>
      <c r="B1648" s="116"/>
      <c r="C1648" s="115"/>
      <c r="D1648" s="115"/>
      <c r="E1648" s="115"/>
      <c r="F1648" s="240" t="str">
        <f>IFERROR(VLOOKUP(B1648,ACCEPTED_CODES!$X$3:$Y$48,2,),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4"/>
      <c r="Z1648" s="115" t="str">
        <f>IFERROR(VLOOKUP(Y1648,CAPTURE_SITE_INFO!$AC$3:$AE$501,3,FALSE),"")</f>
        <v/>
      </c>
      <c r="AA1648" s="297"/>
      <c r="AB1648" s="297"/>
      <c r="AC1648" s="297"/>
      <c r="AD1648" s="297"/>
      <c r="AE1648" s="297"/>
      <c r="AF1648" s="297"/>
      <c r="AG1648" s="297"/>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3" t="str">
        <f t="shared" si="260"/>
        <v/>
      </c>
      <c r="AU1648" s="283" t="s">
        <v>2506</v>
      </c>
    </row>
    <row r="1649" spans="1:47" x14ac:dyDescent="0.35">
      <c r="A1649" s="148"/>
      <c r="B1649" s="116"/>
      <c r="C1649" s="115"/>
      <c r="D1649" s="115"/>
      <c r="E1649" s="115"/>
      <c r="F1649" s="240" t="str">
        <f>IFERROR(VLOOKUP(B1649,ACCEPTED_CODES!$X$3:$Y$48,2,),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4"/>
      <c r="Z1649" s="115" t="str">
        <f>IFERROR(VLOOKUP(Y1649,CAPTURE_SITE_INFO!$AC$3:$AE$501,3,FALSE),"")</f>
        <v/>
      </c>
      <c r="AA1649" s="297"/>
      <c r="AB1649" s="297"/>
      <c r="AC1649" s="297"/>
      <c r="AD1649" s="297"/>
      <c r="AE1649" s="297"/>
      <c r="AF1649" s="297"/>
      <c r="AG1649" s="297"/>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3" t="str">
        <f t="shared" si="260"/>
        <v/>
      </c>
      <c r="AU1649" s="283" t="s">
        <v>2506</v>
      </c>
    </row>
    <row r="1650" spans="1:47" x14ac:dyDescent="0.35">
      <c r="A1650" s="148"/>
      <c r="B1650" s="116"/>
      <c r="C1650" s="115"/>
      <c r="D1650" s="115"/>
      <c r="E1650" s="115"/>
      <c r="F1650" s="240" t="str">
        <f>IFERROR(VLOOKUP(B1650,ACCEPTED_CODES!$X$3:$Y$48,2,),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4"/>
      <c r="Z1650" s="115" t="str">
        <f>IFERROR(VLOOKUP(Y1650,CAPTURE_SITE_INFO!$AC$3:$AE$501,3,FALSE),"")</f>
        <v/>
      </c>
      <c r="AA1650" s="297"/>
      <c r="AB1650" s="297"/>
      <c r="AC1650" s="297"/>
      <c r="AD1650" s="297"/>
      <c r="AE1650" s="297"/>
      <c r="AF1650" s="297"/>
      <c r="AG1650" s="297"/>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3" t="str">
        <f t="shared" si="260"/>
        <v/>
      </c>
      <c r="AU1650" s="283" t="s">
        <v>2506</v>
      </c>
    </row>
    <row r="1651" spans="1:47" x14ac:dyDescent="0.35">
      <c r="A1651" s="148"/>
      <c r="B1651" s="116"/>
      <c r="C1651" s="115"/>
      <c r="D1651" s="115"/>
      <c r="E1651" s="115"/>
      <c r="F1651" s="240" t="str">
        <f>IFERROR(VLOOKUP(B1651,ACCEPTED_CODES!$X$3:$Y$48,2,),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4"/>
      <c r="Z1651" s="115" t="str">
        <f>IFERROR(VLOOKUP(Y1651,CAPTURE_SITE_INFO!$AC$3:$AE$501,3,FALSE),"")</f>
        <v/>
      </c>
      <c r="AA1651" s="297"/>
      <c r="AB1651" s="297"/>
      <c r="AC1651" s="297"/>
      <c r="AD1651" s="297"/>
      <c r="AE1651" s="297"/>
      <c r="AF1651" s="297"/>
      <c r="AG1651" s="297"/>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3" t="str">
        <f t="shared" si="260"/>
        <v/>
      </c>
      <c r="AU1651" s="283" t="s">
        <v>2506</v>
      </c>
    </row>
    <row r="1652" spans="1:47" x14ac:dyDescent="0.35">
      <c r="A1652" s="148"/>
      <c r="B1652" s="116"/>
      <c r="C1652" s="115"/>
      <c r="D1652" s="115"/>
      <c r="E1652" s="115"/>
      <c r="F1652" s="240" t="str">
        <f>IFERROR(VLOOKUP(B1652,ACCEPTED_CODES!$X$3:$Y$48,2,),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4"/>
      <c r="Z1652" s="115" t="str">
        <f>IFERROR(VLOOKUP(Y1652,CAPTURE_SITE_INFO!$AC$3:$AE$501,3,FALSE),"")</f>
        <v/>
      </c>
      <c r="AA1652" s="297"/>
      <c r="AB1652" s="297"/>
      <c r="AC1652" s="297"/>
      <c r="AD1652" s="297"/>
      <c r="AE1652" s="297"/>
      <c r="AF1652" s="297"/>
      <c r="AG1652" s="297"/>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3" t="str">
        <f t="shared" si="260"/>
        <v/>
      </c>
      <c r="AU1652" s="283" t="s">
        <v>2506</v>
      </c>
    </row>
    <row r="1653" spans="1:47" x14ac:dyDescent="0.35">
      <c r="A1653" s="148"/>
      <c r="B1653" s="116"/>
      <c r="C1653" s="115"/>
      <c r="D1653" s="115"/>
      <c r="E1653" s="115"/>
      <c r="F1653" s="240" t="str">
        <f>IFERROR(VLOOKUP(B1653,ACCEPTED_CODES!$X$3:$Y$48,2,),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4"/>
      <c r="Z1653" s="115" t="str">
        <f>IFERROR(VLOOKUP(Y1653,CAPTURE_SITE_INFO!$AC$3:$AE$501,3,FALSE),"")</f>
        <v/>
      </c>
      <c r="AA1653" s="297"/>
      <c r="AB1653" s="297"/>
      <c r="AC1653" s="297"/>
      <c r="AD1653" s="297"/>
      <c r="AE1653" s="297"/>
      <c r="AF1653" s="297"/>
      <c r="AG1653" s="297"/>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3" t="str">
        <f t="shared" si="260"/>
        <v/>
      </c>
      <c r="AU1653" s="283" t="s">
        <v>2506</v>
      </c>
    </row>
    <row r="1654" spans="1:47" x14ac:dyDescent="0.35">
      <c r="A1654" s="148"/>
      <c r="B1654" s="116"/>
      <c r="C1654" s="115"/>
      <c r="D1654" s="115"/>
      <c r="E1654" s="115"/>
      <c r="F1654" s="240" t="str">
        <f>IFERROR(VLOOKUP(B1654,ACCEPTED_CODES!$X$3:$Y$48,2,),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4"/>
      <c r="Z1654" s="115" t="str">
        <f>IFERROR(VLOOKUP(Y1654,CAPTURE_SITE_INFO!$AC$3:$AE$501,3,FALSE),"")</f>
        <v/>
      </c>
      <c r="AA1654" s="297"/>
      <c r="AB1654" s="297"/>
      <c r="AC1654" s="297"/>
      <c r="AD1654" s="297"/>
      <c r="AE1654" s="297"/>
      <c r="AF1654" s="297"/>
      <c r="AG1654" s="297"/>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3" t="str">
        <f t="shared" si="260"/>
        <v/>
      </c>
      <c r="AU1654" s="283" t="s">
        <v>2506</v>
      </c>
    </row>
    <row r="1655" spans="1:47" x14ac:dyDescent="0.35">
      <c r="A1655" s="148"/>
      <c r="B1655" s="116"/>
      <c r="C1655" s="115"/>
      <c r="D1655" s="115"/>
      <c r="E1655" s="115"/>
      <c r="F1655" s="240" t="str">
        <f>IFERROR(VLOOKUP(B1655,ACCEPTED_CODES!$X$3:$Y$48,2,),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4"/>
      <c r="Z1655" s="115" t="str">
        <f>IFERROR(VLOOKUP(Y1655,CAPTURE_SITE_INFO!$AC$3:$AE$501,3,FALSE),"")</f>
        <v/>
      </c>
      <c r="AA1655" s="297"/>
      <c r="AB1655" s="297"/>
      <c r="AC1655" s="297"/>
      <c r="AD1655" s="297"/>
      <c r="AE1655" s="297"/>
      <c r="AF1655" s="297"/>
      <c r="AG1655" s="297"/>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3" t="str">
        <f t="shared" si="260"/>
        <v/>
      </c>
      <c r="AU1655" s="283" t="s">
        <v>2506</v>
      </c>
    </row>
    <row r="1656" spans="1:47" x14ac:dyDescent="0.35">
      <c r="A1656" s="148"/>
      <c r="B1656" s="116"/>
      <c r="C1656" s="115"/>
      <c r="D1656" s="115"/>
      <c r="E1656" s="115"/>
      <c r="F1656" s="240" t="str">
        <f>IFERROR(VLOOKUP(B1656,ACCEPTED_CODES!$X$3:$Y$48,2,),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4"/>
      <c r="Z1656" s="115" t="str">
        <f>IFERROR(VLOOKUP(Y1656,CAPTURE_SITE_INFO!$AC$3:$AE$501,3,FALSE),"")</f>
        <v/>
      </c>
      <c r="AA1656" s="297"/>
      <c r="AB1656" s="297"/>
      <c r="AC1656" s="297"/>
      <c r="AD1656" s="297"/>
      <c r="AE1656" s="297"/>
      <c r="AF1656" s="297"/>
      <c r="AG1656" s="297"/>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3" t="str">
        <f t="shared" si="260"/>
        <v/>
      </c>
      <c r="AU1656" s="283" t="s">
        <v>2506</v>
      </c>
    </row>
    <row r="1657" spans="1:47" x14ac:dyDescent="0.35">
      <c r="A1657" s="148"/>
      <c r="B1657" s="116"/>
      <c r="C1657" s="115"/>
      <c r="D1657" s="115"/>
      <c r="E1657" s="115"/>
      <c r="F1657" s="240" t="str">
        <f>IFERROR(VLOOKUP(B1657,ACCEPTED_CODES!$X$3:$Y$48,2,),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4"/>
      <c r="Z1657" s="115" t="str">
        <f>IFERROR(VLOOKUP(Y1657,CAPTURE_SITE_INFO!$AC$3:$AE$501,3,FALSE),"")</f>
        <v/>
      </c>
      <c r="AA1657" s="297"/>
      <c r="AB1657" s="297"/>
      <c r="AC1657" s="297"/>
      <c r="AD1657" s="297"/>
      <c r="AE1657" s="297"/>
      <c r="AF1657" s="297"/>
      <c r="AG1657" s="297"/>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3" t="str">
        <f t="shared" si="260"/>
        <v/>
      </c>
      <c r="AU1657" s="283" t="s">
        <v>2506</v>
      </c>
    </row>
    <row r="1658" spans="1:47" x14ac:dyDescent="0.35">
      <c r="A1658" s="148"/>
      <c r="B1658" s="116"/>
      <c r="C1658" s="115"/>
      <c r="D1658" s="115"/>
      <c r="E1658" s="115"/>
      <c r="F1658" s="240" t="str">
        <f>IFERROR(VLOOKUP(B1658,ACCEPTED_CODES!$X$3:$Y$48,2,),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4"/>
      <c r="Z1658" s="115" t="str">
        <f>IFERROR(VLOOKUP(Y1658,CAPTURE_SITE_INFO!$AC$3:$AE$501,3,FALSE),"")</f>
        <v/>
      </c>
      <c r="AA1658" s="297"/>
      <c r="AB1658" s="297"/>
      <c r="AC1658" s="297"/>
      <c r="AD1658" s="297"/>
      <c r="AE1658" s="297"/>
      <c r="AF1658" s="297"/>
      <c r="AG1658" s="297"/>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3" t="str">
        <f t="shared" si="260"/>
        <v/>
      </c>
      <c r="AU1658" s="283" t="s">
        <v>2506</v>
      </c>
    </row>
    <row r="1659" spans="1:47" x14ac:dyDescent="0.35">
      <c r="A1659" s="148"/>
      <c r="B1659" s="116"/>
      <c r="C1659" s="115"/>
      <c r="D1659" s="115"/>
      <c r="E1659" s="115"/>
      <c r="F1659" s="240" t="str">
        <f>IFERROR(VLOOKUP(B1659,ACCEPTED_CODES!$X$3:$Y$48,2,),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4"/>
      <c r="Z1659" s="115" t="str">
        <f>IFERROR(VLOOKUP(Y1659,CAPTURE_SITE_INFO!$AC$3:$AE$501,3,FALSE),"")</f>
        <v/>
      </c>
      <c r="AA1659" s="297"/>
      <c r="AB1659" s="297"/>
      <c r="AC1659" s="297"/>
      <c r="AD1659" s="297"/>
      <c r="AE1659" s="297"/>
      <c r="AF1659" s="297"/>
      <c r="AG1659" s="297"/>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3" t="str">
        <f t="shared" si="260"/>
        <v/>
      </c>
      <c r="AU1659" s="283" t="s">
        <v>2506</v>
      </c>
    </row>
    <row r="1660" spans="1:47" x14ac:dyDescent="0.35">
      <c r="A1660" s="148"/>
      <c r="B1660" s="116"/>
      <c r="C1660" s="115"/>
      <c r="D1660" s="115"/>
      <c r="E1660" s="115"/>
      <c r="F1660" s="240" t="str">
        <f>IFERROR(VLOOKUP(B1660,ACCEPTED_CODES!$X$3:$Y$48,2,),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4"/>
      <c r="Z1660" s="115" t="str">
        <f>IFERROR(VLOOKUP(Y1660,CAPTURE_SITE_INFO!$AC$3:$AE$501,3,FALSE),"")</f>
        <v/>
      </c>
      <c r="AA1660" s="297"/>
      <c r="AB1660" s="297"/>
      <c r="AC1660" s="297"/>
      <c r="AD1660" s="297"/>
      <c r="AE1660" s="297"/>
      <c r="AF1660" s="297"/>
      <c r="AG1660" s="297"/>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3" t="str">
        <f t="shared" si="260"/>
        <v/>
      </c>
      <c r="AU1660" s="283" t="s">
        <v>2506</v>
      </c>
    </row>
    <row r="1661" spans="1:47" x14ac:dyDescent="0.35">
      <c r="A1661" s="148"/>
      <c r="B1661" s="116"/>
      <c r="C1661" s="115"/>
      <c r="D1661" s="115"/>
      <c r="E1661" s="115"/>
      <c r="F1661" s="240" t="str">
        <f>IFERROR(VLOOKUP(B1661,ACCEPTED_CODES!$X$3:$Y$48,2,),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4"/>
      <c r="Z1661" s="115" t="str">
        <f>IFERROR(VLOOKUP(Y1661,CAPTURE_SITE_INFO!$AC$3:$AE$501,3,FALSE),"")</f>
        <v/>
      </c>
      <c r="AA1661" s="297"/>
      <c r="AB1661" s="297"/>
      <c r="AC1661" s="297"/>
      <c r="AD1661" s="297"/>
      <c r="AE1661" s="297"/>
      <c r="AF1661" s="297"/>
      <c r="AG1661" s="297"/>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3" t="str">
        <f t="shared" si="260"/>
        <v/>
      </c>
      <c r="AU1661" s="283" t="s">
        <v>2506</v>
      </c>
    </row>
    <row r="1662" spans="1:47" x14ac:dyDescent="0.35">
      <c r="A1662" s="148"/>
      <c r="B1662" s="116"/>
      <c r="C1662" s="115"/>
      <c r="D1662" s="115"/>
      <c r="E1662" s="115"/>
      <c r="F1662" s="240" t="str">
        <f>IFERROR(VLOOKUP(B1662,ACCEPTED_CODES!$X$3:$Y$48,2,),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4"/>
      <c r="Z1662" s="115" t="str">
        <f>IFERROR(VLOOKUP(Y1662,CAPTURE_SITE_INFO!$AC$3:$AE$501,3,FALSE),"")</f>
        <v/>
      </c>
      <c r="AA1662" s="297"/>
      <c r="AB1662" s="297"/>
      <c r="AC1662" s="297"/>
      <c r="AD1662" s="297"/>
      <c r="AE1662" s="297"/>
      <c r="AF1662" s="297"/>
      <c r="AG1662" s="297"/>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3" t="str">
        <f t="shared" si="260"/>
        <v/>
      </c>
      <c r="AU1662" s="283" t="s">
        <v>2506</v>
      </c>
    </row>
    <row r="1663" spans="1:47" x14ac:dyDescent="0.35">
      <c r="A1663" s="148"/>
      <c r="B1663" s="116"/>
      <c r="C1663" s="115"/>
      <c r="D1663" s="115"/>
      <c r="E1663" s="115"/>
      <c r="F1663" s="240" t="str">
        <f>IFERROR(VLOOKUP(B1663,ACCEPTED_CODES!$X$3:$Y$48,2,),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4"/>
      <c r="Z1663" s="115" t="str">
        <f>IFERROR(VLOOKUP(Y1663,CAPTURE_SITE_INFO!$AC$3:$AE$501,3,FALSE),"")</f>
        <v/>
      </c>
      <c r="AA1663" s="297"/>
      <c r="AB1663" s="297"/>
      <c r="AC1663" s="297"/>
      <c r="AD1663" s="297"/>
      <c r="AE1663" s="297"/>
      <c r="AF1663" s="297"/>
      <c r="AG1663" s="297"/>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3" t="str">
        <f t="shared" si="260"/>
        <v/>
      </c>
      <c r="AU1663" s="283" t="s">
        <v>2506</v>
      </c>
    </row>
    <row r="1664" spans="1:47" x14ac:dyDescent="0.35">
      <c r="A1664" s="148"/>
      <c r="B1664" s="116"/>
      <c r="C1664" s="115"/>
      <c r="D1664" s="115"/>
      <c r="E1664" s="115"/>
      <c r="F1664" s="240" t="str">
        <f>IFERROR(VLOOKUP(B1664,ACCEPTED_CODES!$X$3:$Y$48,2,),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4"/>
      <c r="Z1664" s="115" t="str">
        <f>IFERROR(VLOOKUP(Y1664,CAPTURE_SITE_INFO!$AC$3:$AE$501,3,FALSE),"")</f>
        <v/>
      </c>
      <c r="AA1664" s="297"/>
      <c r="AB1664" s="297"/>
      <c r="AC1664" s="297"/>
      <c r="AD1664" s="297"/>
      <c r="AE1664" s="297"/>
      <c r="AF1664" s="297"/>
      <c r="AG1664" s="297"/>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3" t="str">
        <f t="shared" si="260"/>
        <v/>
      </c>
      <c r="AU1664" s="283" t="s">
        <v>2506</v>
      </c>
    </row>
    <row r="1665" spans="1:47" x14ac:dyDescent="0.35">
      <c r="A1665" s="148"/>
      <c r="B1665" s="116"/>
      <c r="C1665" s="115"/>
      <c r="D1665" s="115"/>
      <c r="E1665" s="115"/>
      <c r="F1665" s="240" t="str">
        <f>IFERROR(VLOOKUP(B1665,ACCEPTED_CODES!$X$3:$Y$48,2,),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4"/>
      <c r="Z1665" s="115" t="str">
        <f>IFERROR(VLOOKUP(Y1665,CAPTURE_SITE_INFO!$AC$3:$AE$501,3,FALSE),"")</f>
        <v/>
      </c>
      <c r="AA1665" s="297"/>
      <c r="AB1665" s="297"/>
      <c r="AC1665" s="297"/>
      <c r="AD1665" s="297"/>
      <c r="AE1665" s="297"/>
      <c r="AF1665" s="297"/>
      <c r="AG1665" s="297"/>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3" t="str">
        <f t="shared" si="260"/>
        <v/>
      </c>
      <c r="AU1665" s="283" t="s">
        <v>2506</v>
      </c>
    </row>
    <row r="1666" spans="1:47" x14ac:dyDescent="0.35">
      <c r="A1666" s="148"/>
      <c r="B1666" s="116"/>
      <c r="C1666" s="115"/>
      <c r="D1666" s="115"/>
      <c r="E1666" s="115"/>
      <c r="F1666" s="240" t="str">
        <f>IFERROR(VLOOKUP(B1666,ACCEPTED_CODES!$X$3:$Y$48,2,),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4"/>
      <c r="Z1666" s="115" t="str">
        <f>IFERROR(VLOOKUP(Y1666,CAPTURE_SITE_INFO!$AC$3:$AE$501,3,FALSE),"")</f>
        <v/>
      </c>
      <c r="AA1666" s="297"/>
      <c r="AB1666" s="297"/>
      <c r="AC1666" s="297"/>
      <c r="AD1666" s="297"/>
      <c r="AE1666" s="297"/>
      <c r="AF1666" s="297"/>
      <c r="AG1666" s="297"/>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3" t="str">
        <f t="shared" si="260"/>
        <v/>
      </c>
      <c r="AU1666" s="283" t="s">
        <v>2506</v>
      </c>
    </row>
    <row r="1667" spans="1:47" x14ac:dyDescent="0.35">
      <c r="A1667" s="148"/>
      <c r="B1667" s="116"/>
      <c r="C1667" s="115"/>
      <c r="D1667" s="115"/>
      <c r="E1667" s="115"/>
      <c r="F1667" s="240" t="str">
        <f>IFERROR(VLOOKUP(B1667,ACCEPTED_CODES!$X$3:$Y$48,2,),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4"/>
      <c r="Z1667" s="115" t="str">
        <f>IFERROR(VLOOKUP(Y1667,CAPTURE_SITE_INFO!$AC$3:$AE$501,3,FALSE),"")</f>
        <v/>
      </c>
      <c r="AA1667" s="297"/>
      <c r="AB1667" s="297"/>
      <c r="AC1667" s="297"/>
      <c r="AD1667" s="297"/>
      <c r="AE1667" s="297"/>
      <c r="AF1667" s="297"/>
      <c r="AG1667" s="297"/>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3" t="str">
        <f t="shared" si="260"/>
        <v/>
      </c>
      <c r="AU1667" s="283" t="s">
        <v>2506</v>
      </c>
    </row>
    <row r="1668" spans="1:47" x14ac:dyDescent="0.35">
      <c r="A1668" s="148"/>
      <c r="B1668" s="116"/>
      <c r="C1668" s="115"/>
      <c r="D1668" s="115"/>
      <c r="E1668" s="115"/>
      <c r="F1668" s="240" t="str">
        <f>IFERROR(VLOOKUP(B1668,ACCEPTED_CODES!$X$3:$Y$48,2,),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4"/>
      <c r="Z1668" s="115" t="str">
        <f>IFERROR(VLOOKUP(Y1668,CAPTURE_SITE_INFO!$AC$3:$AE$501,3,FALSE),"")</f>
        <v/>
      </c>
      <c r="AA1668" s="297"/>
      <c r="AB1668" s="297"/>
      <c r="AC1668" s="297"/>
      <c r="AD1668" s="297"/>
      <c r="AE1668" s="297"/>
      <c r="AF1668" s="297"/>
      <c r="AG1668" s="297"/>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3" t="str">
        <f t="shared" si="260"/>
        <v/>
      </c>
      <c r="AU1668" s="283" t="s">
        <v>2506</v>
      </c>
    </row>
    <row r="1669" spans="1:47" x14ac:dyDescent="0.35">
      <c r="A1669" s="148"/>
      <c r="B1669" s="116"/>
      <c r="C1669" s="115"/>
      <c r="D1669" s="115"/>
      <c r="E1669" s="115"/>
      <c r="F1669" s="240" t="str">
        <f>IFERROR(VLOOKUP(B1669,ACCEPTED_CODES!$X$3:$Y$48,2,),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4"/>
      <c r="Z1669" s="115" t="str">
        <f>IFERROR(VLOOKUP(Y1669,CAPTURE_SITE_INFO!$AC$3:$AE$501,3,FALSE),"")</f>
        <v/>
      </c>
      <c r="AA1669" s="297"/>
      <c r="AB1669" s="297"/>
      <c r="AC1669" s="297"/>
      <c r="AD1669" s="297"/>
      <c r="AE1669" s="297"/>
      <c r="AF1669" s="297"/>
      <c r="AG1669" s="297"/>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3" t="str">
        <f t="shared" ref="AT1669:AT1732" si="270">IF(T1669="","",(CONCATENATE(S1669,"-",T1669)))</f>
        <v/>
      </c>
      <c r="AU1669" s="283" t="s">
        <v>2506</v>
      </c>
    </row>
    <row r="1670" spans="1:47" x14ac:dyDescent="0.35">
      <c r="A1670" s="148"/>
      <c r="B1670" s="116"/>
      <c r="C1670" s="115"/>
      <c r="D1670" s="115"/>
      <c r="E1670" s="115"/>
      <c r="F1670" s="240" t="str">
        <f>IFERROR(VLOOKUP(B1670,ACCEPTED_CODES!$X$3:$Y$48,2,),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4"/>
      <c r="Z1670" s="115" t="str">
        <f>IFERROR(VLOOKUP(Y1670,CAPTURE_SITE_INFO!$AC$3:$AE$501,3,FALSE),"")</f>
        <v/>
      </c>
      <c r="AA1670" s="297"/>
      <c r="AB1670" s="297"/>
      <c r="AC1670" s="297"/>
      <c r="AD1670" s="297"/>
      <c r="AE1670" s="297"/>
      <c r="AF1670" s="297"/>
      <c r="AG1670" s="297"/>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3" t="str">
        <f t="shared" si="270"/>
        <v/>
      </c>
      <c r="AU1670" s="283" t="s">
        <v>2506</v>
      </c>
    </row>
    <row r="1671" spans="1:47" x14ac:dyDescent="0.35">
      <c r="A1671" s="148"/>
      <c r="B1671" s="116"/>
      <c r="C1671" s="115"/>
      <c r="D1671" s="115"/>
      <c r="E1671" s="115"/>
      <c r="F1671" s="240" t="str">
        <f>IFERROR(VLOOKUP(B1671,ACCEPTED_CODES!$X$3:$Y$48,2,),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4"/>
      <c r="Z1671" s="115" t="str">
        <f>IFERROR(VLOOKUP(Y1671,CAPTURE_SITE_INFO!$AC$3:$AE$501,3,FALSE),"")</f>
        <v/>
      </c>
      <c r="AA1671" s="297"/>
      <c r="AB1671" s="297"/>
      <c r="AC1671" s="297"/>
      <c r="AD1671" s="297"/>
      <c r="AE1671" s="297"/>
      <c r="AF1671" s="297"/>
      <c r="AG1671" s="297"/>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3" t="str">
        <f t="shared" si="270"/>
        <v/>
      </c>
      <c r="AU1671" s="283" t="s">
        <v>2506</v>
      </c>
    </row>
    <row r="1672" spans="1:47" x14ac:dyDescent="0.35">
      <c r="A1672" s="148"/>
      <c r="B1672" s="116"/>
      <c r="C1672" s="115"/>
      <c r="D1672" s="115"/>
      <c r="E1672" s="115"/>
      <c r="F1672" s="240" t="str">
        <f>IFERROR(VLOOKUP(B1672,ACCEPTED_CODES!$X$3:$Y$48,2,),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4"/>
      <c r="Z1672" s="115" t="str">
        <f>IFERROR(VLOOKUP(Y1672,CAPTURE_SITE_INFO!$AC$3:$AE$501,3,FALSE),"")</f>
        <v/>
      </c>
      <c r="AA1672" s="297"/>
      <c r="AB1672" s="297"/>
      <c r="AC1672" s="297"/>
      <c r="AD1672" s="297"/>
      <c r="AE1672" s="297"/>
      <c r="AF1672" s="297"/>
      <c r="AG1672" s="297"/>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3" t="str">
        <f t="shared" si="270"/>
        <v/>
      </c>
      <c r="AU1672" s="283" t="s">
        <v>2506</v>
      </c>
    </row>
    <row r="1673" spans="1:47" x14ac:dyDescent="0.35">
      <c r="A1673" s="148"/>
      <c r="B1673" s="116"/>
      <c r="C1673" s="115"/>
      <c r="D1673" s="115"/>
      <c r="E1673" s="115"/>
      <c r="F1673" s="240" t="str">
        <f>IFERROR(VLOOKUP(B1673,ACCEPTED_CODES!$X$3:$Y$48,2,),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4"/>
      <c r="Z1673" s="115" t="str">
        <f>IFERROR(VLOOKUP(Y1673,CAPTURE_SITE_INFO!$AC$3:$AE$501,3,FALSE),"")</f>
        <v/>
      </c>
      <c r="AA1673" s="297"/>
      <c r="AB1673" s="297"/>
      <c r="AC1673" s="297"/>
      <c r="AD1673" s="297"/>
      <c r="AE1673" s="297"/>
      <c r="AF1673" s="297"/>
      <c r="AG1673" s="297"/>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3" t="str">
        <f t="shared" si="270"/>
        <v/>
      </c>
      <c r="AU1673" s="283" t="s">
        <v>2506</v>
      </c>
    </row>
    <row r="1674" spans="1:47" x14ac:dyDescent="0.35">
      <c r="A1674" s="148"/>
      <c r="B1674" s="116"/>
      <c r="C1674" s="115"/>
      <c r="D1674" s="115"/>
      <c r="E1674" s="115"/>
      <c r="F1674" s="240" t="str">
        <f>IFERROR(VLOOKUP(B1674,ACCEPTED_CODES!$X$3:$Y$48,2,),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4"/>
      <c r="Z1674" s="115" t="str">
        <f>IFERROR(VLOOKUP(Y1674,CAPTURE_SITE_INFO!$AC$3:$AE$501,3,FALSE),"")</f>
        <v/>
      </c>
      <c r="AA1674" s="297"/>
      <c r="AB1674" s="297"/>
      <c r="AC1674" s="297"/>
      <c r="AD1674" s="297"/>
      <c r="AE1674" s="297"/>
      <c r="AF1674" s="297"/>
      <c r="AG1674" s="297"/>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3" t="str">
        <f t="shared" si="270"/>
        <v/>
      </c>
      <c r="AU1674" s="283" t="s">
        <v>2506</v>
      </c>
    </row>
    <row r="1675" spans="1:47" x14ac:dyDescent="0.35">
      <c r="A1675" s="148"/>
      <c r="B1675" s="116"/>
      <c r="C1675" s="115"/>
      <c r="D1675" s="115"/>
      <c r="E1675" s="115"/>
      <c r="F1675" s="240" t="str">
        <f>IFERROR(VLOOKUP(B1675,ACCEPTED_CODES!$X$3:$Y$48,2,),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4"/>
      <c r="Z1675" s="115" t="str">
        <f>IFERROR(VLOOKUP(Y1675,CAPTURE_SITE_INFO!$AC$3:$AE$501,3,FALSE),"")</f>
        <v/>
      </c>
      <c r="AA1675" s="297"/>
      <c r="AB1675" s="297"/>
      <c r="AC1675" s="297"/>
      <c r="AD1675" s="297"/>
      <c r="AE1675" s="297"/>
      <c r="AF1675" s="297"/>
      <c r="AG1675" s="297"/>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3" t="str">
        <f t="shared" si="270"/>
        <v/>
      </c>
      <c r="AU1675" s="283" t="s">
        <v>2506</v>
      </c>
    </row>
    <row r="1676" spans="1:47" x14ac:dyDescent="0.35">
      <c r="A1676" s="148"/>
      <c r="B1676" s="116"/>
      <c r="C1676" s="115"/>
      <c r="D1676" s="115"/>
      <c r="E1676" s="115"/>
      <c r="F1676" s="240" t="str">
        <f>IFERROR(VLOOKUP(B1676,ACCEPTED_CODES!$X$3:$Y$48,2,),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4"/>
      <c r="Z1676" s="115" t="str">
        <f>IFERROR(VLOOKUP(Y1676,CAPTURE_SITE_INFO!$AC$3:$AE$501,3,FALSE),"")</f>
        <v/>
      </c>
      <c r="AA1676" s="297"/>
      <c r="AB1676" s="297"/>
      <c r="AC1676" s="297"/>
      <c r="AD1676" s="297"/>
      <c r="AE1676" s="297"/>
      <c r="AF1676" s="297"/>
      <c r="AG1676" s="297"/>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3" t="str">
        <f t="shared" si="270"/>
        <v/>
      </c>
      <c r="AU1676" s="283" t="s">
        <v>2506</v>
      </c>
    </row>
    <row r="1677" spans="1:47" x14ac:dyDescent="0.35">
      <c r="A1677" s="148"/>
      <c r="B1677" s="116"/>
      <c r="C1677" s="115"/>
      <c r="D1677" s="115"/>
      <c r="E1677" s="115"/>
      <c r="F1677" s="240" t="str">
        <f>IFERROR(VLOOKUP(B1677,ACCEPTED_CODES!$X$3:$Y$48,2,),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4"/>
      <c r="Z1677" s="115" t="str">
        <f>IFERROR(VLOOKUP(Y1677,CAPTURE_SITE_INFO!$AC$3:$AE$501,3,FALSE),"")</f>
        <v/>
      </c>
      <c r="AA1677" s="297"/>
      <c r="AB1677" s="297"/>
      <c r="AC1677" s="297"/>
      <c r="AD1677" s="297"/>
      <c r="AE1677" s="297"/>
      <c r="AF1677" s="297"/>
      <c r="AG1677" s="297"/>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3" t="str">
        <f t="shared" si="270"/>
        <v/>
      </c>
      <c r="AU1677" s="283" t="s">
        <v>2506</v>
      </c>
    </row>
    <row r="1678" spans="1:47" x14ac:dyDescent="0.35">
      <c r="A1678" s="148"/>
      <c r="B1678" s="116"/>
      <c r="C1678" s="115"/>
      <c r="D1678" s="115"/>
      <c r="E1678" s="115"/>
      <c r="F1678" s="240" t="str">
        <f>IFERROR(VLOOKUP(B1678,ACCEPTED_CODES!$X$3:$Y$48,2,),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4"/>
      <c r="Z1678" s="115" t="str">
        <f>IFERROR(VLOOKUP(Y1678,CAPTURE_SITE_INFO!$AC$3:$AE$501,3,FALSE),"")</f>
        <v/>
      </c>
      <c r="AA1678" s="297"/>
      <c r="AB1678" s="297"/>
      <c r="AC1678" s="297"/>
      <c r="AD1678" s="297"/>
      <c r="AE1678" s="297"/>
      <c r="AF1678" s="297"/>
      <c r="AG1678" s="297"/>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3" t="str">
        <f t="shared" si="270"/>
        <v/>
      </c>
      <c r="AU1678" s="283" t="s">
        <v>2506</v>
      </c>
    </row>
    <row r="1679" spans="1:47" x14ac:dyDescent="0.35">
      <c r="A1679" s="148"/>
      <c r="B1679" s="116"/>
      <c r="C1679" s="115"/>
      <c r="D1679" s="115"/>
      <c r="E1679" s="115"/>
      <c r="F1679" s="240" t="str">
        <f>IFERROR(VLOOKUP(B1679,ACCEPTED_CODES!$X$3:$Y$48,2,),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4"/>
      <c r="Z1679" s="115" t="str">
        <f>IFERROR(VLOOKUP(Y1679,CAPTURE_SITE_INFO!$AC$3:$AE$501,3,FALSE),"")</f>
        <v/>
      </c>
      <c r="AA1679" s="297"/>
      <c r="AB1679" s="297"/>
      <c r="AC1679" s="297"/>
      <c r="AD1679" s="297"/>
      <c r="AE1679" s="297"/>
      <c r="AF1679" s="297"/>
      <c r="AG1679" s="297"/>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3" t="str">
        <f t="shared" si="270"/>
        <v/>
      </c>
      <c r="AU1679" s="283" t="s">
        <v>2506</v>
      </c>
    </row>
    <row r="1680" spans="1:47" x14ac:dyDescent="0.35">
      <c r="A1680" s="148"/>
      <c r="B1680" s="116"/>
      <c r="C1680" s="115"/>
      <c r="D1680" s="115"/>
      <c r="E1680" s="115"/>
      <c r="F1680" s="240" t="str">
        <f>IFERROR(VLOOKUP(B1680,ACCEPTED_CODES!$X$3:$Y$48,2,),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4"/>
      <c r="Z1680" s="115" t="str">
        <f>IFERROR(VLOOKUP(Y1680,CAPTURE_SITE_INFO!$AC$3:$AE$501,3,FALSE),"")</f>
        <v/>
      </c>
      <c r="AA1680" s="297"/>
      <c r="AB1680" s="297"/>
      <c r="AC1680" s="297"/>
      <c r="AD1680" s="297"/>
      <c r="AE1680" s="297"/>
      <c r="AF1680" s="297"/>
      <c r="AG1680" s="297"/>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3" t="str">
        <f t="shared" si="270"/>
        <v/>
      </c>
      <c r="AU1680" s="283" t="s">
        <v>2506</v>
      </c>
    </row>
    <row r="1681" spans="1:47" x14ac:dyDescent="0.35">
      <c r="A1681" s="148"/>
      <c r="B1681" s="116"/>
      <c r="C1681" s="115"/>
      <c r="D1681" s="115"/>
      <c r="E1681" s="115"/>
      <c r="F1681" s="240" t="str">
        <f>IFERROR(VLOOKUP(B1681,ACCEPTED_CODES!$X$3:$Y$48,2,),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4"/>
      <c r="Z1681" s="115" t="str">
        <f>IFERROR(VLOOKUP(Y1681,CAPTURE_SITE_INFO!$AC$3:$AE$501,3,FALSE),"")</f>
        <v/>
      </c>
      <c r="AA1681" s="297"/>
      <c r="AB1681" s="297"/>
      <c r="AC1681" s="297"/>
      <c r="AD1681" s="297"/>
      <c r="AE1681" s="297"/>
      <c r="AF1681" s="297"/>
      <c r="AG1681" s="297"/>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3" t="str">
        <f t="shared" si="270"/>
        <v/>
      </c>
      <c r="AU1681" s="283" t="s">
        <v>2506</v>
      </c>
    </row>
    <row r="1682" spans="1:47" x14ac:dyDescent="0.35">
      <c r="A1682" s="148"/>
      <c r="B1682" s="116"/>
      <c r="C1682" s="115"/>
      <c r="D1682" s="115"/>
      <c r="E1682" s="115"/>
      <c r="F1682" s="240" t="str">
        <f>IFERROR(VLOOKUP(B1682,ACCEPTED_CODES!$X$3:$Y$48,2,),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4"/>
      <c r="Z1682" s="115" t="str">
        <f>IFERROR(VLOOKUP(Y1682,CAPTURE_SITE_INFO!$AC$3:$AE$501,3,FALSE),"")</f>
        <v/>
      </c>
      <c r="AA1682" s="297"/>
      <c r="AB1682" s="297"/>
      <c r="AC1682" s="297"/>
      <c r="AD1682" s="297"/>
      <c r="AE1682" s="297"/>
      <c r="AF1682" s="297"/>
      <c r="AG1682" s="297"/>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3" t="str">
        <f t="shared" si="270"/>
        <v/>
      </c>
      <c r="AU1682" s="283" t="s">
        <v>2506</v>
      </c>
    </row>
    <row r="1683" spans="1:47" x14ac:dyDescent="0.35">
      <c r="A1683" s="148"/>
      <c r="B1683" s="116"/>
      <c r="C1683" s="115"/>
      <c r="D1683" s="115"/>
      <c r="E1683" s="115"/>
      <c r="F1683" s="240" t="str">
        <f>IFERROR(VLOOKUP(B1683,ACCEPTED_CODES!$X$3:$Y$48,2,),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4"/>
      <c r="Z1683" s="115" t="str">
        <f>IFERROR(VLOOKUP(Y1683,CAPTURE_SITE_INFO!$AC$3:$AE$501,3,FALSE),"")</f>
        <v/>
      </c>
      <c r="AA1683" s="297"/>
      <c r="AB1683" s="297"/>
      <c r="AC1683" s="297"/>
      <c r="AD1683" s="297"/>
      <c r="AE1683" s="297"/>
      <c r="AF1683" s="297"/>
      <c r="AG1683" s="297"/>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3" t="str">
        <f t="shared" si="270"/>
        <v/>
      </c>
      <c r="AU1683" s="283" t="s">
        <v>2506</v>
      </c>
    </row>
    <row r="1684" spans="1:47" x14ac:dyDescent="0.35">
      <c r="A1684" s="148"/>
      <c r="B1684" s="116"/>
      <c r="C1684" s="115"/>
      <c r="D1684" s="115"/>
      <c r="E1684" s="115"/>
      <c r="F1684" s="240" t="str">
        <f>IFERROR(VLOOKUP(B1684,ACCEPTED_CODES!$X$3:$Y$48,2,),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4"/>
      <c r="Z1684" s="115" t="str">
        <f>IFERROR(VLOOKUP(Y1684,CAPTURE_SITE_INFO!$AC$3:$AE$501,3,FALSE),"")</f>
        <v/>
      </c>
      <c r="AA1684" s="297"/>
      <c r="AB1684" s="297"/>
      <c r="AC1684" s="297"/>
      <c r="AD1684" s="297"/>
      <c r="AE1684" s="297"/>
      <c r="AF1684" s="297"/>
      <c r="AG1684" s="297"/>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3" t="str">
        <f t="shared" si="270"/>
        <v/>
      </c>
      <c r="AU1684" s="283" t="s">
        <v>2506</v>
      </c>
    </row>
    <row r="1685" spans="1:47" x14ac:dyDescent="0.35">
      <c r="A1685" s="148"/>
      <c r="B1685" s="116"/>
      <c r="C1685" s="115"/>
      <c r="D1685" s="115"/>
      <c r="E1685" s="115"/>
      <c r="F1685" s="240" t="str">
        <f>IFERROR(VLOOKUP(B1685,ACCEPTED_CODES!$X$3:$Y$48,2,),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4"/>
      <c r="Z1685" s="115" t="str">
        <f>IFERROR(VLOOKUP(Y1685,CAPTURE_SITE_INFO!$AC$3:$AE$501,3,FALSE),"")</f>
        <v/>
      </c>
      <c r="AA1685" s="297"/>
      <c r="AB1685" s="297"/>
      <c r="AC1685" s="297"/>
      <c r="AD1685" s="297"/>
      <c r="AE1685" s="297"/>
      <c r="AF1685" s="297"/>
      <c r="AG1685" s="297"/>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3" t="str">
        <f t="shared" si="270"/>
        <v/>
      </c>
      <c r="AU1685" s="283" t="s">
        <v>2506</v>
      </c>
    </row>
    <row r="1686" spans="1:47" x14ac:dyDescent="0.35">
      <c r="A1686" s="148"/>
      <c r="B1686" s="116"/>
      <c r="C1686" s="115"/>
      <c r="D1686" s="115"/>
      <c r="E1686" s="115"/>
      <c r="F1686" s="240" t="str">
        <f>IFERROR(VLOOKUP(B1686,ACCEPTED_CODES!$X$3:$Y$48,2,),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4"/>
      <c r="Z1686" s="115" t="str">
        <f>IFERROR(VLOOKUP(Y1686,CAPTURE_SITE_INFO!$AC$3:$AE$501,3,FALSE),"")</f>
        <v/>
      </c>
      <c r="AA1686" s="297"/>
      <c r="AB1686" s="297"/>
      <c r="AC1686" s="297"/>
      <c r="AD1686" s="297"/>
      <c r="AE1686" s="297"/>
      <c r="AF1686" s="297"/>
      <c r="AG1686" s="297"/>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3" t="str">
        <f t="shared" si="270"/>
        <v/>
      </c>
      <c r="AU1686" s="283" t="s">
        <v>2506</v>
      </c>
    </row>
    <row r="1687" spans="1:47" x14ac:dyDescent="0.35">
      <c r="A1687" s="148"/>
      <c r="B1687" s="116"/>
      <c r="C1687" s="115"/>
      <c r="D1687" s="115"/>
      <c r="E1687" s="115"/>
      <c r="F1687" s="240" t="str">
        <f>IFERROR(VLOOKUP(B1687,ACCEPTED_CODES!$X$3:$Y$48,2,),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4"/>
      <c r="Z1687" s="115" t="str">
        <f>IFERROR(VLOOKUP(Y1687,CAPTURE_SITE_INFO!$AC$3:$AE$501,3,FALSE),"")</f>
        <v/>
      </c>
      <c r="AA1687" s="297"/>
      <c r="AB1687" s="297"/>
      <c r="AC1687" s="297"/>
      <c r="AD1687" s="297"/>
      <c r="AE1687" s="297"/>
      <c r="AF1687" s="297"/>
      <c r="AG1687" s="297"/>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3" t="str">
        <f t="shared" si="270"/>
        <v/>
      </c>
      <c r="AU1687" s="283" t="s">
        <v>2506</v>
      </c>
    </row>
    <row r="1688" spans="1:47" x14ac:dyDescent="0.35">
      <c r="A1688" s="148"/>
      <c r="B1688" s="116"/>
      <c r="C1688" s="115"/>
      <c r="D1688" s="115"/>
      <c r="E1688" s="115"/>
      <c r="F1688" s="240" t="str">
        <f>IFERROR(VLOOKUP(B1688,ACCEPTED_CODES!$X$3:$Y$48,2,),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4"/>
      <c r="Z1688" s="115" t="str">
        <f>IFERROR(VLOOKUP(Y1688,CAPTURE_SITE_INFO!$AC$3:$AE$501,3,FALSE),"")</f>
        <v/>
      </c>
      <c r="AA1688" s="297"/>
      <c r="AB1688" s="297"/>
      <c r="AC1688" s="297"/>
      <c r="AD1688" s="297"/>
      <c r="AE1688" s="297"/>
      <c r="AF1688" s="297"/>
      <c r="AG1688" s="297"/>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3" t="str">
        <f t="shared" si="270"/>
        <v/>
      </c>
      <c r="AU1688" s="283" t="s">
        <v>2506</v>
      </c>
    </row>
    <row r="1689" spans="1:47" x14ac:dyDescent="0.35">
      <c r="A1689" s="148"/>
      <c r="B1689" s="116"/>
      <c r="C1689" s="115"/>
      <c r="D1689" s="115"/>
      <c r="E1689" s="115"/>
      <c r="F1689" s="240" t="str">
        <f>IFERROR(VLOOKUP(B1689,ACCEPTED_CODES!$X$3:$Y$48,2,),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4"/>
      <c r="Z1689" s="115" t="str">
        <f>IFERROR(VLOOKUP(Y1689,CAPTURE_SITE_INFO!$AC$3:$AE$501,3,FALSE),"")</f>
        <v/>
      </c>
      <c r="AA1689" s="297"/>
      <c r="AB1689" s="297"/>
      <c r="AC1689" s="297"/>
      <c r="AD1689" s="297"/>
      <c r="AE1689" s="297"/>
      <c r="AF1689" s="297"/>
      <c r="AG1689" s="297"/>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3" t="str">
        <f t="shared" si="270"/>
        <v/>
      </c>
      <c r="AU1689" s="283" t="s">
        <v>2506</v>
      </c>
    </row>
    <row r="1690" spans="1:47" x14ac:dyDescent="0.35">
      <c r="A1690" s="148"/>
      <c r="B1690" s="116"/>
      <c r="C1690" s="115"/>
      <c r="D1690" s="115"/>
      <c r="E1690" s="115"/>
      <c r="F1690" s="240" t="str">
        <f>IFERROR(VLOOKUP(B1690,ACCEPTED_CODES!$X$3:$Y$48,2,),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4"/>
      <c r="Z1690" s="115" t="str">
        <f>IFERROR(VLOOKUP(Y1690,CAPTURE_SITE_INFO!$AC$3:$AE$501,3,FALSE),"")</f>
        <v/>
      </c>
      <c r="AA1690" s="297"/>
      <c r="AB1690" s="297"/>
      <c r="AC1690" s="297"/>
      <c r="AD1690" s="297"/>
      <c r="AE1690" s="297"/>
      <c r="AF1690" s="297"/>
      <c r="AG1690" s="297"/>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3" t="str">
        <f t="shared" si="270"/>
        <v/>
      </c>
      <c r="AU1690" s="283" t="s">
        <v>2506</v>
      </c>
    </row>
    <row r="1691" spans="1:47" x14ac:dyDescent="0.35">
      <c r="A1691" s="148"/>
      <c r="B1691" s="116"/>
      <c r="C1691" s="115"/>
      <c r="D1691" s="115"/>
      <c r="E1691" s="115"/>
      <c r="F1691" s="240" t="str">
        <f>IFERROR(VLOOKUP(B1691,ACCEPTED_CODES!$X$3:$Y$48,2,),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4"/>
      <c r="Z1691" s="115" t="str">
        <f>IFERROR(VLOOKUP(Y1691,CAPTURE_SITE_INFO!$AC$3:$AE$501,3,FALSE),"")</f>
        <v/>
      </c>
      <c r="AA1691" s="297"/>
      <c r="AB1691" s="297"/>
      <c r="AC1691" s="297"/>
      <c r="AD1691" s="297"/>
      <c r="AE1691" s="297"/>
      <c r="AF1691" s="297"/>
      <c r="AG1691" s="297"/>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3" t="str">
        <f t="shared" si="270"/>
        <v/>
      </c>
      <c r="AU1691" s="283" t="s">
        <v>2506</v>
      </c>
    </row>
    <row r="1692" spans="1:47" x14ac:dyDescent="0.35">
      <c r="A1692" s="148"/>
      <c r="B1692" s="116"/>
      <c r="C1692" s="115"/>
      <c r="D1692" s="115"/>
      <c r="E1692" s="115"/>
      <c r="F1692" s="240" t="str">
        <f>IFERROR(VLOOKUP(B1692,ACCEPTED_CODES!$X$3:$Y$48,2,),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4"/>
      <c r="Z1692" s="115" t="str">
        <f>IFERROR(VLOOKUP(Y1692,CAPTURE_SITE_INFO!$AC$3:$AE$501,3,FALSE),"")</f>
        <v/>
      </c>
      <c r="AA1692" s="297"/>
      <c r="AB1692" s="297"/>
      <c r="AC1692" s="297"/>
      <c r="AD1692" s="297"/>
      <c r="AE1692" s="297"/>
      <c r="AF1692" s="297"/>
      <c r="AG1692" s="297"/>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3" t="str">
        <f t="shared" si="270"/>
        <v/>
      </c>
      <c r="AU1692" s="283" t="s">
        <v>2506</v>
      </c>
    </row>
    <row r="1693" spans="1:47" x14ac:dyDescent="0.35">
      <c r="A1693" s="148"/>
      <c r="B1693" s="116"/>
      <c r="C1693" s="115"/>
      <c r="D1693" s="115"/>
      <c r="E1693" s="115"/>
      <c r="F1693" s="240" t="str">
        <f>IFERROR(VLOOKUP(B1693,ACCEPTED_CODES!$X$3:$Y$48,2,),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4"/>
      <c r="Z1693" s="115" t="str">
        <f>IFERROR(VLOOKUP(Y1693,CAPTURE_SITE_INFO!$AC$3:$AE$501,3,FALSE),"")</f>
        <v/>
      </c>
      <c r="AA1693" s="297"/>
      <c r="AB1693" s="297"/>
      <c r="AC1693" s="297"/>
      <c r="AD1693" s="297"/>
      <c r="AE1693" s="297"/>
      <c r="AF1693" s="297"/>
      <c r="AG1693" s="297"/>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3" t="str">
        <f t="shared" si="270"/>
        <v/>
      </c>
      <c r="AU1693" s="283" t="s">
        <v>2506</v>
      </c>
    </row>
    <row r="1694" spans="1:47" x14ac:dyDescent="0.35">
      <c r="A1694" s="148"/>
      <c r="B1694" s="116"/>
      <c r="C1694" s="115"/>
      <c r="D1694" s="115"/>
      <c r="E1694" s="115"/>
      <c r="F1694" s="240" t="str">
        <f>IFERROR(VLOOKUP(B1694,ACCEPTED_CODES!$X$3:$Y$48,2,),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4"/>
      <c r="Z1694" s="115" t="str">
        <f>IFERROR(VLOOKUP(Y1694,CAPTURE_SITE_INFO!$AC$3:$AE$501,3,FALSE),"")</f>
        <v/>
      </c>
      <c r="AA1694" s="297"/>
      <c r="AB1694" s="297"/>
      <c r="AC1694" s="297"/>
      <c r="AD1694" s="297"/>
      <c r="AE1694" s="297"/>
      <c r="AF1694" s="297"/>
      <c r="AG1694" s="297"/>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3" t="str">
        <f t="shared" si="270"/>
        <v/>
      </c>
      <c r="AU1694" s="283" t="s">
        <v>2506</v>
      </c>
    </row>
    <row r="1695" spans="1:47" x14ac:dyDescent="0.35">
      <c r="A1695" s="148"/>
      <c r="B1695" s="116"/>
      <c r="C1695" s="115"/>
      <c r="D1695" s="115"/>
      <c r="E1695" s="115"/>
      <c r="F1695" s="240" t="str">
        <f>IFERROR(VLOOKUP(B1695,ACCEPTED_CODES!$X$3:$Y$48,2,),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4"/>
      <c r="Z1695" s="115" t="str">
        <f>IFERROR(VLOOKUP(Y1695,CAPTURE_SITE_INFO!$AC$3:$AE$501,3,FALSE),"")</f>
        <v/>
      </c>
      <c r="AA1695" s="297"/>
      <c r="AB1695" s="297"/>
      <c r="AC1695" s="297"/>
      <c r="AD1695" s="297"/>
      <c r="AE1695" s="297"/>
      <c r="AF1695" s="297"/>
      <c r="AG1695" s="297"/>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3" t="str">
        <f t="shared" si="270"/>
        <v/>
      </c>
      <c r="AU1695" s="283" t="s">
        <v>2506</v>
      </c>
    </row>
    <row r="1696" spans="1:47" x14ac:dyDescent="0.35">
      <c r="A1696" s="148"/>
      <c r="B1696" s="116"/>
      <c r="C1696" s="115"/>
      <c r="D1696" s="115"/>
      <c r="E1696" s="115"/>
      <c r="F1696" s="240" t="str">
        <f>IFERROR(VLOOKUP(B1696,ACCEPTED_CODES!$X$3:$Y$48,2,),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4"/>
      <c r="Z1696" s="115" t="str">
        <f>IFERROR(VLOOKUP(Y1696,CAPTURE_SITE_INFO!$AC$3:$AE$501,3,FALSE),"")</f>
        <v/>
      </c>
      <c r="AA1696" s="297"/>
      <c r="AB1696" s="297"/>
      <c r="AC1696" s="297"/>
      <c r="AD1696" s="297"/>
      <c r="AE1696" s="297"/>
      <c r="AF1696" s="297"/>
      <c r="AG1696" s="297"/>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3" t="str">
        <f t="shared" si="270"/>
        <v/>
      </c>
      <c r="AU1696" s="283" t="s">
        <v>2506</v>
      </c>
    </row>
    <row r="1697" spans="1:47" x14ac:dyDescent="0.35">
      <c r="A1697" s="148"/>
      <c r="B1697" s="116"/>
      <c r="C1697" s="115"/>
      <c r="D1697" s="115"/>
      <c r="E1697" s="115"/>
      <c r="F1697" s="240" t="str">
        <f>IFERROR(VLOOKUP(B1697,ACCEPTED_CODES!$X$3:$Y$48,2,),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4"/>
      <c r="Z1697" s="115" t="str">
        <f>IFERROR(VLOOKUP(Y1697,CAPTURE_SITE_INFO!$AC$3:$AE$501,3,FALSE),"")</f>
        <v/>
      </c>
      <c r="AA1697" s="297"/>
      <c r="AB1697" s="297"/>
      <c r="AC1697" s="297"/>
      <c r="AD1697" s="297"/>
      <c r="AE1697" s="297"/>
      <c r="AF1697" s="297"/>
      <c r="AG1697" s="297"/>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3" t="str">
        <f t="shared" si="270"/>
        <v/>
      </c>
      <c r="AU1697" s="283" t="s">
        <v>2506</v>
      </c>
    </row>
    <row r="1698" spans="1:47" x14ac:dyDescent="0.35">
      <c r="A1698" s="148"/>
      <c r="B1698" s="116"/>
      <c r="C1698" s="115"/>
      <c r="D1698" s="115"/>
      <c r="E1698" s="115"/>
      <c r="F1698" s="240" t="str">
        <f>IFERROR(VLOOKUP(B1698,ACCEPTED_CODES!$X$3:$Y$48,2,),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4"/>
      <c r="Z1698" s="115" t="str">
        <f>IFERROR(VLOOKUP(Y1698,CAPTURE_SITE_INFO!$AC$3:$AE$501,3,FALSE),"")</f>
        <v/>
      </c>
      <c r="AA1698" s="297"/>
      <c r="AB1698" s="297"/>
      <c r="AC1698" s="297"/>
      <c r="AD1698" s="297"/>
      <c r="AE1698" s="297"/>
      <c r="AF1698" s="297"/>
      <c r="AG1698" s="297"/>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3" t="str">
        <f t="shared" si="270"/>
        <v/>
      </c>
      <c r="AU1698" s="283" t="s">
        <v>2506</v>
      </c>
    </row>
    <row r="1699" spans="1:47" x14ac:dyDescent="0.35">
      <c r="A1699" s="148"/>
      <c r="B1699" s="116"/>
      <c r="C1699" s="115"/>
      <c r="D1699" s="115"/>
      <c r="E1699" s="115"/>
      <c r="F1699" s="240" t="str">
        <f>IFERROR(VLOOKUP(B1699,ACCEPTED_CODES!$X$3:$Y$48,2,),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4"/>
      <c r="Z1699" s="115" t="str">
        <f>IFERROR(VLOOKUP(Y1699,CAPTURE_SITE_INFO!$AC$3:$AE$501,3,FALSE),"")</f>
        <v/>
      </c>
      <c r="AA1699" s="297"/>
      <c r="AB1699" s="297"/>
      <c r="AC1699" s="297"/>
      <c r="AD1699" s="297"/>
      <c r="AE1699" s="297"/>
      <c r="AF1699" s="297"/>
      <c r="AG1699" s="297"/>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3" t="str">
        <f t="shared" si="270"/>
        <v/>
      </c>
      <c r="AU1699" s="283" t="s">
        <v>2506</v>
      </c>
    </row>
    <row r="1700" spans="1:47" x14ac:dyDescent="0.35">
      <c r="A1700" s="148"/>
      <c r="B1700" s="116"/>
      <c r="C1700" s="115"/>
      <c r="D1700" s="115"/>
      <c r="E1700" s="115"/>
      <c r="F1700" s="240" t="str">
        <f>IFERROR(VLOOKUP(B1700,ACCEPTED_CODES!$X$3:$Y$48,2,),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4"/>
      <c r="Z1700" s="115" t="str">
        <f>IFERROR(VLOOKUP(Y1700,CAPTURE_SITE_INFO!$AC$3:$AE$501,3,FALSE),"")</f>
        <v/>
      </c>
      <c r="AA1700" s="297"/>
      <c r="AB1700" s="297"/>
      <c r="AC1700" s="297"/>
      <c r="AD1700" s="297"/>
      <c r="AE1700" s="297"/>
      <c r="AF1700" s="297"/>
      <c r="AG1700" s="297"/>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3" t="str">
        <f t="shared" si="270"/>
        <v/>
      </c>
      <c r="AU1700" s="283" t="s">
        <v>2506</v>
      </c>
    </row>
    <row r="1701" spans="1:47" x14ac:dyDescent="0.35">
      <c r="A1701" s="148"/>
      <c r="B1701" s="116"/>
      <c r="C1701" s="115"/>
      <c r="D1701" s="115"/>
      <c r="E1701" s="115"/>
      <c r="F1701" s="240" t="str">
        <f>IFERROR(VLOOKUP(B1701,ACCEPTED_CODES!$X$3:$Y$48,2,),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4"/>
      <c r="Z1701" s="115" t="str">
        <f>IFERROR(VLOOKUP(Y1701,CAPTURE_SITE_INFO!$AC$3:$AE$501,3,FALSE),"")</f>
        <v/>
      </c>
      <c r="AA1701" s="297"/>
      <c r="AB1701" s="297"/>
      <c r="AC1701" s="297"/>
      <c r="AD1701" s="297"/>
      <c r="AE1701" s="297"/>
      <c r="AF1701" s="297"/>
      <c r="AG1701" s="297"/>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3" t="str">
        <f t="shared" si="270"/>
        <v/>
      </c>
      <c r="AU1701" s="283" t="s">
        <v>2506</v>
      </c>
    </row>
    <row r="1702" spans="1:47" x14ac:dyDescent="0.35">
      <c r="A1702" s="148"/>
      <c r="B1702" s="116"/>
      <c r="C1702" s="115"/>
      <c r="D1702" s="115"/>
      <c r="E1702" s="115"/>
      <c r="F1702" s="240" t="str">
        <f>IFERROR(VLOOKUP(B1702,ACCEPTED_CODES!$X$3:$Y$48,2,),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4"/>
      <c r="Z1702" s="115" t="str">
        <f>IFERROR(VLOOKUP(Y1702,CAPTURE_SITE_INFO!$AC$3:$AE$501,3,FALSE),"")</f>
        <v/>
      </c>
      <c r="AA1702" s="297"/>
      <c r="AB1702" s="297"/>
      <c r="AC1702" s="297"/>
      <c r="AD1702" s="297"/>
      <c r="AE1702" s="297"/>
      <c r="AF1702" s="297"/>
      <c r="AG1702" s="297"/>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3" t="str">
        <f t="shared" si="270"/>
        <v/>
      </c>
      <c r="AU1702" s="283" t="s">
        <v>2506</v>
      </c>
    </row>
    <row r="1703" spans="1:47" x14ac:dyDescent="0.35">
      <c r="A1703" s="148"/>
      <c r="B1703" s="116"/>
      <c r="C1703" s="115"/>
      <c r="D1703" s="115"/>
      <c r="E1703" s="115"/>
      <c r="F1703" s="240" t="str">
        <f>IFERROR(VLOOKUP(B1703,ACCEPTED_CODES!$X$3:$Y$48,2,),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4"/>
      <c r="Z1703" s="115" t="str">
        <f>IFERROR(VLOOKUP(Y1703,CAPTURE_SITE_INFO!$AC$3:$AE$501,3,FALSE),"")</f>
        <v/>
      </c>
      <c r="AA1703" s="297"/>
      <c r="AB1703" s="297"/>
      <c r="AC1703" s="297"/>
      <c r="AD1703" s="297"/>
      <c r="AE1703" s="297"/>
      <c r="AF1703" s="297"/>
      <c r="AG1703" s="297"/>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3" t="str">
        <f t="shared" si="270"/>
        <v/>
      </c>
      <c r="AU1703" s="283" t="s">
        <v>2506</v>
      </c>
    </row>
    <row r="1704" spans="1:47" x14ac:dyDescent="0.35">
      <c r="A1704" s="148"/>
      <c r="B1704" s="116"/>
      <c r="C1704" s="115"/>
      <c r="D1704" s="115"/>
      <c r="E1704" s="115"/>
      <c r="F1704" s="240" t="str">
        <f>IFERROR(VLOOKUP(B1704,ACCEPTED_CODES!$X$3:$Y$48,2,),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4"/>
      <c r="Z1704" s="115" t="str">
        <f>IFERROR(VLOOKUP(Y1704,CAPTURE_SITE_INFO!$AC$3:$AE$501,3,FALSE),"")</f>
        <v/>
      </c>
      <c r="AA1704" s="297"/>
      <c r="AB1704" s="297"/>
      <c r="AC1704" s="297"/>
      <c r="AD1704" s="297"/>
      <c r="AE1704" s="297"/>
      <c r="AF1704" s="297"/>
      <c r="AG1704" s="297"/>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3" t="str">
        <f t="shared" si="270"/>
        <v/>
      </c>
      <c r="AU1704" s="283" t="s">
        <v>2506</v>
      </c>
    </row>
    <row r="1705" spans="1:47" x14ac:dyDescent="0.35">
      <c r="A1705" s="148"/>
      <c r="B1705" s="116"/>
      <c r="C1705" s="115"/>
      <c r="D1705" s="115"/>
      <c r="E1705" s="115"/>
      <c r="F1705" s="240" t="str">
        <f>IFERROR(VLOOKUP(B1705,ACCEPTED_CODES!$X$3:$Y$48,2,),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4"/>
      <c r="Z1705" s="115" t="str">
        <f>IFERROR(VLOOKUP(Y1705,CAPTURE_SITE_INFO!$AC$3:$AE$501,3,FALSE),"")</f>
        <v/>
      </c>
      <c r="AA1705" s="297"/>
      <c r="AB1705" s="297"/>
      <c r="AC1705" s="297"/>
      <c r="AD1705" s="297"/>
      <c r="AE1705" s="297"/>
      <c r="AF1705" s="297"/>
      <c r="AG1705" s="297"/>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3" t="str">
        <f t="shared" si="270"/>
        <v/>
      </c>
      <c r="AU1705" s="283" t="s">
        <v>2506</v>
      </c>
    </row>
    <row r="1706" spans="1:47" x14ac:dyDescent="0.35">
      <c r="A1706" s="148"/>
      <c r="B1706" s="116"/>
      <c r="C1706" s="115"/>
      <c r="D1706" s="115"/>
      <c r="E1706" s="115"/>
      <c r="F1706" s="240" t="str">
        <f>IFERROR(VLOOKUP(B1706,ACCEPTED_CODES!$X$3:$Y$48,2,),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4"/>
      <c r="Z1706" s="115" t="str">
        <f>IFERROR(VLOOKUP(Y1706,CAPTURE_SITE_INFO!$AC$3:$AE$501,3,FALSE),"")</f>
        <v/>
      </c>
      <c r="AA1706" s="297"/>
      <c r="AB1706" s="297"/>
      <c r="AC1706" s="297"/>
      <c r="AD1706" s="297"/>
      <c r="AE1706" s="297"/>
      <c r="AF1706" s="297"/>
      <c r="AG1706" s="297"/>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3" t="str">
        <f t="shared" si="270"/>
        <v/>
      </c>
      <c r="AU1706" s="283" t="s">
        <v>2506</v>
      </c>
    </row>
    <row r="1707" spans="1:47" x14ac:dyDescent="0.35">
      <c r="A1707" s="148"/>
      <c r="B1707" s="116"/>
      <c r="C1707" s="115"/>
      <c r="D1707" s="115"/>
      <c r="E1707" s="115"/>
      <c r="F1707" s="240" t="str">
        <f>IFERROR(VLOOKUP(B1707,ACCEPTED_CODES!$X$3:$Y$48,2,),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4"/>
      <c r="Z1707" s="115" t="str">
        <f>IFERROR(VLOOKUP(Y1707,CAPTURE_SITE_INFO!$AC$3:$AE$501,3,FALSE),"")</f>
        <v/>
      </c>
      <c r="AA1707" s="297"/>
      <c r="AB1707" s="297"/>
      <c r="AC1707" s="297"/>
      <c r="AD1707" s="297"/>
      <c r="AE1707" s="297"/>
      <c r="AF1707" s="297"/>
      <c r="AG1707" s="297"/>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3" t="str">
        <f t="shared" si="270"/>
        <v/>
      </c>
      <c r="AU1707" s="283" t="s">
        <v>2506</v>
      </c>
    </row>
    <row r="1708" spans="1:47" x14ac:dyDescent="0.35">
      <c r="A1708" s="148"/>
      <c r="B1708" s="116"/>
      <c r="C1708" s="115"/>
      <c r="D1708" s="115"/>
      <c r="E1708" s="115"/>
      <c r="F1708" s="240" t="str">
        <f>IFERROR(VLOOKUP(B1708,ACCEPTED_CODES!$X$3:$Y$48,2,),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4"/>
      <c r="Z1708" s="115" t="str">
        <f>IFERROR(VLOOKUP(Y1708,CAPTURE_SITE_INFO!$AC$3:$AE$501,3,FALSE),"")</f>
        <v/>
      </c>
      <c r="AA1708" s="297"/>
      <c r="AB1708" s="297"/>
      <c r="AC1708" s="297"/>
      <c r="AD1708" s="297"/>
      <c r="AE1708" s="297"/>
      <c r="AF1708" s="297"/>
      <c r="AG1708" s="297"/>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3" t="str">
        <f t="shared" si="270"/>
        <v/>
      </c>
      <c r="AU1708" s="283" t="s">
        <v>2506</v>
      </c>
    </row>
    <row r="1709" spans="1:47" x14ac:dyDescent="0.35">
      <c r="A1709" s="148"/>
      <c r="B1709" s="116"/>
      <c r="C1709" s="115"/>
      <c r="D1709" s="115"/>
      <c r="E1709" s="115"/>
      <c r="F1709" s="240" t="str">
        <f>IFERROR(VLOOKUP(B1709,ACCEPTED_CODES!$X$3:$Y$48,2,),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4"/>
      <c r="Z1709" s="115" t="str">
        <f>IFERROR(VLOOKUP(Y1709,CAPTURE_SITE_INFO!$AC$3:$AE$501,3,FALSE),"")</f>
        <v/>
      </c>
      <c r="AA1709" s="297"/>
      <c r="AB1709" s="297"/>
      <c r="AC1709" s="297"/>
      <c r="AD1709" s="297"/>
      <c r="AE1709" s="297"/>
      <c r="AF1709" s="297"/>
      <c r="AG1709" s="297"/>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3" t="str">
        <f t="shared" si="270"/>
        <v/>
      </c>
      <c r="AU1709" s="283" t="s">
        <v>2506</v>
      </c>
    </row>
    <row r="1710" spans="1:47" x14ac:dyDescent="0.35">
      <c r="A1710" s="148"/>
      <c r="B1710" s="116"/>
      <c r="C1710" s="115"/>
      <c r="D1710" s="115"/>
      <c r="E1710" s="115"/>
      <c r="F1710" s="240" t="str">
        <f>IFERROR(VLOOKUP(B1710,ACCEPTED_CODES!$X$3:$Y$48,2,),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4"/>
      <c r="Z1710" s="115" t="str">
        <f>IFERROR(VLOOKUP(Y1710,CAPTURE_SITE_INFO!$AC$3:$AE$501,3,FALSE),"")</f>
        <v/>
      </c>
      <c r="AA1710" s="297"/>
      <c r="AB1710" s="297"/>
      <c r="AC1710" s="297"/>
      <c r="AD1710" s="297"/>
      <c r="AE1710" s="297"/>
      <c r="AF1710" s="297"/>
      <c r="AG1710" s="297"/>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3" t="str">
        <f t="shared" si="270"/>
        <v/>
      </c>
      <c r="AU1710" s="283" t="s">
        <v>2506</v>
      </c>
    </row>
    <row r="1711" spans="1:47" x14ac:dyDescent="0.35">
      <c r="A1711" s="148"/>
      <c r="B1711" s="116"/>
      <c r="C1711" s="115"/>
      <c r="D1711" s="115"/>
      <c r="E1711" s="115"/>
      <c r="F1711" s="240" t="str">
        <f>IFERROR(VLOOKUP(B1711,ACCEPTED_CODES!$X$3:$Y$48,2,),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4"/>
      <c r="Z1711" s="115" t="str">
        <f>IFERROR(VLOOKUP(Y1711,CAPTURE_SITE_INFO!$AC$3:$AE$501,3,FALSE),"")</f>
        <v/>
      </c>
      <c r="AA1711" s="297"/>
      <c r="AB1711" s="297"/>
      <c r="AC1711" s="297"/>
      <c r="AD1711" s="297"/>
      <c r="AE1711" s="297"/>
      <c r="AF1711" s="297"/>
      <c r="AG1711" s="297"/>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3" t="str">
        <f t="shared" si="270"/>
        <v/>
      </c>
      <c r="AU1711" s="283" t="s">
        <v>2506</v>
      </c>
    </row>
    <row r="1712" spans="1:47" x14ac:dyDescent="0.35">
      <c r="A1712" s="148"/>
      <c r="B1712" s="116"/>
      <c r="C1712" s="115"/>
      <c r="D1712" s="115"/>
      <c r="E1712" s="115"/>
      <c r="F1712" s="240" t="str">
        <f>IFERROR(VLOOKUP(B1712,ACCEPTED_CODES!$X$3:$Y$48,2,),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4"/>
      <c r="Z1712" s="115" t="str">
        <f>IFERROR(VLOOKUP(Y1712,CAPTURE_SITE_INFO!$AC$3:$AE$501,3,FALSE),"")</f>
        <v/>
      </c>
      <c r="AA1712" s="297"/>
      <c r="AB1712" s="297"/>
      <c r="AC1712" s="297"/>
      <c r="AD1712" s="297"/>
      <c r="AE1712" s="297"/>
      <c r="AF1712" s="297"/>
      <c r="AG1712" s="297"/>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3" t="str">
        <f t="shared" si="270"/>
        <v/>
      </c>
      <c r="AU1712" s="283" t="s">
        <v>2506</v>
      </c>
    </row>
    <row r="1713" spans="1:47" x14ac:dyDescent="0.35">
      <c r="A1713" s="148"/>
      <c r="B1713" s="116"/>
      <c r="C1713" s="115"/>
      <c r="D1713" s="115"/>
      <c r="E1713" s="115"/>
      <c r="F1713" s="240" t="str">
        <f>IFERROR(VLOOKUP(B1713,ACCEPTED_CODES!$X$3:$Y$48,2,),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4"/>
      <c r="Z1713" s="115" t="str">
        <f>IFERROR(VLOOKUP(Y1713,CAPTURE_SITE_INFO!$AC$3:$AE$501,3,FALSE),"")</f>
        <v/>
      </c>
      <c r="AA1713" s="297"/>
      <c r="AB1713" s="297"/>
      <c r="AC1713" s="297"/>
      <c r="AD1713" s="297"/>
      <c r="AE1713" s="297"/>
      <c r="AF1713" s="297"/>
      <c r="AG1713" s="297"/>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3" t="str">
        <f t="shared" si="270"/>
        <v/>
      </c>
      <c r="AU1713" s="283" t="s">
        <v>2506</v>
      </c>
    </row>
    <row r="1714" spans="1:47" x14ac:dyDescent="0.35">
      <c r="A1714" s="148"/>
      <c r="B1714" s="116"/>
      <c r="C1714" s="115"/>
      <c r="D1714" s="115"/>
      <c r="E1714" s="115"/>
      <c r="F1714" s="240" t="str">
        <f>IFERROR(VLOOKUP(B1714,ACCEPTED_CODES!$X$3:$Y$48,2,),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4"/>
      <c r="Z1714" s="115" t="str">
        <f>IFERROR(VLOOKUP(Y1714,CAPTURE_SITE_INFO!$AC$3:$AE$501,3,FALSE),"")</f>
        <v/>
      </c>
      <c r="AA1714" s="297"/>
      <c r="AB1714" s="297"/>
      <c r="AC1714" s="297"/>
      <c r="AD1714" s="297"/>
      <c r="AE1714" s="297"/>
      <c r="AF1714" s="297"/>
      <c r="AG1714" s="297"/>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3" t="str">
        <f t="shared" si="270"/>
        <v/>
      </c>
      <c r="AU1714" s="283" t="s">
        <v>2506</v>
      </c>
    </row>
    <row r="1715" spans="1:47" x14ac:dyDescent="0.35">
      <c r="A1715" s="148"/>
      <c r="B1715" s="116"/>
      <c r="C1715" s="115"/>
      <c r="D1715" s="115"/>
      <c r="E1715" s="115"/>
      <c r="F1715" s="240" t="str">
        <f>IFERROR(VLOOKUP(B1715,ACCEPTED_CODES!$X$3:$Y$48,2,),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4"/>
      <c r="Z1715" s="115" t="str">
        <f>IFERROR(VLOOKUP(Y1715,CAPTURE_SITE_INFO!$AC$3:$AE$501,3,FALSE),"")</f>
        <v/>
      </c>
      <c r="AA1715" s="297"/>
      <c r="AB1715" s="297"/>
      <c r="AC1715" s="297"/>
      <c r="AD1715" s="297"/>
      <c r="AE1715" s="297"/>
      <c r="AF1715" s="297"/>
      <c r="AG1715" s="297"/>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3" t="str">
        <f t="shared" si="270"/>
        <v/>
      </c>
      <c r="AU1715" s="283" t="s">
        <v>2506</v>
      </c>
    </row>
    <row r="1716" spans="1:47" x14ac:dyDescent="0.35">
      <c r="A1716" s="148"/>
      <c r="B1716" s="116"/>
      <c r="C1716" s="115"/>
      <c r="D1716" s="115"/>
      <c r="E1716" s="115"/>
      <c r="F1716" s="240" t="str">
        <f>IFERROR(VLOOKUP(B1716,ACCEPTED_CODES!$X$3:$Y$48,2,),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4"/>
      <c r="Z1716" s="115" t="str">
        <f>IFERROR(VLOOKUP(Y1716,CAPTURE_SITE_INFO!$AC$3:$AE$501,3,FALSE),"")</f>
        <v/>
      </c>
      <c r="AA1716" s="297"/>
      <c r="AB1716" s="297"/>
      <c r="AC1716" s="297"/>
      <c r="AD1716" s="297"/>
      <c r="AE1716" s="297"/>
      <c r="AF1716" s="297"/>
      <c r="AG1716" s="297"/>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3" t="str">
        <f t="shared" si="270"/>
        <v/>
      </c>
      <c r="AU1716" s="283" t="s">
        <v>2506</v>
      </c>
    </row>
    <row r="1717" spans="1:47" x14ac:dyDescent="0.35">
      <c r="A1717" s="148"/>
      <c r="B1717" s="116"/>
      <c r="C1717" s="115"/>
      <c r="D1717" s="115"/>
      <c r="E1717" s="115"/>
      <c r="F1717" s="240" t="str">
        <f>IFERROR(VLOOKUP(B1717,ACCEPTED_CODES!$X$3:$Y$48,2,),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4"/>
      <c r="Z1717" s="115" t="str">
        <f>IFERROR(VLOOKUP(Y1717,CAPTURE_SITE_INFO!$AC$3:$AE$501,3,FALSE),"")</f>
        <v/>
      </c>
      <c r="AA1717" s="297"/>
      <c r="AB1717" s="297"/>
      <c r="AC1717" s="297"/>
      <c r="AD1717" s="297"/>
      <c r="AE1717" s="297"/>
      <c r="AF1717" s="297"/>
      <c r="AG1717" s="297"/>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3" t="str">
        <f t="shared" si="270"/>
        <v/>
      </c>
      <c r="AU1717" s="283" t="s">
        <v>2506</v>
      </c>
    </row>
    <row r="1718" spans="1:47" x14ac:dyDescent="0.35">
      <c r="A1718" s="148"/>
      <c r="B1718" s="116"/>
      <c r="C1718" s="115"/>
      <c r="D1718" s="115"/>
      <c r="E1718" s="115"/>
      <c r="F1718" s="240" t="str">
        <f>IFERROR(VLOOKUP(B1718,ACCEPTED_CODES!$X$3:$Y$48,2,),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4"/>
      <c r="Z1718" s="115" t="str">
        <f>IFERROR(VLOOKUP(Y1718,CAPTURE_SITE_INFO!$AC$3:$AE$501,3,FALSE),"")</f>
        <v/>
      </c>
      <c r="AA1718" s="297"/>
      <c r="AB1718" s="297"/>
      <c r="AC1718" s="297"/>
      <c r="AD1718" s="297"/>
      <c r="AE1718" s="297"/>
      <c r="AF1718" s="297"/>
      <c r="AG1718" s="297"/>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3" t="str">
        <f t="shared" si="270"/>
        <v/>
      </c>
      <c r="AU1718" s="283" t="s">
        <v>2506</v>
      </c>
    </row>
    <row r="1719" spans="1:47" x14ac:dyDescent="0.35">
      <c r="A1719" s="148"/>
      <c r="B1719" s="116"/>
      <c r="C1719" s="115"/>
      <c r="D1719" s="115"/>
      <c r="E1719" s="115"/>
      <c r="F1719" s="240" t="str">
        <f>IFERROR(VLOOKUP(B1719,ACCEPTED_CODES!$X$3:$Y$48,2,),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4"/>
      <c r="Z1719" s="115" t="str">
        <f>IFERROR(VLOOKUP(Y1719,CAPTURE_SITE_INFO!$AC$3:$AE$501,3,FALSE),"")</f>
        <v/>
      </c>
      <c r="AA1719" s="297"/>
      <c r="AB1719" s="297"/>
      <c r="AC1719" s="297"/>
      <c r="AD1719" s="297"/>
      <c r="AE1719" s="297"/>
      <c r="AF1719" s="297"/>
      <c r="AG1719" s="297"/>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3" t="str">
        <f t="shared" si="270"/>
        <v/>
      </c>
      <c r="AU1719" s="283" t="s">
        <v>2506</v>
      </c>
    </row>
    <row r="1720" spans="1:47" x14ac:dyDescent="0.35">
      <c r="A1720" s="148"/>
      <c r="B1720" s="116"/>
      <c r="C1720" s="115"/>
      <c r="D1720" s="115"/>
      <c r="E1720" s="115"/>
      <c r="F1720" s="240" t="str">
        <f>IFERROR(VLOOKUP(B1720,ACCEPTED_CODES!$X$3:$Y$48,2,),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4"/>
      <c r="Z1720" s="115" t="str">
        <f>IFERROR(VLOOKUP(Y1720,CAPTURE_SITE_INFO!$AC$3:$AE$501,3,FALSE),"")</f>
        <v/>
      </c>
      <c r="AA1720" s="297"/>
      <c r="AB1720" s="297"/>
      <c r="AC1720" s="297"/>
      <c r="AD1720" s="297"/>
      <c r="AE1720" s="297"/>
      <c r="AF1720" s="297"/>
      <c r="AG1720" s="297"/>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3" t="str">
        <f t="shared" si="270"/>
        <v/>
      </c>
      <c r="AU1720" s="283" t="s">
        <v>2506</v>
      </c>
    </row>
    <row r="1721" spans="1:47" x14ac:dyDescent="0.35">
      <c r="A1721" s="148"/>
      <c r="B1721" s="116"/>
      <c r="C1721" s="115"/>
      <c r="D1721" s="115"/>
      <c r="E1721" s="115"/>
      <c r="F1721" s="240" t="str">
        <f>IFERROR(VLOOKUP(B1721,ACCEPTED_CODES!$X$3:$Y$48,2,),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4"/>
      <c r="Z1721" s="115" t="str">
        <f>IFERROR(VLOOKUP(Y1721,CAPTURE_SITE_INFO!$AC$3:$AE$501,3,FALSE),"")</f>
        <v/>
      </c>
      <c r="AA1721" s="297"/>
      <c r="AB1721" s="297"/>
      <c r="AC1721" s="297"/>
      <c r="AD1721" s="297"/>
      <c r="AE1721" s="297"/>
      <c r="AF1721" s="297"/>
      <c r="AG1721" s="297"/>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3" t="str">
        <f t="shared" si="270"/>
        <v/>
      </c>
      <c r="AU1721" s="283" t="s">
        <v>2506</v>
      </c>
    </row>
    <row r="1722" spans="1:47" x14ac:dyDescent="0.35">
      <c r="A1722" s="148"/>
      <c r="B1722" s="116"/>
      <c r="C1722" s="115"/>
      <c r="D1722" s="115"/>
      <c r="E1722" s="115"/>
      <c r="F1722" s="240" t="str">
        <f>IFERROR(VLOOKUP(B1722,ACCEPTED_CODES!$X$3:$Y$48,2,),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4"/>
      <c r="Z1722" s="115" t="str">
        <f>IFERROR(VLOOKUP(Y1722,CAPTURE_SITE_INFO!$AC$3:$AE$501,3,FALSE),"")</f>
        <v/>
      </c>
      <c r="AA1722" s="297"/>
      <c r="AB1722" s="297"/>
      <c r="AC1722" s="297"/>
      <c r="AD1722" s="297"/>
      <c r="AE1722" s="297"/>
      <c r="AF1722" s="297"/>
      <c r="AG1722" s="297"/>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3" t="str">
        <f t="shared" si="270"/>
        <v/>
      </c>
      <c r="AU1722" s="283" t="s">
        <v>2506</v>
      </c>
    </row>
    <row r="1723" spans="1:47" x14ac:dyDescent="0.35">
      <c r="A1723" s="148"/>
      <c r="B1723" s="116"/>
      <c r="C1723" s="115"/>
      <c r="D1723" s="115"/>
      <c r="E1723" s="115"/>
      <c r="F1723" s="240" t="str">
        <f>IFERROR(VLOOKUP(B1723,ACCEPTED_CODES!$X$3:$Y$48,2,),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4"/>
      <c r="Z1723" s="115" t="str">
        <f>IFERROR(VLOOKUP(Y1723,CAPTURE_SITE_INFO!$AC$3:$AE$501,3,FALSE),"")</f>
        <v/>
      </c>
      <c r="AA1723" s="297"/>
      <c r="AB1723" s="297"/>
      <c r="AC1723" s="297"/>
      <c r="AD1723" s="297"/>
      <c r="AE1723" s="297"/>
      <c r="AF1723" s="297"/>
      <c r="AG1723" s="297"/>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3" t="str">
        <f t="shared" si="270"/>
        <v/>
      </c>
      <c r="AU1723" s="283" t="s">
        <v>2506</v>
      </c>
    </row>
    <row r="1724" spans="1:47" x14ac:dyDescent="0.35">
      <c r="A1724" s="148"/>
      <c r="B1724" s="116"/>
      <c r="C1724" s="115"/>
      <c r="D1724" s="115"/>
      <c r="E1724" s="115"/>
      <c r="F1724" s="240" t="str">
        <f>IFERROR(VLOOKUP(B1724,ACCEPTED_CODES!$X$3:$Y$48,2,),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4"/>
      <c r="Z1724" s="115" t="str">
        <f>IFERROR(VLOOKUP(Y1724,CAPTURE_SITE_INFO!$AC$3:$AE$501,3,FALSE),"")</f>
        <v/>
      </c>
      <c r="AA1724" s="297"/>
      <c r="AB1724" s="297"/>
      <c r="AC1724" s="297"/>
      <c r="AD1724" s="297"/>
      <c r="AE1724" s="297"/>
      <c r="AF1724" s="297"/>
      <c r="AG1724" s="297"/>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3" t="str">
        <f t="shared" si="270"/>
        <v/>
      </c>
      <c r="AU1724" s="283" t="s">
        <v>2506</v>
      </c>
    </row>
    <row r="1725" spans="1:47" x14ac:dyDescent="0.35">
      <c r="A1725" s="148"/>
      <c r="B1725" s="116"/>
      <c r="C1725" s="115"/>
      <c r="D1725" s="115"/>
      <c r="E1725" s="115"/>
      <c r="F1725" s="240" t="str">
        <f>IFERROR(VLOOKUP(B1725,ACCEPTED_CODES!$X$3:$Y$48,2,),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4"/>
      <c r="Z1725" s="115" t="str">
        <f>IFERROR(VLOOKUP(Y1725,CAPTURE_SITE_INFO!$AC$3:$AE$501,3,FALSE),"")</f>
        <v/>
      </c>
      <c r="AA1725" s="297"/>
      <c r="AB1725" s="297"/>
      <c r="AC1725" s="297"/>
      <c r="AD1725" s="297"/>
      <c r="AE1725" s="297"/>
      <c r="AF1725" s="297"/>
      <c r="AG1725" s="297"/>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3" t="str">
        <f t="shared" si="270"/>
        <v/>
      </c>
      <c r="AU1725" s="283" t="s">
        <v>2506</v>
      </c>
    </row>
    <row r="1726" spans="1:47" x14ac:dyDescent="0.35">
      <c r="A1726" s="148"/>
      <c r="B1726" s="116"/>
      <c r="C1726" s="115"/>
      <c r="D1726" s="115"/>
      <c r="E1726" s="115"/>
      <c r="F1726" s="240" t="str">
        <f>IFERROR(VLOOKUP(B1726,ACCEPTED_CODES!$X$3:$Y$48,2,),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4"/>
      <c r="Z1726" s="115" t="str">
        <f>IFERROR(VLOOKUP(Y1726,CAPTURE_SITE_INFO!$AC$3:$AE$501,3,FALSE),"")</f>
        <v/>
      </c>
      <c r="AA1726" s="297"/>
      <c r="AB1726" s="297"/>
      <c r="AC1726" s="297"/>
      <c r="AD1726" s="297"/>
      <c r="AE1726" s="297"/>
      <c r="AF1726" s="297"/>
      <c r="AG1726" s="297"/>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3" t="str">
        <f t="shared" si="270"/>
        <v/>
      </c>
      <c r="AU1726" s="283" t="s">
        <v>2506</v>
      </c>
    </row>
    <row r="1727" spans="1:47" x14ac:dyDescent="0.35">
      <c r="A1727" s="148"/>
      <c r="B1727" s="116"/>
      <c r="C1727" s="115"/>
      <c r="D1727" s="115"/>
      <c r="E1727" s="115"/>
      <c r="F1727" s="240" t="str">
        <f>IFERROR(VLOOKUP(B1727,ACCEPTED_CODES!$X$3:$Y$48,2,),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4"/>
      <c r="Z1727" s="115" t="str">
        <f>IFERROR(VLOOKUP(Y1727,CAPTURE_SITE_INFO!$AC$3:$AE$501,3,FALSE),"")</f>
        <v/>
      </c>
      <c r="AA1727" s="297"/>
      <c r="AB1727" s="297"/>
      <c r="AC1727" s="297"/>
      <c r="AD1727" s="297"/>
      <c r="AE1727" s="297"/>
      <c r="AF1727" s="297"/>
      <c r="AG1727" s="297"/>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3" t="str">
        <f t="shared" si="270"/>
        <v/>
      </c>
      <c r="AU1727" s="283" t="s">
        <v>2506</v>
      </c>
    </row>
    <row r="1728" spans="1:47" x14ac:dyDescent="0.35">
      <c r="A1728" s="148"/>
      <c r="B1728" s="116"/>
      <c r="C1728" s="115"/>
      <c r="D1728" s="115"/>
      <c r="E1728" s="115"/>
      <c r="F1728" s="240" t="str">
        <f>IFERROR(VLOOKUP(B1728,ACCEPTED_CODES!$X$3:$Y$48,2,),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4"/>
      <c r="Z1728" s="115" t="str">
        <f>IFERROR(VLOOKUP(Y1728,CAPTURE_SITE_INFO!$AC$3:$AE$501,3,FALSE),"")</f>
        <v/>
      </c>
      <c r="AA1728" s="297"/>
      <c r="AB1728" s="297"/>
      <c r="AC1728" s="297"/>
      <c r="AD1728" s="297"/>
      <c r="AE1728" s="297"/>
      <c r="AF1728" s="297"/>
      <c r="AG1728" s="297"/>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3" t="str">
        <f t="shared" si="270"/>
        <v/>
      </c>
      <c r="AU1728" s="283" t="s">
        <v>2506</v>
      </c>
    </row>
    <row r="1729" spans="1:47" x14ac:dyDescent="0.35">
      <c r="A1729" s="148"/>
      <c r="B1729" s="116"/>
      <c r="C1729" s="115"/>
      <c r="D1729" s="115"/>
      <c r="E1729" s="115"/>
      <c r="F1729" s="240" t="str">
        <f>IFERROR(VLOOKUP(B1729,ACCEPTED_CODES!$X$3:$Y$48,2,),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4"/>
      <c r="Z1729" s="115" t="str">
        <f>IFERROR(VLOOKUP(Y1729,CAPTURE_SITE_INFO!$AC$3:$AE$501,3,FALSE),"")</f>
        <v/>
      </c>
      <c r="AA1729" s="297"/>
      <c r="AB1729" s="297"/>
      <c r="AC1729" s="297"/>
      <c r="AD1729" s="297"/>
      <c r="AE1729" s="297"/>
      <c r="AF1729" s="297"/>
      <c r="AG1729" s="297"/>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3" t="str">
        <f t="shared" si="270"/>
        <v/>
      </c>
      <c r="AU1729" s="283" t="s">
        <v>2506</v>
      </c>
    </row>
    <row r="1730" spans="1:47" x14ac:dyDescent="0.35">
      <c r="A1730" s="148"/>
      <c r="B1730" s="116"/>
      <c r="C1730" s="115"/>
      <c r="D1730" s="115"/>
      <c r="E1730" s="115"/>
      <c r="F1730" s="240" t="str">
        <f>IFERROR(VLOOKUP(B1730,ACCEPTED_CODES!$X$3:$Y$48,2,),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4"/>
      <c r="Z1730" s="115" t="str">
        <f>IFERROR(VLOOKUP(Y1730,CAPTURE_SITE_INFO!$AC$3:$AE$501,3,FALSE),"")</f>
        <v/>
      </c>
      <c r="AA1730" s="297"/>
      <c r="AB1730" s="297"/>
      <c r="AC1730" s="297"/>
      <c r="AD1730" s="297"/>
      <c r="AE1730" s="297"/>
      <c r="AF1730" s="297"/>
      <c r="AG1730" s="297"/>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3" t="str">
        <f t="shared" si="270"/>
        <v/>
      </c>
      <c r="AU1730" s="283" t="s">
        <v>2506</v>
      </c>
    </row>
    <row r="1731" spans="1:47" x14ac:dyDescent="0.35">
      <c r="A1731" s="148"/>
      <c r="B1731" s="116"/>
      <c r="C1731" s="115"/>
      <c r="D1731" s="115"/>
      <c r="E1731" s="115"/>
      <c r="F1731" s="240" t="str">
        <f>IFERROR(VLOOKUP(B1731,ACCEPTED_CODES!$X$3:$Y$48,2,),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4"/>
      <c r="Z1731" s="115" t="str">
        <f>IFERROR(VLOOKUP(Y1731,CAPTURE_SITE_INFO!$AC$3:$AE$501,3,FALSE),"")</f>
        <v/>
      </c>
      <c r="AA1731" s="297"/>
      <c r="AB1731" s="297"/>
      <c r="AC1731" s="297"/>
      <c r="AD1731" s="297"/>
      <c r="AE1731" s="297"/>
      <c r="AF1731" s="297"/>
      <c r="AG1731" s="297"/>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3" t="str">
        <f t="shared" si="270"/>
        <v/>
      </c>
      <c r="AU1731" s="283" t="s">
        <v>2506</v>
      </c>
    </row>
    <row r="1732" spans="1:47" x14ac:dyDescent="0.35">
      <c r="A1732" s="148"/>
      <c r="B1732" s="116"/>
      <c r="C1732" s="115"/>
      <c r="D1732" s="115"/>
      <c r="E1732" s="115"/>
      <c r="F1732" s="240" t="str">
        <f>IFERROR(VLOOKUP(B1732,ACCEPTED_CODES!$X$3:$Y$48,2,),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4"/>
      <c r="Z1732" s="115" t="str">
        <f>IFERROR(VLOOKUP(Y1732,CAPTURE_SITE_INFO!$AC$3:$AE$501,3,FALSE),"")</f>
        <v/>
      </c>
      <c r="AA1732" s="297"/>
      <c r="AB1732" s="297"/>
      <c r="AC1732" s="297"/>
      <c r="AD1732" s="297"/>
      <c r="AE1732" s="297"/>
      <c r="AF1732" s="297"/>
      <c r="AG1732" s="297"/>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3" t="str">
        <f t="shared" si="270"/>
        <v/>
      </c>
      <c r="AU1732" s="283" t="s">
        <v>2506</v>
      </c>
    </row>
    <row r="1733" spans="1:47" x14ac:dyDescent="0.35">
      <c r="A1733" s="148"/>
      <c r="B1733" s="116"/>
      <c r="C1733" s="115"/>
      <c r="D1733" s="115"/>
      <c r="E1733" s="115"/>
      <c r="F1733" s="240" t="str">
        <f>IFERROR(VLOOKUP(B1733,ACCEPTED_CODES!$X$3:$Y$48,2,),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4"/>
      <c r="Z1733" s="115" t="str">
        <f>IFERROR(VLOOKUP(Y1733,CAPTURE_SITE_INFO!$AC$3:$AE$501,3,FALSE),"")</f>
        <v/>
      </c>
      <c r="AA1733" s="297"/>
      <c r="AB1733" s="297"/>
      <c r="AC1733" s="297"/>
      <c r="AD1733" s="297"/>
      <c r="AE1733" s="297"/>
      <c r="AF1733" s="297"/>
      <c r="AG1733" s="297"/>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3" t="str">
        <f t="shared" ref="AT1733:AT1796" si="280">IF(T1733="","",(CONCATENATE(S1733,"-",T1733)))</f>
        <v/>
      </c>
      <c r="AU1733" s="283" t="s">
        <v>2506</v>
      </c>
    </row>
    <row r="1734" spans="1:47" x14ac:dyDescent="0.35">
      <c r="A1734" s="148"/>
      <c r="B1734" s="116"/>
      <c r="C1734" s="115"/>
      <c r="D1734" s="115"/>
      <c r="E1734" s="115"/>
      <c r="F1734" s="240" t="str">
        <f>IFERROR(VLOOKUP(B1734,ACCEPTED_CODES!$X$3:$Y$48,2,),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4"/>
      <c r="Z1734" s="115" t="str">
        <f>IFERROR(VLOOKUP(Y1734,CAPTURE_SITE_INFO!$AC$3:$AE$501,3,FALSE),"")</f>
        <v/>
      </c>
      <c r="AA1734" s="297"/>
      <c r="AB1734" s="297"/>
      <c r="AC1734" s="297"/>
      <c r="AD1734" s="297"/>
      <c r="AE1734" s="297"/>
      <c r="AF1734" s="297"/>
      <c r="AG1734" s="297"/>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3" t="str">
        <f t="shared" si="280"/>
        <v/>
      </c>
      <c r="AU1734" s="283" t="s">
        <v>2506</v>
      </c>
    </row>
    <row r="1735" spans="1:47" x14ac:dyDescent="0.35">
      <c r="A1735" s="148"/>
      <c r="B1735" s="116"/>
      <c r="C1735" s="115"/>
      <c r="D1735" s="115"/>
      <c r="E1735" s="115"/>
      <c r="F1735" s="240" t="str">
        <f>IFERROR(VLOOKUP(B1735,ACCEPTED_CODES!$X$3:$Y$48,2,),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4"/>
      <c r="Z1735" s="115" t="str">
        <f>IFERROR(VLOOKUP(Y1735,CAPTURE_SITE_INFO!$AC$3:$AE$501,3,FALSE),"")</f>
        <v/>
      </c>
      <c r="AA1735" s="297"/>
      <c r="AB1735" s="297"/>
      <c r="AC1735" s="297"/>
      <c r="AD1735" s="297"/>
      <c r="AE1735" s="297"/>
      <c r="AF1735" s="297"/>
      <c r="AG1735" s="297"/>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3" t="str">
        <f t="shared" si="280"/>
        <v/>
      </c>
      <c r="AU1735" s="283" t="s">
        <v>2506</v>
      </c>
    </row>
    <row r="1736" spans="1:47" x14ac:dyDescent="0.35">
      <c r="A1736" s="148"/>
      <c r="B1736" s="116"/>
      <c r="C1736" s="115"/>
      <c r="D1736" s="115"/>
      <c r="E1736" s="115"/>
      <c r="F1736" s="240" t="str">
        <f>IFERROR(VLOOKUP(B1736,ACCEPTED_CODES!$X$3:$Y$48,2,),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4"/>
      <c r="Z1736" s="115" t="str">
        <f>IFERROR(VLOOKUP(Y1736,CAPTURE_SITE_INFO!$AC$3:$AE$501,3,FALSE),"")</f>
        <v/>
      </c>
      <c r="AA1736" s="297"/>
      <c r="AB1736" s="297"/>
      <c r="AC1736" s="297"/>
      <c r="AD1736" s="297"/>
      <c r="AE1736" s="297"/>
      <c r="AF1736" s="297"/>
      <c r="AG1736" s="297"/>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3" t="str">
        <f t="shared" si="280"/>
        <v/>
      </c>
      <c r="AU1736" s="283" t="s">
        <v>2506</v>
      </c>
    </row>
    <row r="1737" spans="1:47" x14ac:dyDescent="0.35">
      <c r="A1737" s="148"/>
      <c r="B1737" s="116"/>
      <c r="C1737" s="115"/>
      <c r="D1737" s="115"/>
      <c r="E1737" s="115"/>
      <c r="F1737" s="240" t="str">
        <f>IFERROR(VLOOKUP(B1737,ACCEPTED_CODES!$X$3:$Y$48,2,),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4"/>
      <c r="Z1737" s="115" t="str">
        <f>IFERROR(VLOOKUP(Y1737,CAPTURE_SITE_INFO!$AC$3:$AE$501,3,FALSE),"")</f>
        <v/>
      </c>
      <c r="AA1737" s="297"/>
      <c r="AB1737" s="297"/>
      <c r="AC1737" s="297"/>
      <c r="AD1737" s="297"/>
      <c r="AE1737" s="297"/>
      <c r="AF1737" s="297"/>
      <c r="AG1737" s="297"/>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3" t="str">
        <f t="shared" si="280"/>
        <v/>
      </c>
      <c r="AU1737" s="283" t="s">
        <v>2506</v>
      </c>
    </row>
    <row r="1738" spans="1:47" x14ac:dyDescent="0.35">
      <c r="A1738" s="148"/>
      <c r="B1738" s="116"/>
      <c r="C1738" s="115"/>
      <c r="D1738" s="115"/>
      <c r="E1738" s="115"/>
      <c r="F1738" s="240" t="str">
        <f>IFERROR(VLOOKUP(B1738,ACCEPTED_CODES!$X$3:$Y$48,2,),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4"/>
      <c r="Z1738" s="115" t="str">
        <f>IFERROR(VLOOKUP(Y1738,CAPTURE_SITE_INFO!$AC$3:$AE$501,3,FALSE),"")</f>
        <v/>
      </c>
      <c r="AA1738" s="297"/>
      <c r="AB1738" s="297"/>
      <c r="AC1738" s="297"/>
      <c r="AD1738" s="297"/>
      <c r="AE1738" s="297"/>
      <c r="AF1738" s="297"/>
      <c r="AG1738" s="297"/>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3" t="str">
        <f t="shared" si="280"/>
        <v/>
      </c>
      <c r="AU1738" s="283" t="s">
        <v>2506</v>
      </c>
    </row>
    <row r="1739" spans="1:47" x14ac:dyDescent="0.35">
      <c r="A1739" s="148"/>
      <c r="B1739" s="116"/>
      <c r="C1739" s="115"/>
      <c r="D1739" s="115"/>
      <c r="E1739" s="115"/>
      <c r="F1739" s="240" t="str">
        <f>IFERROR(VLOOKUP(B1739,ACCEPTED_CODES!$X$3:$Y$48,2,),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4"/>
      <c r="Z1739" s="115" t="str">
        <f>IFERROR(VLOOKUP(Y1739,CAPTURE_SITE_INFO!$AC$3:$AE$501,3,FALSE),"")</f>
        <v/>
      </c>
      <c r="AA1739" s="297"/>
      <c r="AB1739" s="297"/>
      <c r="AC1739" s="297"/>
      <c r="AD1739" s="297"/>
      <c r="AE1739" s="297"/>
      <c r="AF1739" s="297"/>
      <c r="AG1739" s="297"/>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3" t="str">
        <f t="shared" si="280"/>
        <v/>
      </c>
      <c r="AU1739" s="283" t="s">
        <v>2506</v>
      </c>
    </row>
    <row r="1740" spans="1:47" x14ac:dyDescent="0.35">
      <c r="A1740" s="148"/>
      <c r="B1740" s="116"/>
      <c r="C1740" s="115"/>
      <c r="D1740" s="115"/>
      <c r="E1740" s="115"/>
      <c r="F1740" s="240" t="str">
        <f>IFERROR(VLOOKUP(B1740,ACCEPTED_CODES!$X$3:$Y$48,2,),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4"/>
      <c r="Z1740" s="115" t="str">
        <f>IFERROR(VLOOKUP(Y1740,CAPTURE_SITE_INFO!$AC$3:$AE$501,3,FALSE),"")</f>
        <v/>
      </c>
      <c r="AA1740" s="297"/>
      <c r="AB1740" s="297"/>
      <c r="AC1740" s="297"/>
      <c r="AD1740" s="297"/>
      <c r="AE1740" s="297"/>
      <c r="AF1740" s="297"/>
      <c r="AG1740" s="297"/>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3" t="str">
        <f t="shared" si="280"/>
        <v/>
      </c>
      <c r="AU1740" s="283" t="s">
        <v>2506</v>
      </c>
    </row>
    <row r="1741" spans="1:47" x14ac:dyDescent="0.35">
      <c r="A1741" s="148"/>
      <c r="B1741" s="116"/>
      <c r="C1741" s="115"/>
      <c r="D1741" s="115"/>
      <c r="E1741" s="115"/>
      <c r="F1741" s="240" t="str">
        <f>IFERROR(VLOOKUP(B1741,ACCEPTED_CODES!$X$3:$Y$48,2,),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4"/>
      <c r="Z1741" s="115" t="str">
        <f>IFERROR(VLOOKUP(Y1741,CAPTURE_SITE_INFO!$AC$3:$AE$501,3,FALSE),"")</f>
        <v/>
      </c>
      <c r="AA1741" s="297"/>
      <c r="AB1741" s="297"/>
      <c r="AC1741" s="297"/>
      <c r="AD1741" s="297"/>
      <c r="AE1741" s="297"/>
      <c r="AF1741" s="297"/>
      <c r="AG1741" s="297"/>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3" t="str">
        <f t="shared" si="280"/>
        <v/>
      </c>
      <c r="AU1741" s="283" t="s">
        <v>2506</v>
      </c>
    </row>
    <row r="1742" spans="1:47" x14ac:dyDescent="0.35">
      <c r="A1742" s="148"/>
      <c r="B1742" s="116"/>
      <c r="C1742" s="115"/>
      <c r="D1742" s="115"/>
      <c r="E1742" s="115"/>
      <c r="F1742" s="240" t="str">
        <f>IFERROR(VLOOKUP(B1742,ACCEPTED_CODES!$X$3:$Y$48,2,),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4"/>
      <c r="Z1742" s="115" t="str">
        <f>IFERROR(VLOOKUP(Y1742,CAPTURE_SITE_INFO!$AC$3:$AE$501,3,FALSE),"")</f>
        <v/>
      </c>
      <c r="AA1742" s="297"/>
      <c r="AB1742" s="297"/>
      <c r="AC1742" s="297"/>
      <c r="AD1742" s="297"/>
      <c r="AE1742" s="297"/>
      <c r="AF1742" s="297"/>
      <c r="AG1742" s="297"/>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3" t="str">
        <f t="shared" si="280"/>
        <v/>
      </c>
      <c r="AU1742" s="283" t="s">
        <v>2506</v>
      </c>
    </row>
    <row r="1743" spans="1:47" x14ac:dyDescent="0.35">
      <c r="A1743" s="148"/>
      <c r="B1743" s="116"/>
      <c r="C1743" s="115"/>
      <c r="D1743" s="115"/>
      <c r="E1743" s="115"/>
      <c r="F1743" s="240" t="str">
        <f>IFERROR(VLOOKUP(B1743,ACCEPTED_CODES!$X$3:$Y$48,2,),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4"/>
      <c r="Z1743" s="115" t="str">
        <f>IFERROR(VLOOKUP(Y1743,CAPTURE_SITE_INFO!$AC$3:$AE$501,3,FALSE),"")</f>
        <v/>
      </c>
      <c r="AA1743" s="297"/>
      <c r="AB1743" s="297"/>
      <c r="AC1743" s="297"/>
      <c r="AD1743" s="297"/>
      <c r="AE1743" s="297"/>
      <c r="AF1743" s="297"/>
      <c r="AG1743" s="297"/>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3" t="str">
        <f t="shared" si="280"/>
        <v/>
      </c>
      <c r="AU1743" s="283" t="s">
        <v>2506</v>
      </c>
    </row>
    <row r="1744" spans="1:47" x14ac:dyDescent="0.35">
      <c r="A1744" s="148"/>
      <c r="B1744" s="116"/>
      <c r="C1744" s="115"/>
      <c r="D1744" s="115"/>
      <c r="E1744" s="115"/>
      <c r="F1744" s="240" t="str">
        <f>IFERROR(VLOOKUP(B1744,ACCEPTED_CODES!$X$3:$Y$48,2,),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4"/>
      <c r="Z1744" s="115" t="str">
        <f>IFERROR(VLOOKUP(Y1744,CAPTURE_SITE_INFO!$AC$3:$AE$501,3,FALSE),"")</f>
        <v/>
      </c>
      <c r="AA1744" s="297"/>
      <c r="AB1744" s="297"/>
      <c r="AC1744" s="297"/>
      <c r="AD1744" s="297"/>
      <c r="AE1744" s="297"/>
      <c r="AF1744" s="297"/>
      <c r="AG1744" s="297"/>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3" t="str">
        <f t="shared" si="280"/>
        <v/>
      </c>
      <c r="AU1744" s="283" t="s">
        <v>2506</v>
      </c>
    </row>
    <row r="1745" spans="1:47" x14ac:dyDescent="0.35">
      <c r="A1745" s="148"/>
      <c r="B1745" s="116"/>
      <c r="C1745" s="115"/>
      <c r="D1745" s="115"/>
      <c r="E1745" s="115"/>
      <c r="F1745" s="240" t="str">
        <f>IFERROR(VLOOKUP(B1745,ACCEPTED_CODES!$X$3:$Y$48,2,),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4"/>
      <c r="Z1745" s="115" t="str">
        <f>IFERROR(VLOOKUP(Y1745,CAPTURE_SITE_INFO!$AC$3:$AE$501,3,FALSE),"")</f>
        <v/>
      </c>
      <c r="AA1745" s="297"/>
      <c r="AB1745" s="297"/>
      <c r="AC1745" s="297"/>
      <c r="AD1745" s="297"/>
      <c r="AE1745" s="297"/>
      <c r="AF1745" s="297"/>
      <c r="AG1745" s="297"/>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3" t="str">
        <f t="shared" si="280"/>
        <v/>
      </c>
      <c r="AU1745" s="283" t="s">
        <v>2506</v>
      </c>
    </row>
    <row r="1746" spans="1:47" x14ac:dyDescent="0.35">
      <c r="A1746" s="148"/>
      <c r="B1746" s="116"/>
      <c r="C1746" s="115"/>
      <c r="D1746" s="115"/>
      <c r="E1746" s="115"/>
      <c r="F1746" s="240" t="str">
        <f>IFERROR(VLOOKUP(B1746,ACCEPTED_CODES!$X$3:$Y$48,2,),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4"/>
      <c r="Z1746" s="115" t="str">
        <f>IFERROR(VLOOKUP(Y1746,CAPTURE_SITE_INFO!$AC$3:$AE$501,3,FALSE),"")</f>
        <v/>
      </c>
      <c r="AA1746" s="297"/>
      <c r="AB1746" s="297"/>
      <c r="AC1746" s="297"/>
      <c r="AD1746" s="297"/>
      <c r="AE1746" s="297"/>
      <c r="AF1746" s="297"/>
      <c r="AG1746" s="297"/>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3" t="str">
        <f t="shared" si="280"/>
        <v/>
      </c>
      <c r="AU1746" s="283" t="s">
        <v>2506</v>
      </c>
    </row>
    <row r="1747" spans="1:47" x14ac:dyDescent="0.35">
      <c r="A1747" s="148"/>
      <c r="B1747" s="116"/>
      <c r="C1747" s="115"/>
      <c r="D1747" s="115"/>
      <c r="E1747" s="115"/>
      <c r="F1747" s="240" t="str">
        <f>IFERROR(VLOOKUP(B1747,ACCEPTED_CODES!$X$3:$Y$48,2,),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4"/>
      <c r="Z1747" s="115" t="str">
        <f>IFERROR(VLOOKUP(Y1747,CAPTURE_SITE_INFO!$AC$3:$AE$501,3,FALSE),"")</f>
        <v/>
      </c>
      <c r="AA1747" s="297"/>
      <c r="AB1747" s="297"/>
      <c r="AC1747" s="297"/>
      <c r="AD1747" s="297"/>
      <c r="AE1747" s="297"/>
      <c r="AF1747" s="297"/>
      <c r="AG1747" s="297"/>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3" t="str">
        <f t="shared" si="280"/>
        <v/>
      </c>
      <c r="AU1747" s="283" t="s">
        <v>2506</v>
      </c>
    </row>
    <row r="1748" spans="1:47" x14ac:dyDescent="0.35">
      <c r="A1748" s="148"/>
      <c r="B1748" s="116"/>
      <c r="C1748" s="115"/>
      <c r="D1748" s="115"/>
      <c r="E1748" s="115"/>
      <c r="F1748" s="240" t="str">
        <f>IFERROR(VLOOKUP(B1748,ACCEPTED_CODES!$X$3:$Y$48,2,),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4"/>
      <c r="Z1748" s="115" t="str">
        <f>IFERROR(VLOOKUP(Y1748,CAPTURE_SITE_INFO!$AC$3:$AE$501,3,FALSE),"")</f>
        <v/>
      </c>
      <c r="AA1748" s="297"/>
      <c r="AB1748" s="297"/>
      <c r="AC1748" s="297"/>
      <c r="AD1748" s="297"/>
      <c r="AE1748" s="297"/>
      <c r="AF1748" s="297"/>
      <c r="AG1748" s="297"/>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3" t="str">
        <f t="shared" si="280"/>
        <v/>
      </c>
      <c r="AU1748" s="283" t="s">
        <v>2506</v>
      </c>
    </row>
    <row r="1749" spans="1:47" x14ac:dyDescent="0.35">
      <c r="A1749" s="148"/>
      <c r="B1749" s="116"/>
      <c r="C1749" s="115"/>
      <c r="D1749" s="115"/>
      <c r="E1749" s="115"/>
      <c r="F1749" s="240" t="str">
        <f>IFERROR(VLOOKUP(B1749,ACCEPTED_CODES!$X$3:$Y$48,2,),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4"/>
      <c r="Z1749" s="115" t="str">
        <f>IFERROR(VLOOKUP(Y1749,CAPTURE_SITE_INFO!$AC$3:$AE$501,3,FALSE),"")</f>
        <v/>
      </c>
      <c r="AA1749" s="297"/>
      <c r="AB1749" s="297"/>
      <c r="AC1749" s="297"/>
      <c r="AD1749" s="297"/>
      <c r="AE1749" s="297"/>
      <c r="AF1749" s="297"/>
      <c r="AG1749" s="297"/>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3" t="str">
        <f t="shared" si="280"/>
        <v/>
      </c>
      <c r="AU1749" s="283" t="s">
        <v>2506</v>
      </c>
    </row>
    <row r="1750" spans="1:47" x14ac:dyDescent="0.35">
      <c r="A1750" s="148"/>
      <c r="B1750" s="116"/>
      <c r="C1750" s="115"/>
      <c r="D1750" s="115"/>
      <c r="E1750" s="115"/>
      <c r="F1750" s="240" t="str">
        <f>IFERROR(VLOOKUP(B1750,ACCEPTED_CODES!$X$3:$Y$48,2,),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4"/>
      <c r="Z1750" s="115" t="str">
        <f>IFERROR(VLOOKUP(Y1750,CAPTURE_SITE_INFO!$AC$3:$AE$501,3,FALSE),"")</f>
        <v/>
      </c>
      <c r="AA1750" s="297"/>
      <c r="AB1750" s="297"/>
      <c r="AC1750" s="297"/>
      <c r="AD1750" s="297"/>
      <c r="AE1750" s="297"/>
      <c r="AF1750" s="297"/>
      <c r="AG1750" s="297"/>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3" t="str">
        <f t="shared" si="280"/>
        <v/>
      </c>
      <c r="AU1750" s="283" t="s">
        <v>2506</v>
      </c>
    </row>
    <row r="1751" spans="1:47" x14ac:dyDescent="0.35">
      <c r="A1751" s="148"/>
      <c r="B1751" s="116"/>
      <c r="C1751" s="115"/>
      <c r="D1751" s="115"/>
      <c r="E1751" s="115"/>
      <c r="F1751" s="240" t="str">
        <f>IFERROR(VLOOKUP(B1751,ACCEPTED_CODES!$X$3:$Y$48,2,),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4"/>
      <c r="Z1751" s="115" t="str">
        <f>IFERROR(VLOOKUP(Y1751,CAPTURE_SITE_INFO!$AC$3:$AE$501,3,FALSE),"")</f>
        <v/>
      </c>
      <c r="AA1751" s="297"/>
      <c r="AB1751" s="297"/>
      <c r="AC1751" s="297"/>
      <c r="AD1751" s="297"/>
      <c r="AE1751" s="297"/>
      <c r="AF1751" s="297"/>
      <c r="AG1751" s="297"/>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3" t="str">
        <f t="shared" si="280"/>
        <v/>
      </c>
      <c r="AU1751" s="283" t="s">
        <v>2506</v>
      </c>
    </row>
    <row r="1752" spans="1:47" x14ac:dyDescent="0.35">
      <c r="A1752" s="148"/>
      <c r="B1752" s="116"/>
      <c r="C1752" s="115"/>
      <c r="D1752" s="115"/>
      <c r="E1752" s="115"/>
      <c r="F1752" s="240" t="str">
        <f>IFERROR(VLOOKUP(B1752,ACCEPTED_CODES!$X$3:$Y$48,2,),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4"/>
      <c r="Z1752" s="115" t="str">
        <f>IFERROR(VLOOKUP(Y1752,CAPTURE_SITE_INFO!$AC$3:$AE$501,3,FALSE),"")</f>
        <v/>
      </c>
      <c r="AA1752" s="297"/>
      <c r="AB1752" s="297"/>
      <c r="AC1752" s="297"/>
      <c r="AD1752" s="297"/>
      <c r="AE1752" s="297"/>
      <c r="AF1752" s="297"/>
      <c r="AG1752" s="297"/>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3" t="str">
        <f t="shared" si="280"/>
        <v/>
      </c>
      <c r="AU1752" s="283" t="s">
        <v>2506</v>
      </c>
    </row>
    <row r="1753" spans="1:47" x14ac:dyDescent="0.35">
      <c r="A1753" s="148"/>
      <c r="B1753" s="116"/>
      <c r="C1753" s="115"/>
      <c r="D1753" s="115"/>
      <c r="E1753" s="115"/>
      <c r="F1753" s="240" t="str">
        <f>IFERROR(VLOOKUP(B1753,ACCEPTED_CODES!$X$3:$Y$48,2,),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4"/>
      <c r="Z1753" s="115" t="str">
        <f>IFERROR(VLOOKUP(Y1753,CAPTURE_SITE_INFO!$AC$3:$AE$501,3,FALSE),"")</f>
        <v/>
      </c>
      <c r="AA1753" s="297"/>
      <c r="AB1753" s="297"/>
      <c r="AC1753" s="297"/>
      <c r="AD1753" s="297"/>
      <c r="AE1753" s="297"/>
      <c r="AF1753" s="297"/>
      <c r="AG1753" s="297"/>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3" t="str">
        <f t="shared" si="280"/>
        <v/>
      </c>
      <c r="AU1753" s="283" t="s">
        <v>2506</v>
      </c>
    </row>
    <row r="1754" spans="1:47" x14ac:dyDescent="0.35">
      <c r="A1754" s="148"/>
      <c r="B1754" s="116"/>
      <c r="C1754" s="115"/>
      <c r="D1754" s="115"/>
      <c r="E1754" s="115"/>
      <c r="F1754" s="240" t="str">
        <f>IFERROR(VLOOKUP(B1754,ACCEPTED_CODES!$X$3:$Y$48,2,),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4"/>
      <c r="Z1754" s="115" t="str">
        <f>IFERROR(VLOOKUP(Y1754,CAPTURE_SITE_INFO!$AC$3:$AE$501,3,FALSE),"")</f>
        <v/>
      </c>
      <c r="AA1754" s="297"/>
      <c r="AB1754" s="297"/>
      <c r="AC1754" s="297"/>
      <c r="AD1754" s="297"/>
      <c r="AE1754" s="297"/>
      <c r="AF1754" s="297"/>
      <c r="AG1754" s="297"/>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3" t="str">
        <f t="shared" si="280"/>
        <v/>
      </c>
      <c r="AU1754" s="283" t="s">
        <v>2506</v>
      </c>
    </row>
    <row r="1755" spans="1:47" x14ac:dyDescent="0.35">
      <c r="A1755" s="148"/>
      <c r="B1755" s="116"/>
      <c r="C1755" s="115"/>
      <c r="D1755" s="115"/>
      <c r="E1755" s="115"/>
      <c r="F1755" s="240" t="str">
        <f>IFERROR(VLOOKUP(B1755,ACCEPTED_CODES!$X$3:$Y$48,2,),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4"/>
      <c r="Z1755" s="115" t="str">
        <f>IFERROR(VLOOKUP(Y1755,CAPTURE_SITE_INFO!$AC$3:$AE$501,3,FALSE),"")</f>
        <v/>
      </c>
      <c r="AA1755" s="297"/>
      <c r="AB1755" s="297"/>
      <c r="AC1755" s="297"/>
      <c r="AD1755" s="297"/>
      <c r="AE1755" s="297"/>
      <c r="AF1755" s="297"/>
      <c r="AG1755" s="297"/>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3" t="str">
        <f t="shared" si="280"/>
        <v/>
      </c>
      <c r="AU1755" s="283" t="s">
        <v>2506</v>
      </c>
    </row>
    <row r="1756" spans="1:47" x14ac:dyDescent="0.35">
      <c r="A1756" s="148"/>
      <c r="B1756" s="116"/>
      <c r="C1756" s="115"/>
      <c r="D1756" s="115"/>
      <c r="E1756" s="115"/>
      <c r="F1756" s="240" t="str">
        <f>IFERROR(VLOOKUP(B1756,ACCEPTED_CODES!$X$3:$Y$48,2,),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4"/>
      <c r="Z1756" s="115" t="str">
        <f>IFERROR(VLOOKUP(Y1756,CAPTURE_SITE_INFO!$AC$3:$AE$501,3,FALSE),"")</f>
        <v/>
      </c>
      <c r="AA1756" s="297"/>
      <c r="AB1756" s="297"/>
      <c r="AC1756" s="297"/>
      <c r="AD1756" s="297"/>
      <c r="AE1756" s="297"/>
      <c r="AF1756" s="297"/>
      <c r="AG1756" s="297"/>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3" t="str">
        <f t="shared" si="280"/>
        <v/>
      </c>
      <c r="AU1756" s="283" t="s">
        <v>2506</v>
      </c>
    </row>
    <row r="1757" spans="1:47" x14ac:dyDescent="0.35">
      <c r="A1757" s="148"/>
      <c r="B1757" s="116"/>
      <c r="C1757" s="115"/>
      <c r="D1757" s="115"/>
      <c r="E1757" s="115"/>
      <c r="F1757" s="240" t="str">
        <f>IFERROR(VLOOKUP(B1757,ACCEPTED_CODES!$X$3:$Y$48,2,),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4"/>
      <c r="Z1757" s="115" t="str">
        <f>IFERROR(VLOOKUP(Y1757,CAPTURE_SITE_INFO!$AC$3:$AE$501,3,FALSE),"")</f>
        <v/>
      </c>
      <c r="AA1757" s="297"/>
      <c r="AB1757" s="297"/>
      <c r="AC1757" s="297"/>
      <c r="AD1757" s="297"/>
      <c r="AE1757" s="297"/>
      <c r="AF1757" s="297"/>
      <c r="AG1757" s="297"/>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3" t="str">
        <f t="shared" si="280"/>
        <v/>
      </c>
      <c r="AU1757" s="283" t="s">
        <v>2506</v>
      </c>
    </row>
    <row r="1758" spans="1:47" x14ac:dyDescent="0.35">
      <c r="A1758" s="148"/>
      <c r="B1758" s="116"/>
      <c r="C1758" s="115"/>
      <c r="D1758" s="115"/>
      <c r="E1758" s="115"/>
      <c r="F1758" s="240" t="str">
        <f>IFERROR(VLOOKUP(B1758,ACCEPTED_CODES!$X$3:$Y$48,2,),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4"/>
      <c r="Z1758" s="115" t="str">
        <f>IFERROR(VLOOKUP(Y1758,CAPTURE_SITE_INFO!$AC$3:$AE$501,3,FALSE),"")</f>
        <v/>
      </c>
      <c r="AA1758" s="297"/>
      <c r="AB1758" s="297"/>
      <c r="AC1758" s="297"/>
      <c r="AD1758" s="297"/>
      <c r="AE1758" s="297"/>
      <c r="AF1758" s="297"/>
      <c r="AG1758" s="297"/>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3" t="str">
        <f t="shared" si="280"/>
        <v/>
      </c>
      <c r="AU1758" s="283" t="s">
        <v>2506</v>
      </c>
    </row>
    <row r="1759" spans="1:47" x14ac:dyDescent="0.35">
      <c r="A1759" s="148"/>
      <c r="B1759" s="116"/>
      <c r="C1759" s="115"/>
      <c r="D1759" s="115"/>
      <c r="E1759" s="115"/>
      <c r="F1759" s="240" t="str">
        <f>IFERROR(VLOOKUP(B1759,ACCEPTED_CODES!$X$3:$Y$48,2,),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4"/>
      <c r="Z1759" s="115" t="str">
        <f>IFERROR(VLOOKUP(Y1759,CAPTURE_SITE_INFO!$AC$3:$AE$501,3,FALSE),"")</f>
        <v/>
      </c>
      <c r="AA1759" s="297"/>
      <c r="AB1759" s="297"/>
      <c r="AC1759" s="297"/>
      <c r="AD1759" s="297"/>
      <c r="AE1759" s="297"/>
      <c r="AF1759" s="297"/>
      <c r="AG1759" s="297"/>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3" t="str">
        <f t="shared" si="280"/>
        <v/>
      </c>
      <c r="AU1759" s="283" t="s">
        <v>2506</v>
      </c>
    </row>
    <row r="1760" spans="1:47" x14ac:dyDescent="0.35">
      <c r="A1760" s="148"/>
      <c r="B1760" s="116"/>
      <c r="C1760" s="115"/>
      <c r="D1760" s="115"/>
      <c r="E1760" s="115"/>
      <c r="F1760" s="240" t="str">
        <f>IFERROR(VLOOKUP(B1760,ACCEPTED_CODES!$X$3:$Y$48,2,),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4"/>
      <c r="Z1760" s="115" t="str">
        <f>IFERROR(VLOOKUP(Y1760,CAPTURE_SITE_INFO!$AC$3:$AE$501,3,FALSE),"")</f>
        <v/>
      </c>
      <c r="AA1760" s="297"/>
      <c r="AB1760" s="297"/>
      <c r="AC1760" s="297"/>
      <c r="AD1760" s="297"/>
      <c r="AE1760" s="297"/>
      <c r="AF1760" s="297"/>
      <c r="AG1760" s="297"/>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3" t="str">
        <f t="shared" si="280"/>
        <v/>
      </c>
      <c r="AU1760" s="283" t="s">
        <v>2506</v>
      </c>
    </row>
    <row r="1761" spans="1:47" x14ac:dyDescent="0.35">
      <c r="A1761" s="148"/>
      <c r="B1761" s="116"/>
      <c r="C1761" s="115"/>
      <c r="D1761" s="115"/>
      <c r="E1761" s="115"/>
      <c r="F1761" s="240" t="str">
        <f>IFERROR(VLOOKUP(B1761,ACCEPTED_CODES!$X$3:$Y$48,2,),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4"/>
      <c r="Z1761" s="115" t="str">
        <f>IFERROR(VLOOKUP(Y1761,CAPTURE_SITE_INFO!$AC$3:$AE$501,3,FALSE),"")</f>
        <v/>
      </c>
      <c r="AA1761" s="297"/>
      <c r="AB1761" s="297"/>
      <c r="AC1761" s="297"/>
      <c r="AD1761" s="297"/>
      <c r="AE1761" s="297"/>
      <c r="AF1761" s="297"/>
      <c r="AG1761" s="297"/>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3" t="str">
        <f t="shared" si="280"/>
        <v/>
      </c>
      <c r="AU1761" s="283" t="s">
        <v>2506</v>
      </c>
    </row>
    <row r="1762" spans="1:47" x14ac:dyDescent="0.35">
      <c r="A1762" s="148"/>
      <c r="B1762" s="116"/>
      <c r="C1762" s="115"/>
      <c r="D1762" s="115"/>
      <c r="E1762" s="115"/>
      <c r="F1762" s="240" t="str">
        <f>IFERROR(VLOOKUP(B1762,ACCEPTED_CODES!$X$3:$Y$48,2,),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4"/>
      <c r="Z1762" s="115" t="str">
        <f>IFERROR(VLOOKUP(Y1762,CAPTURE_SITE_INFO!$AC$3:$AE$501,3,FALSE),"")</f>
        <v/>
      </c>
      <c r="AA1762" s="297"/>
      <c r="AB1762" s="297"/>
      <c r="AC1762" s="297"/>
      <c r="AD1762" s="297"/>
      <c r="AE1762" s="297"/>
      <c r="AF1762" s="297"/>
      <c r="AG1762" s="297"/>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3" t="str">
        <f t="shared" si="280"/>
        <v/>
      </c>
      <c r="AU1762" s="283" t="s">
        <v>2506</v>
      </c>
    </row>
    <row r="1763" spans="1:47" x14ac:dyDescent="0.35">
      <c r="A1763" s="148"/>
      <c r="B1763" s="116"/>
      <c r="C1763" s="115"/>
      <c r="D1763" s="115"/>
      <c r="E1763" s="115"/>
      <c r="F1763" s="240" t="str">
        <f>IFERROR(VLOOKUP(B1763,ACCEPTED_CODES!$X$3:$Y$48,2,),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4"/>
      <c r="Z1763" s="115" t="str">
        <f>IFERROR(VLOOKUP(Y1763,CAPTURE_SITE_INFO!$AC$3:$AE$501,3,FALSE),"")</f>
        <v/>
      </c>
      <c r="AA1763" s="297"/>
      <c r="AB1763" s="297"/>
      <c r="AC1763" s="297"/>
      <c r="AD1763" s="297"/>
      <c r="AE1763" s="297"/>
      <c r="AF1763" s="297"/>
      <c r="AG1763" s="297"/>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3" t="str">
        <f t="shared" si="280"/>
        <v/>
      </c>
      <c r="AU1763" s="283" t="s">
        <v>2506</v>
      </c>
    </row>
    <row r="1764" spans="1:47" x14ac:dyDescent="0.35">
      <c r="A1764" s="148"/>
      <c r="B1764" s="116"/>
      <c r="C1764" s="115"/>
      <c r="D1764" s="115"/>
      <c r="E1764" s="115"/>
      <c r="F1764" s="240" t="str">
        <f>IFERROR(VLOOKUP(B1764,ACCEPTED_CODES!$X$3:$Y$48,2,),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4"/>
      <c r="Z1764" s="115" t="str">
        <f>IFERROR(VLOOKUP(Y1764,CAPTURE_SITE_INFO!$AC$3:$AE$501,3,FALSE),"")</f>
        <v/>
      </c>
      <c r="AA1764" s="297"/>
      <c r="AB1764" s="297"/>
      <c r="AC1764" s="297"/>
      <c r="AD1764" s="297"/>
      <c r="AE1764" s="297"/>
      <c r="AF1764" s="297"/>
      <c r="AG1764" s="297"/>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3" t="str">
        <f t="shared" si="280"/>
        <v/>
      </c>
      <c r="AU1764" s="283" t="s">
        <v>2506</v>
      </c>
    </row>
    <row r="1765" spans="1:47" x14ac:dyDescent="0.35">
      <c r="A1765" s="148"/>
      <c r="B1765" s="116"/>
      <c r="C1765" s="115"/>
      <c r="D1765" s="115"/>
      <c r="E1765" s="115"/>
      <c r="F1765" s="240" t="str">
        <f>IFERROR(VLOOKUP(B1765,ACCEPTED_CODES!$X$3:$Y$48,2,),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4"/>
      <c r="Z1765" s="115" t="str">
        <f>IFERROR(VLOOKUP(Y1765,CAPTURE_SITE_INFO!$AC$3:$AE$501,3,FALSE),"")</f>
        <v/>
      </c>
      <c r="AA1765" s="297"/>
      <c r="AB1765" s="297"/>
      <c r="AC1765" s="297"/>
      <c r="AD1765" s="297"/>
      <c r="AE1765" s="297"/>
      <c r="AF1765" s="297"/>
      <c r="AG1765" s="297"/>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3" t="str">
        <f t="shared" si="280"/>
        <v/>
      </c>
      <c r="AU1765" s="283" t="s">
        <v>2506</v>
      </c>
    </row>
    <row r="1766" spans="1:47" x14ac:dyDescent="0.35">
      <c r="A1766" s="148"/>
      <c r="B1766" s="116"/>
      <c r="C1766" s="115"/>
      <c r="D1766" s="115"/>
      <c r="E1766" s="115"/>
      <c r="F1766" s="240" t="str">
        <f>IFERROR(VLOOKUP(B1766,ACCEPTED_CODES!$X$3:$Y$48,2,),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4"/>
      <c r="Z1766" s="115" t="str">
        <f>IFERROR(VLOOKUP(Y1766,CAPTURE_SITE_INFO!$AC$3:$AE$501,3,FALSE),"")</f>
        <v/>
      </c>
      <c r="AA1766" s="297"/>
      <c r="AB1766" s="297"/>
      <c r="AC1766" s="297"/>
      <c r="AD1766" s="297"/>
      <c r="AE1766" s="297"/>
      <c r="AF1766" s="297"/>
      <c r="AG1766" s="297"/>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3" t="str">
        <f t="shared" si="280"/>
        <v/>
      </c>
      <c r="AU1766" s="283" t="s">
        <v>2506</v>
      </c>
    </row>
    <row r="1767" spans="1:47" x14ac:dyDescent="0.35">
      <c r="A1767" s="148"/>
      <c r="B1767" s="116"/>
      <c r="C1767" s="115"/>
      <c r="D1767" s="115"/>
      <c r="E1767" s="115"/>
      <c r="F1767" s="240" t="str">
        <f>IFERROR(VLOOKUP(B1767,ACCEPTED_CODES!$X$3:$Y$48,2,),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4"/>
      <c r="Z1767" s="115" t="str">
        <f>IFERROR(VLOOKUP(Y1767,CAPTURE_SITE_INFO!$AC$3:$AE$501,3,FALSE),"")</f>
        <v/>
      </c>
      <c r="AA1767" s="297"/>
      <c r="AB1767" s="297"/>
      <c r="AC1767" s="297"/>
      <c r="AD1767" s="297"/>
      <c r="AE1767" s="297"/>
      <c r="AF1767" s="297"/>
      <c r="AG1767" s="297"/>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3" t="str">
        <f t="shared" si="280"/>
        <v/>
      </c>
      <c r="AU1767" s="283" t="s">
        <v>2506</v>
      </c>
    </row>
    <row r="1768" spans="1:47" x14ac:dyDescent="0.35">
      <c r="A1768" s="148"/>
      <c r="B1768" s="116"/>
      <c r="C1768" s="115"/>
      <c r="D1768" s="115"/>
      <c r="E1768" s="115"/>
      <c r="F1768" s="240" t="str">
        <f>IFERROR(VLOOKUP(B1768,ACCEPTED_CODES!$X$3:$Y$48,2,),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4"/>
      <c r="Z1768" s="115" t="str">
        <f>IFERROR(VLOOKUP(Y1768,CAPTURE_SITE_INFO!$AC$3:$AE$501,3,FALSE),"")</f>
        <v/>
      </c>
      <c r="AA1768" s="297"/>
      <c r="AB1768" s="297"/>
      <c r="AC1768" s="297"/>
      <c r="AD1768" s="297"/>
      <c r="AE1768" s="297"/>
      <c r="AF1768" s="297"/>
      <c r="AG1768" s="297"/>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3" t="str">
        <f t="shared" si="280"/>
        <v/>
      </c>
      <c r="AU1768" s="283" t="s">
        <v>2506</v>
      </c>
    </row>
    <row r="1769" spans="1:47" x14ac:dyDescent="0.35">
      <c r="A1769" s="148"/>
      <c r="B1769" s="116"/>
      <c r="C1769" s="115"/>
      <c r="D1769" s="115"/>
      <c r="E1769" s="115"/>
      <c r="F1769" s="240" t="str">
        <f>IFERROR(VLOOKUP(B1769,ACCEPTED_CODES!$X$3:$Y$48,2,),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4"/>
      <c r="Z1769" s="115" t="str">
        <f>IFERROR(VLOOKUP(Y1769,CAPTURE_SITE_INFO!$AC$3:$AE$501,3,FALSE),"")</f>
        <v/>
      </c>
      <c r="AA1769" s="297"/>
      <c r="AB1769" s="297"/>
      <c r="AC1769" s="297"/>
      <c r="AD1769" s="297"/>
      <c r="AE1769" s="297"/>
      <c r="AF1769" s="297"/>
      <c r="AG1769" s="297"/>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3" t="str">
        <f t="shared" si="280"/>
        <v/>
      </c>
      <c r="AU1769" s="283" t="s">
        <v>2506</v>
      </c>
    </row>
    <row r="1770" spans="1:47" x14ac:dyDescent="0.35">
      <c r="A1770" s="148"/>
      <c r="B1770" s="116"/>
      <c r="C1770" s="115"/>
      <c r="D1770" s="115"/>
      <c r="E1770" s="115"/>
      <c r="F1770" s="240" t="str">
        <f>IFERROR(VLOOKUP(B1770,ACCEPTED_CODES!$X$3:$Y$48,2,),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4"/>
      <c r="Z1770" s="115" t="str">
        <f>IFERROR(VLOOKUP(Y1770,CAPTURE_SITE_INFO!$AC$3:$AE$501,3,FALSE),"")</f>
        <v/>
      </c>
      <c r="AA1770" s="297"/>
      <c r="AB1770" s="297"/>
      <c r="AC1770" s="297"/>
      <c r="AD1770" s="297"/>
      <c r="AE1770" s="297"/>
      <c r="AF1770" s="297"/>
      <c r="AG1770" s="297"/>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3" t="str">
        <f t="shared" si="280"/>
        <v/>
      </c>
      <c r="AU1770" s="283" t="s">
        <v>2506</v>
      </c>
    </row>
    <row r="1771" spans="1:47" x14ac:dyDescent="0.35">
      <c r="A1771" s="148"/>
      <c r="B1771" s="116"/>
      <c r="C1771" s="115"/>
      <c r="D1771" s="115"/>
      <c r="E1771" s="115"/>
      <c r="F1771" s="240" t="str">
        <f>IFERROR(VLOOKUP(B1771,ACCEPTED_CODES!$X$3:$Y$48,2,),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4"/>
      <c r="Z1771" s="115" t="str">
        <f>IFERROR(VLOOKUP(Y1771,CAPTURE_SITE_INFO!$AC$3:$AE$501,3,FALSE),"")</f>
        <v/>
      </c>
      <c r="AA1771" s="297"/>
      <c r="AB1771" s="297"/>
      <c r="AC1771" s="297"/>
      <c r="AD1771" s="297"/>
      <c r="AE1771" s="297"/>
      <c r="AF1771" s="297"/>
      <c r="AG1771" s="297"/>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3" t="str">
        <f t="shared" si="280"/>
        <v/>
      </c>
      <c r="AU1771" s="283" t="s">
        <v>2506</v>
      </c>
    </row>
    <row r="1772" spans="1:47" x14ac:dyDescent="0.35">
      <c r="A1772" s="148"/>
      <c r="B1772" s="116"/>
      <c r="C1772" s="115"/>
      <c r="D1772" s="115"/>
      <c r="E1772" s="115"/>
      <c r="F1772" s="240" t="str">
        <f>IFERROR(VLOOKUP(B1772,ACCEPTED_CODES!$X$3:$Y$48,2,),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4"/>
      <c r="Z1772" s="115" t="str">
        <f>IFERROR(VLOOKUP(Y1772,CAPTURE_SITE_INFO!$AC$3:$AE$501,3,FALSE),"")</f>
        <v/>
      </c>
      <c r="AA1772" s="297"/>
      <c r="AB1772" s="297"/>
      <c r="AC1772" s="297"/>
      <c r="AD1772" s="297"/>
      <c r="AE1772" s="297"/>
      <c r="AF1772" s="297"/>
      <c r="AG1772" s="297"/>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3" t="str">
        <f t="shared" si="280"/>
        <v/>
      </c>
      <c r="AU1772" s="283" t="s">
        <v>2506</v>
      </c>
    </row>
    <row r="1773" spans="1:47" x14ac:dyDescent="0.35">
      <c r="A1773" s="148"/>
      <c r="B1773" s="116"/>
      <c r="C1773" s="115"/>
      <c r="D1773" s="115"/>
      <c r="E1773" s="115"/>
      <c r="F1773" s="240" t="str">
        <f>IFERROR(VLOOKUP(B1773,ACCEPTED_CODES!$X$3:$Y$48,2,),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4"/>
      <c r="Z1773" s="115" t="str">
        <f>IFERROR(VLOOKUP(Y1773,CAPTURE_SITE_INFO!$AC$3:$AE$501,3,FALSE),"")</f>
        <v/>
      </c>
      <c r="AA1773" s="297"/>
      <c r="AB1773" s="297"/>
      <c r="AC1773" s="297"/>
      <c r="AD1773" s="297"/>
      <c r="AE1773" s="297"/>
      <c r="AF1773" s="297"/>
      <c r="AG1773" s="297"/>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3" t="str">
        <f t="shared" si="280"/>
        <v/>
      </c>
      <c r="AU1773" s="283" t="s">
        <v>2506</v>
      </c>
    </row>
    <row r="1774" spans="1:47" x14ac:dyDescent="0.35">
      <c r="A1774" s="148"/>
      <c r="B1774" s="116"/>
      <c r="C1774" s="115"/>
      <c r="D1774" s="115"/>
      <c r="E1774" s="115"/>
      <c r="F1774" s="240" t="str">
        <f>IFERROR(VLOOKUP(B1774,ACCEPTED_CODES!$X$3:$Y$48,2,),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4"/>
      <c r="Z1774" s="115" t="str">
        <f>IFERROR(VLOOKUP(Y1774,CAPTURE_SITE_INFO!$AC$3:$AE$501,3,FALSE),"")</f>
        <v/>
      </c>
      <c r="AA1774" s="297"/>
      <c r="AB1774" s="297"/>
      <c r="AC1774" s="297"/>
      <c r="AD1774" s="297"/>
      <c r="AE1774" s="297"/>
      <c r="AF1774" s="297"/>
      <c r="AG1774" s="297"/>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3" t="str">
        <f t="shared" si="280"/>
        <v/>
      </c>
      <c r="AU1774" s="283" t="s">
        <v>2506</v>
      </c>
    </row>
    <row r="1775" spans="1:47" x14ac:dyDescent="0.35">
      <c r="A1775" s="148"/>
      <c r="B1775" s="116"/>
      <c r="C1775" s="115"/>
      <c r="D1775" s="115"/>
      <c r="E1775" s="115"/>
      <c r="F1775" s="240" t="str">
        <f>IFERROR(VLOOKUP(B1775,ACCEPTED_CODES!$X$3:$Y$48,2,),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4"/>
      <c r="Z1775" s="115" t="str">
        <f>IFERROR(VLOOKUP(Y1775,CAPTURE_SITE_INFO!$AC$3:$AE$501,3,FALSE),"")</f>
        <v/>
      </c>
      <c r="AA1775" s="297"/>
      <c r="AB1775" s="297"/>
      <c r="AC1775" s="297"/>
      <c r="AD1775" s="297"/>
      <c r="AE1775" s="297"/>
      <c r="AF1775" s="297"/>
      <c r="AG1775" s="297"/>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3" t="str">
        <f t="shared" si="280"/>
        <v/>
      </c>
      <c r="AU1775" s="283" t="s">
        <v>2506</v>
      </c>
    </row>
    <row r="1776" spans="1:47" x14ac:dyDescent="0.35">
      <c r="A1776" s="148"/>
      <c r="B1776" s="116"/>
      <c r="C1776" s="115"/>
      <c r="D1776" s="115"/>
      <c r="E1776" s="115"/>
      <c r="F1776" s="240" t="str">
        <f>IFERROR(VLOOKUP(B1776,ACCEPTED_CODES!$X$3:$Y$48,2,),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4"/>
      <c r="Z1776" s="115" t="str">
        <f>IFERROR(VLOOKUP(Y1776,CAPTURE_SITE_INFO!$AC$3:$AE$501,3,FALSE),"")</f>
        <v/>
      </c>
      <c r="AA1776" s="297"/>
      <c r="AB1776" s="297"/>
      <c r="AC1776" s="297"/>
      <c r="AD1776" s="297"/>
      <c r="AE1776" s="297"/>
      <c r="AF1776" s="297"/>
      <c r="AG1776" s="297"/>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3" t="str">
        <f t="shared" si="280"/>
        <v/>
      </c>
      <c r="AU1776" s="283" t="s">
        <v>2506</v>
      </c>
    </row>
    <row r="1777" spans="1:47" x14ac:dyDescent="0.35">
      <c r="A1777" s="148"/>
      <c r="B1777" s="116"/>
      <c r="C1777" s="115"/>
      <c r="D1777" s="115"/>
      <c r="E1777" s="115"/>
      <c r="F1777" s="240" t="str">
        <f>IFERROR(VLOOKUP(B1777,ACCEPTED_CODES!$X$3:$Y$48,2,),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4"/>
      <c r="Z1777" s="115" t="str">
        <f>IFERROR(VLOOKUP(Y1777,CAPTURE_SITE_INFO!$AC$3:$AE$501,3,FALSE),"")</f>
        <v/>
      </c>
      <c r="AA1777" s="297"/>
      <c r="AB1777" s="297"/>
      <c r="AC1777" s="297"/>
      <c r="AD1777" s="297"/>
      <c r="AE1777" s="297"/>
      <c r="AF1777" s="297"/>
      <c r="AG1777" s="297"/>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3" t="str">
        <f t="shared" si="280"/>
        <v/>
      </c>
      <c r="AU1777" s="283" t="s">
        <v>2506</v>
      </c>
    </row>
    <row r="1778" spans="1:47" x14ac:dyDescent="0.35">
      <c r="A1778" s="148"/>
      <c r="B1778" s="116"/>
      <c r="C1778" s="115"/>
      <c r="D1778" s="115"/>
      <c r="E1778" s="115"/>
      <c r="F1778" s="240" t="str">
        <f>IFERROR(VLOOKUP(B1778,ACCEPTED_CODES!$X$3:$Y$48,2,),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4"/>
      <c r="Z1778" s="115" t="str">
        <f>IFERROR(VLOOKUP(Y1778,CAPTURE_SITE_INFO!$AC$3:$AE$501,3,FALSE),"")</f>
        <v/>
      </c>
      <c r="AA1778" s="297"/>
      <c r="AB1778" s="297"/>
      <c r="AC1778" s="297"/>
      <c r="AD1778" s="297"/>
      <c r="AE1778" s="297"/>
      <c r="AF1778" s="297"/>
      <c r="AG1778" s="297"/>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3" t="str">
        <f t="shared" si="280"/>
        <v/>
      </c>
      <c r="AU1778" s="283" t="s">
        <v>2506</v>
      </c>
    </row>
    <row r="1779" spans="1:47" x14ac:dyDescent="0.35">
      <c r="A1779" s="148"/>
      <c r="B1779" s="116"/>
      <c r="C1779" s="115"/>
      <c r="D1779" s="115"/>
      <c r="E1779" s="115"/>
      <c r="F1779" s="240" t="str">
        <f>IFERROR(VLOOKUP(B1779,ACCEPTED_CODES!$X$3:$Y$48,2,),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4"/>
      <c r="Z1779" s="115" t="str">
        <f>IFERROR(VLOOKUP(Y1779,CAPTURE_SITE_INFO!$AC$3:$AE$501,3,FALSE),"")</f>
        <v/>
      </c>
      <c r="AA1779" s="297"/>
      <c r="AB1779" s="297"/>
      <c r="AC1779" s="297"/>
      <c r="AD1779" s="297"/>
      <c r="AE1779" s="297"/>
      <c r="AF1779" s="297"/>
      <c r="AG1779" s="297"/>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3" t="str">
        <f t="shared" si="280"/>
        <v/>
      </c>
      <c r="AU1779" s="283" t="s">
        <v>2506</v>
      </c>
    </row>
    <row r="1780" spans="1:47" x14ac:dyDescent="0.35">
      <c r="A1780" s="148"/>
      <c r="B1780" s="116"/>
      <c r="C1780" s="115"/>
      <c r="D1780" s="115"/>
      <c r="E1780" s="115"/>
      <c r="F1780" s="240" t="str">
        <f>IFERROR(VLOOKUP(B1780,ACCEPTED_CODES!$X$3:$Y$48,2,),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4"/>
      <c r="Z1780" s="115" t="str">
        <f>IFERROR(VLOOKUP(Y1780,CAPTURE_SITE_INFO!$AC$3:$AE$501,3,FALSE),"")</f>
        <v/>
      </c>
      <c r="AA1780" s="297"/>
      <c r="AB1780" s="297"/>
      <c r="AC1780" s="297"/>
      <c r="AD1780" s="297"/>
      <c r="AE1780" s="297"/>
      <c r="AF1780" s="297"/>
      <c r="AG1780" s="297"/>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3" t="str">
        <f t="shared" si="280"/>
        <v/>
      </c>
      <c r="AU1780" s="283" t="s">
        <v>2506</v>
      </c>
    </row>
    <row r="1781" spans="1:47" x14ac:dyDescent="0.35">
      <c r="A1781" s="148"/>
      <c r="B1781" s="116"/>
      <c r="C1781" s="115"/>
      <c r="D1781" s="115"/>
      <c r="E1781" s="115"/>
      <c r="F1781" s="240" t="str">
        <f>IFERROR(VLOOKUP(B1781,ACCEPTED_CODES!$X$3:$Y$48,2,),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4"/>
      <c r="Z1781" s="115" t="str">
        <f>IFERROR(VLOOKUP(Y1781,CAPTURE_SITE_INFO!$AC$3:$AE$501,3,FALSE),"")</f>
        <v/>
      </c>
      <c r="AA1781" s="297"/>
      <c r="AB1781" s="297"/>
      <c r="AC1781" s="297"/>
      <c r="AD1781" s="297"/>
      <c r="AE1781" s="297"/>
      <c r="AF1781" s="297"/>
      <c r="AG1781" s="297"/>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3" t="str">
        <f t="shared" si="280"/>
        <v/>
      </c>
      <c r="AU1781" s="283" t="s">
        <v>2506</v>
      </c>
    </row>
    <row r="1782" spans="1:47" x14ac:dyDescent="0.35">
      <c r="A1782" s="148"/>
      <c r="B1782" s="116"/>
      <c r="C1782" s="115"/>
      <c r="D1782" s="115"/>
      <c r="E1782" s="115"/>
      <c r="F1782" s="240" t="str">
        <f>IFERROR(VLOOKUP(B1782,ACCEPTED_CODES!$X$3:$Y$48,2,),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4"/>
      <c r="Z1782" s="115" t="str">
        <f>IFERROR(VLOOKUP(Y1782,CAPTURE_SITE_INFO!$AC$3:$AE$501,3,FALSE),"")</f>
        <v/>
      </c>
      <c r="AA1782" s="297"/>
      <c r="AB1782" s="297"/>
      <c r="AC1782" s="297"/>
      <c r="AD1782" s="297"/>
      <c r="AE1782" s="297"/>
      <c r="AF1782" s="297"/>
      <c r="AG1782" s="297"/>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3" t="str">
        <f t="shared" si="280"/>
        <v/>
      </c>
      <c r="AU1782" s="283" t="s">
        <v>2506</v>
      </c>
    </row>
    <row r="1783" spans="1:47" x14ac:dyDescent="0.35">
      <c r="A1783" s="148"/>
      <c r="B1783" s="116"/>
      <c r="C1783" s="115"/>
      <c r="D1783" s="115"/>
      <c r="E1783" s="115"/>
      <c r="F1783" s="240" t="str">
        <f>IFERROR(VLOOKUP(B1783,ACCEPTED_CODES!$X$3:$Y$48,2,),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4"/>
      <c r="Z1783" s="115" t="str">
        <f>IFERROR(VLOOKUP(Y1783,CAPTURE_SITE_INFO!$AC$3:$AE$501,3,FALSE),"")</f>
        <v/>
      </c>
      <c r="AA1783" s="297"/>
      <c r="AB1783" s="297"/>
      <c r="AC1783" s="297"/>
      <c r="AD1783" s="297"/>
      <c r="AE1783" s="297"/>
      <c r="AF1783" s="297"/>
      <c r="AG1783" s="297"/>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3" t="str">
        <f t="shared" si="280"/>
        <v/>
      </c>
      <c r="AU1783" s="283" t="s">
        <v>2506</v>
      </c>
    </row>
    <row r="1784" spans="1:47" x14ac:dyDescent="0.35">
      <c r="A1784" s="148"/>
      <c r="B1784" s="116"/>
      <c r="C1784" s="115"/>
      <c r="D1784" s="115"/>
      <c r="E1784" s="115"/>
      <c r="F1784" s="240" t="str">
        <f>IFERROR(VLOOKUP(B1784,ACCEPTED_CODES!$X$3:$Y$48,2,),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4"/>
      <c r="Z1784" s="115" t="str">
        <f>IFERROR(VLOOKUP(Y1784,CAPTURE_SITE_INFO!$AC$3:$AE$501,3,FALSE),"")</f>
        <v/>
      </c>
      <c r="AA1784" s="297"/>
      <c r="AB1784" s="297"/>
      <c r="AC1784" s="297"/>
      <c r="AD1784" s="297"/>
      <c r="AE1784" s="297"/>
      <c r="AF1784" s="297"/>
      <c r="AG1784" s="297"/>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3" t="str">
        <f t="shared" si="280"/>
        <v/>
      </c>
      <c r="AU1784" s="283" t="s">
        <v>2506</v>
      </c>
    </row>
    <row r="1785" spans="1:47" x14ac:dyDescent="0.35">
      <c r="A1785" s="148"/>
      <c r="B1785" s="116"/>
      <c r="C1785" s="115"/>
      <c r="D1785" s="115"/>
      <c r="E1785" s="115"/>
      <c r="F1785" s="240" t="str">
        <f>IFERROR(VLOOKUP(B1785,ACCEPTED_CODES!$X$3:$Y$48,2,),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4"/>
      <c r="Z1785" s="115" t="str">
        <f>IFERROR(VLOOKUP(Y1785,CAPTURE_SITE_INFO!$AC$3:$AE$501,3,FALSE),"")</f>
        <v/>
      </c>
      <c r="AA1785" s="297"/>
      <c r="AB1785" s="297"/>
      <c r="AC1785" s="297"/>
      <c r="AD1785" s="297"/>
      <c r="AE1785" s="297"/>
      <c r="AF1785" s="297"/>
      <c r="AG1785" s="297"/>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3" t="str">
        <f t="shared" si="280"/>
        <v/>
      </c>
      <c r="AU1785" s="283" t="s">
        <v>2506</v>
      </c>
    </row>
    <row r="1786" spans="1:47" x14ac:dyDescent="0.35">
      <c r="A1786" s="148"/>
      <c r="B1786" s="116"/>
      <c r="C1786" s="115"/>
      <c r="D1786" s="115"/>
      <c r="E1786" s="115"/>
      <c r="F1786" s="240" t="str">
        <f>IFERROR(VLOOKUP(B1786,ACCEPTED_CODES!$X$3:$Y$48,2,),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4"/>
      <c r="Z1786" s="115" t="str">
        <f>IFERROR(VLOOKUP(Y1786,CAPTURE_SITE_INFO!$AC$3:$AE$501,3,FALSE),"")</f>
        <v/>
      </c>
      <c r="AA1786" s="297"/>
      <c r="AB1786" s="297"/>
      <c r="AC1786" s="297"/>
      <c r="AD1786" s="297"/>
      <c r="AE1786" s="297"/>
      <c r="AF1786" s="297"/>
      <c r="AG1786" s="297"/>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3" t="str">
        <f t="shared" si="280"/>
        <v/>
      </c>
      <c r="AU1786" s="283" t="s">
        <v>2506</v>
      </c>
    </row>
    <row r="1787" spans="1:47" x14ac:dyDescent="0.35">
      <c r="A1787" s="148"/>
      <c r="B1787" s="116"/>
      <c r="C1787" s="115"/>
      <c r="D1787" s="115"/>
      <c r="E1787" s="115"/>
      <c r="F1787" s="240" t="str">
        <f>IFERROR(VLOOKUP(B1787,ACCEPTED_CODES!$X$3:$Y$48,2,),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4"/>
      <c r="Z1787" s="115" t="str">
        <f>IFERROR(VLOOKUP(Y1787,CAPTURE_SITE_INFO!$AC$3:$AE$501,3,FALSE),"")</f>
        <v/>
      </c>
      <c r="AA1787" s="297"/>
      <c r="AB1787" s="297"/>
      <c r="AC1787" s="297"/>
      <c r="AD1787" s="297"/>
      <c r="AE1787" s="297"/>
      <c r="AF1787" s="297"/>
      <c r="AG1787" s="297"/>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3" t="str">
        <f t="shared" si="280"/>
        <v/>
      </c>
      <c r="AU1787" s="283" t="s">
        <v>2506</v>
      </c>
    </row>
    <row r="1788" spans="1:47" x14ac:dyDescent="0.35">
      <c r="A1788" s="148"/>
      <c r="B1788" s="116"/>
      <c r="C1788" s="115"/>
      <c r="D1788" s="115"/>
      <c r="E1788" s="115"/>
      <c r="F1788" s="240" t="str">
        <f>IFERROR(VLOOKUP(B1788,ACCEPTED_CODES!$X$3:$Y$48,2,),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4"/>
      <c r="Z1788" s="115" t="str">
        <f>IFERROR(VLOOKUP(Y1788,CAPTURE_SITE_INFO!$AC$3:$AE$501,3,FALSE),"")</f>
        <v/>
      </c>
      <c r="AA1788" s="297"/>
      <c r="AB1788" s="297"/>
      <c r="AC1788" s="297"/>
      <c r="AD1788" s="297"/>
      <c r="AE1788" s="297"/>
      <c r="AF1788" s="297"/>
      <c r="AG1788" s="297"/>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3" t="str">
        <f t="shared" si="280"/>
        <v/>
      </c>
      <c r="AU1788" s="283" t="s">
        <v>2506</v>
      </c>
    </row>
    <row r="1789" spans="1:47" x14ac:dyDescent="0.35">
      <c r="A1789" s="148"/>
      <c r="B1789" s="116"/>
      <c r="C1789" s="115"/>
      <c r="D1789" s="115"/>
      <c r="E1789" s="115"/>
      <c r="F1789" s="240" t="str">
        <f>IFERROR(VLOOKUP(B1789,ACCEPTED_CODES!$X$3:$Y$48,2,),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4"/>
      <c r="Z1789" s="115" t="str">
        <f>IFERROR(VLOOKUP(Y1789,CAPTURE_SITE_INFO!$AC$3:$AE$501,3,FALSE),"")</f>
        <v/>
      </c>
      <c r="AA1789" s="297"/>
      <c r="AB1789" s="297"/>
      <c r="AC1789" s="297"/>
      <c r="AD1789" s="297"/>
      <c r="AE1789" s="297"/>
      <c r="AF1789" s="297"/>
      <c r="AG1789" s="297"/>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3" t="str">
        <f t="shared" si="280"/>
        <v/>
      </c>
      <c r="AU1789" s="283" t="s">
        <v>2506</v>
      </c>
    </row>
    <row r="1790" spans="1:47" x14ac:dyDescent="0.35">
      <c r="A1790" s="148"/>
      <c r="B1790" s="116"/>
      <c r="C1790" s="115"/>
      <c r="D1790" s="115"/>
      <c r="E1790" s="115"/>
      <c r="F1790" s="240" t="str">
        <f>IFERROR(VLOOKUP(B1790,ACCEPTED_CODES!$X$3:$Y$48,2,),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4"/>
      <c r="Z1790" s="115" t="str">
        <f>IFERROR(VLOOKUP(Y1790,CAPTURE_SITE_INFO!$AC$3:$AE$501,3,FALSE),"")</f>
        <v/>
      </c>
      <c r="AA1790" s="297"/>
      <c r="AB1790" s="297"/>
      <c r="AC1790" s="297"/>
      <c r="AD1790" s="297"/>
      <c r="AE1790" s="297"/>
      <c r="AF1790" s="297"/>
      <c r="AG1790" s="297"/>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3" t="str">
        <f t="shared" si="280"/>
        <v/>
      </c>
      <c r="AU1790" s="283" t="s">
        <v>2506</v>
      </c>
    </row>
    <row r="1791" spans="1:47" x14ac:dyDescent="0.35">
      <c r="A1791" s="148"/>
      <c r="B1791" s="116"/>
      <c r="C1791" s="115"/>
      <c r="D1791" s="115"/>
      <c r="E1791" s="115"/>
      <c r="F1791" s="240" t="str">
        <f>IFERROR(VLOOKUP(B1791,ACCEPTED_CODES!$X$3:$Y$48,2,),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4"/>
      <c r="Z1791" s="115" t="str">
        <f>IFERROR(VLOOKUP(Y1791,CAPTURE_SITE_INFO!$AC$3:$AE$501,3,FALSE),"")</f>
        <v/>
      </c>
      <c r="AA1791" s="297"/>
      <c r="AB1791" s="297"/>
      <c r="AC1791" s="297"/>
      <c r="AD1791" s="297"/>
      <c r="AE1791" s="297"/>
      <c r="AF1791" s="297"/>
      <c r="AG1791" s="297"/>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3" t="str">
        <f t="shared" si="280"/>
        <v/>
      </c>
      <c r="AU1791" s="283" t="s">
        <v>2506</v>
      </c>
    </row>
    <row r="1792" spans="1:47" x14ac:dyDescent="0.35">
      <c r="A1792" s="148"/>
      <c r="B1792" s="116"/>
      <c r="C1792" s="115"/>
      <c r="D1792" s="115"/>
      <c r="E1792" s="115"/>
      <c r="F1792" s="240" t="str">
        <f>IFERROR(VLOOKUP(B1792,ACCEPTED_CODES!$X$3:$Y$48,2,),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4"/>
      <c r="Z1792" s="115" t="str">
        <f>IFERROR(VLOOKUP(Y1792,CAPTURE_SITE_INFO!$AC$3:$AE$501,3,FALSE),"")</f>
        <v/>
      </c>
      <c r="AA1792" s="297"/>
      <c r="AB1792" s="297"/>
      <c r="AC1792" s="297"/>
      <c r="AD1792" s="297"/>
      <c r="AE1792" s="297"/>
      <c r="AF1792" s="297"/>
      <c r="AG1792" s="297"/>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3" t="str">
        <f t="shared" si="280"/>
        <v/>
      </c>
      <c r="AU1792" s="283" t="s">
        <v>2506</v>
      </c>
    </row>
    <row r="1793" spans="1:47" x14ac:dyDescent="0.35">
      <c r="A1793" s="148"/>
      <c r="B1793" s="116"/>
      <c r="C1793" s="115"/>
      <c r="D1793" s="115"/>
      <c r="E1793" s="115"/>
      <c r="F1793" s="240" t="str">
        <f>IFERROR(VLOOKUP(B1793,ACCEPTED_CODES!$X$3:$Y$48,2,),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4"/>
      <c r="Z1793" s="115" t="str">
        <f>IFERROR(VLOOKUP(Y1793,CAPTURE_SITE_INFO!$AC$3:$AE$501,3,FALSE),"")</f>
        <v/>
      </c>
      <c r="AA1793" s="297"/>
      <c r="AB1793" s="297"/>
      <c r="AC1793" s="297"/>
      <c r="AD1793" s="297"/>
      <c r="AE1793" s="297"/>
      <c r="AF1793" s="297"/>
      <c r="AG1793" s="297"/>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3" t="str">
        <f t="shared" si="280"/>
        <v/>
      </c>
      <c r="AU1793" s="283" t="s">
        <v>2506</v>
      </c>
    </row>
    <row r="1794" spans="1:47" x14ac:dyDescent="0.35">
      <c r="A1794" s="148"/>
      <c r="B1794" s="116"/>
      <c r="C1794" s="115"/>
      <c r="D1794" s="115"/>
      <c r="E1794" s="115"/>
      <c r="F1794" s="240" t="str">
        <f>IFERROR(VLOOKUP(B1794,ACCEPTED_CODES!$X$3:$Y$48,2,),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4"/>
      <c r="Z1794" s="115" t="str">
        <f>IFERROR(VLOOKUP(Y1794,CAPTURE_SITE_INFO!$AC$3:$AE$501,3,FALSE),"")</f>
        <v/>
      </c>
      <c r="AA1794" s="297"/>
      <c r="AB1794" s="297"/>
      <c r="AC1794" s="297"/>
      <c r="AD1794" s="297"/>
      <c r="AE1794" s="297"/>
      <c r="AF1794" s="297"/>
      <c r="AG1794" s="297"/>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3" t="str">
        <f t="shared" si="280"/>
        <v/>
      </c>
      <c r="AU1794" s="283" t="s">
        <v>2506</v>
      </c>
    </row>
    <row r="1795" spans="1:47" x14ac:dyDescent="0.35">
      <c r="A1795" s="148"/>
      <c r="B1795" s="116"/>
      <c r="C1795" s="115"/>
      <c r="D1795" s="115"/>
      <c r="E1795" s="115"/>
      <c r="F1795" s="240" t="str">
        <f>IFERROR(VLOOKUP(B1795,ACCEPTED_CODES!$X$3:$Y$48,2,),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4"/>
      <c r="Z1795" s="115" t="str">
        <f>IFERROR(VLOOKUP(Y1795,CAPTURE_SITE_INFO!$AC$3:$AE$501,3,FALSE),"")</f>
        <v/>
      </c>
      <c r="AA1795" s="297"/>
      <c r="AB1795" s="297"/>
      <c r="AC1795" s="297"/>
      <c r="AD1795" s="297"/>
      <c r="AE1795" s="297"/>
      <c r="AF1795" s="297"/>
      <c r="AG1795" s="297"/>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3" t="str">
        <f t="shared" si="280"/>
        <v/>
      </c>
      <c r="AU1795" s="283" t="s">
        <v>2506</v>
      </c>
    </row>
    <row r="1796" spans="1:47" x14ac:dyDescent="0.35">
      <c r="A1796" s="148"/>
      <c r="B1796" s="116"/>
      <c r="C1796" s="115"/>
      <c r="D1796" s="115"/>
      <c r="E1796" s="115"/>
      <c r="F1796" s="240" t="str">
        <f>IFERROR(VLOOKUP(B1796,ACCEPTED_CODES!$X$3:$Y$48,2,),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4"/>
      <c r="Z1796" s="115" t="str">
        <f>IFERROR(VLOOKUP(Y1796,CAPTURE_SITE_INFO!$AC$3:$AE$501,3,FALSE),"")</f>
        <v/>
      </c>
      <c r="AA1796" s="297"/>
      <c r="AB1796" s="297"/>
      <c r="AC1796" s="297"/>
      <c r="AD1796" s="297"/>
      <c r="AE1796" s="297"/>
      <c r="AF1796" s="297"/>
      <c r="AG1796" s="297"/>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3" t="str">
        <f t="shared" si="280"/>
        <v/>
      </c>
      <c r="AU1796" s="283" t="s">
        <v>2506</v>
      </c>
    </row>
    <row r="1797" spans="1:47" x14ac:dyDescent="0.35">
      <c r="A1797" s="148"/>
      <c r="B1797" s="116"/>
      <c r="C1797" s="115"/>
      <c r="D1797" s="115"/>
      <c r="E1797" s="115"/>
      <c r="F1797" s="240" t="str">
        <f>IFERROR(VLOOKUP(B1797,ACCEPTED_CODES!$X$3:$Y$48,2,),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4"/>
      <c r="Z1797" s="115" t="str">
        <f>IFERROR(VLOOKUP(Y1797,CAPTURE_SITE_INFO!$AC$3:$AE$501,3,FALSE),"")</f>
        <v/>
      </c>
      <c r="AA1797" s="297"/>
      <c r="AB1797" s="297"/>
      <c r="AC1797" s="297"/>
      <c r="AD1797" s="297"/>
      <c r="AE1797" s="297"/>
      <c r="AF1797" s="297"/>
      <c r="AG1797" s="297"/>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3" t="str">
        <f t="shared" ref="AT1797:AT1860" si="290">IF(T1797="","",(CONCATENATE(S1797,"-",T1797)))</f>
        <v/>
      </c>
      <c r="AU1797" s="283" t="s">
        <v>2506</v>
      </c>
    </row>
    <row r="1798" spans="1:47" x14ac:dyDescent="0.35">
      <c r="A1798" s="148"/>
      <c r="B1798" s="116"/>
      <c r="C1798" s="115"/>
      <c r="D1798" s="115"/>
      <c r="E1798" s="115"/>
      <c r="F1798" s="240" t="str">
        <f>IFERROR(VLOOKUP(B1798,ACCEPTED_CODES!$X$3:$Y$48,2,),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4"/>
      <c r="Z1798" s="115" t="str">
        <f>IFERROR(VLOOKUP(Y1798,CAPTURE_SITE_INFO!$AC$3:$AE$501,3,FALSE),"")</f>
        <v/>
      </c>
      <c r="AA1798" s="297"/>
      <c r="AB1798" s="297"/>
      <c r="AC1798" s="297"/>
      <c r="AD1798" s="297"/>
      <c r="AE1798" s="297"/>
      <c r="AF1798" s="297"/>
      <c r="AG1798" s="297"/>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3" t="str">
        <f t="shared" si="290"/>
        <v/>
      </c>
      <c r="AU1798" s="283" t="s">
        <v>2506</v>
      </c>
    </row>
    <row r="1799" spans="1:47" x14ac:dyDescent="0.35">
      <c r="A1799" s="148"/>
      <c r="B1799" s="116"/>
      <c r="C1799" s="115"/>
      <c r="D1799" s="115"/>
      <c r="E1799" s="115"/>
      <c r="F1799" s="240" t="str">
        <f>IFERROR(VLOOKUP(B1799,ACCEPTED_CODES!$X$3:$Y$48,2,),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4"/>
      <c r="Z1799" s="115" t="str">
        <f>IFERROR(VLOOKUP(Y1799,CAPTURE_SITE_INFO!$AC$3:$AE$501,3,FALSE),"")</f>
        <v/>
      </c>
      <c r="AA1799" s="297"/>
      <c r="AB1799" s="297"/>
      <c r="AC1799" s="297"/>
      <c r="AD1799" s="297"/>
      <c r="AE1799" s="297"/>
      <c r="AF1799" s="297"/>
      <c r="AG1799" s="297"/>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3" t="str">
        <f t="shared" si="290"/>
        <v/>
      </c>
      <c r="AU1799" s="283" t="s">
        <v>2506</v>
      </c>
    </row>
    <row r="1800" spans="1:47" x14ac:dyDescent="0.35">
      <c r="A1800" s="148"/>
      <c r="B1800" s="116"/>
      <c r="C1800" s="115"/>
      <c r="D1800" s="115"/>
      <c r="E1800" s="115"/>
      <c r="F1800" s="240" t="str">
        <f>IFERROR(VLOOKUP(B1800,ACCEPTED_CODES!$X$3:$Y$48,2,),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4"/>
      <c r="Z1800" s="115" t="str">
        <f>IFERROR(VLOOKUP(Y1800,CAPTURE_SITE_INFO!$AC$3:$AE$501,3,FALSE),"")</f>
        <v/>
      </c>
      <c r="AA1800" s="297"/>
      <c r="AB1800" s="297"/>
      <c r="AC1800" s="297"/>
      <c r="AD1800" s="297"/>
      <c r="AE1800" s="297"/>
      <c r="AF1800" s="297"/>
      <c r="AG1800" s="297"/>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3" t="str">
        <f t="shared" si="290"/>
        <v/>
      </c>
      <c r="AU1800" s="283" t="s">
        <v>2506</v>
      </c>
    </row>
    <row r="1801" spans="1:47" x14ac:dyDescent="0.35">
      <c r="A1801" s="148"/>
      <c r="B1801" s="116"/>
      <c r="C1801" s="115"/>
      <c r="D1801" s="115"/>
      <c r="E1801" s="115"/>
      <c r="F1801" s="240" t="str">
        <f>IFERROR(VLOOKUP(B1801,ACCEPTED_CODES!$X$3:$Y$48,2,),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4"/>
      <c r="Z1801" s="115" t="str">
        <f>IFERROR(VLOOKUP(Y1801,CAPTURE_SITE_INFO!$AC$3:$AE$501,3,FALSE),"")</f>
        <v/>
      </c>
      <c r="AA1801" s="297"/>
      <c r="AB1801" s="297"/>
      <c r="AC1801" s="297"/>
      <c r="AD1801" s="297"/>
      <c r="AE1801" s="297"/>
      <c r="AF1801" s="297"/>
      <c r="AG1801" s="297"/>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3" t="str">
        <f t="shared" si="290"/>
        <v/>
      </c>
      <c r="AU1801" s="283" t="s">
        <v>2506</v>
      </c>
    </row>
    <row r="1802" spans="1:47" x14ac:dyDescent="0.35">
      <c r="A1802" s="148"/>
      <c r="B1802" s="116"/>
      <c r="C1802" s="115"/>
      <c r="D1802" s="115"/>
      <c r="E1802" s="115"/>
      <c r="F1802" s="240" t="str">
        <f>IFERROR(VLOOKUP(B1802,ACCEPTED_CODES!$X$3:$Y$48,2,),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4"/>
      <c r="Z1802" s="115" t="str">
        <f>IFERROR(VLOOKUP(Y1802,CAPTURE_SITE_INFO!$AC$3:$AE$501,3,FALSE),"")</f>
        <v/>
      </c>
      <c r="AA1802" s="297"/>
      <c r="AB1802" s="297"/>
      <c r="AC1802" s="297"/>
      <c r="AD1802" s="297"/>
      <c r="AE1802" s="297"/>
      <c r="AF1802" s="297"/>
      <c r="AG1802" s="297"/>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3" t="str">
        <f t="shared" si="290"/>
        <v/>
      </c>
      <c r="AU1802" s="283" t="s">
        <v>2506</v>
      </c>
    </row>
    <row r="1803" spans="1:47" x14ac:dyDescent="0.35">
      <c r="A1803" s="148"/>
      <c r="B1803" s="116"/>
      <c r="C1803" s="115"/>
      <c r="D1803" s="115"/>
      <c r="E1803" s="115"/>
      <c r="F1803" s="240" t="str">
        <f>IFERROR(VLOOKUP(B1803,ACCEPTED_CODES!$X$3:$Y$48,2,),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4"/>
      <c r="Z1803" s="115" t="str">
        <f>IFERROR(VLOOKUP(Y1803,CAPTURE_SITE_INFO!$AC$3:$AE$501,3,FALSE),"")</f>
        <v/>
      </c>
      <c r="AA1803" s="297"/>
      <c r="AB1803" s="297"/>
      <c r="AC1803" s="297"/>
      <c r="AD1803" s="297"/>
      <c r="AE1803" s="297"/>
      <c r="AF1803" s="297"/>
      <c r="AG1803" s="297"/>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3" t="str">
        <f t="shared" si="290"/>
        <v/>
      </c>
      <c r="AU1803" s="283" t="s">
        <v>2506</v>
      </c>
    </row>
    <row r="1804" spans="1:47" x14ac:dyDescent="0.35">
      <c r="A1804" s="148"/>
      <c r="B1804" s="116"/>
      <c r="C1804" s="115"/>
      <c r="D1804" s="115"/>
      <c r="E1804" s="115"/>
      <c r="F1804" s="240" t="str">
        <f>IFERROR(VLOOKUP(B1804,ACCEPTED_CODES!$X$3:$Y$48,2,),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4"/>
      <c r="Z1804" s="115" t="str">
        <f>IFERROR(VLOOKUP(Y1804,CAPTURE_SITE_INFO!$AC$3:$AE$501,3,FALSE),"")</f>
        <v/>
      </c>
      <c r="AA1804" s="297"/>
      <c r="AB1804" s="297"/>
      <c r="AC1804" s="297"/>
      <c r="AD1804" s="297"/>
      <c r="AE1804" s="297"/>
      <c r="AF1804" s="297"/>
      <c r="AG1804" s="297"/>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3" t="str">
        <f t="shared" si="290"/>
        <v/>
      </c>
      <c r="AU1804" s="283" t="s">
        <v>2506</v>
      </c>
    </row>
    <row r="1805" spans="1:47" x14ac:dyDescent="0.35">
      <c r="A1805" s="148"/>
      <c r="B1805" s="116"/>
      <c r="C1805" s="115"/>
      <c r="D1805" s="115"/>
      <c r="E1805" s="115"/>
      <c r="F1805" s="240" t="str">
        <f>IFERROR(VLOOKUP(B1805,ACCEPTED_CODES!$X$3:$Y$48,2,),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4"/>
      <c r="Z1805" s="115" t="str">
        <f>IFERROR(VLOOKUP(Y1805,CAPTURE_SITE_INFO!$AC$3:$AE$501,3,FALSE),"")</f>
        <v/>
      </c>
      <c r="AA1805" s="297"/>
      <c r="AB1805" s="297"/>
      <c r="AC1805" s="297"/>
      <c r="AD1805" s="297"/>
      <c r="AE1805" s="297"/>
      <c r="AF1805" s="297"/>
      <c r="AG1805" s="297"/>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3" t="str">
        <f t="shared" si="290"/>
        <v/>
      </c>
      <c r="AU1805" s="283" t="s">
        <v>2506</v>
      </c>
    </row>
    <row r="1806" spans="1:47" x14ac:dyDescent="0.35">
      <c r="A1806" s="148"/>
      <c r="B1806" s="116"/>
      <c r="C1806" s="115"/>
      <c r="D1806" s="115"/>
      <c r="E1806" s="115"/>
      <c r="F1806" s="240" t="str">
        <f>IFERROR(VLOOKUP(B1806,ACCEPTED_CODES!$X$3:$Y$48,2,),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4"/>
      <c r="Z1806" s="115" t="str">
        <f>IFERROR(VLOOKUP(Y1806,CAPTURE_SITE_INFO!$AC$3:$AE$501,3,FALSE),"")</f>
        <v/>
      </c>
      <c r="AA1806" s="297"/>
      <c r="AB1806" s="297"/>
      <c r="AC1806" s="297"/>
      <c r="AD1806" s="297"/>
      <c r="AE1806" s="297"/>
      <c r="AF1806" s="297"/>
      <c r="AG1806" s="297"/>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3" t="str">
        <f t="shared" si="290"/>
        <v/>
      </c>
      <c r="AU1806" s="283" t="s">
        <v>2506</v>
      </c>
    </row>
    <row r="1807" spans="1:47" x14ac:dyDescent="0.35">
      <c r="A1807" s="148"/>
      <c r="B1807" s="116"/>
      <c r="C1807" s="115"/>
      <c r="D1807" s="115"/>
      <c r="E1807" s="115"/>
      <c r="F1807" s="240" t="str">
        <f>IFERROR(VLOOKUP(B1807,ACCEPTED_CODES!$X$3:$Y$48,2,),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4"/>
      <c r="Z1807" s="115" t="str">
        <f>IFERROR(VLOOKUP(Y1807,CAPTURE_SITE_INFO!$AC$3:$AE$501,3,FALSE),"")</f>
        <v/>
      </c>
      <c r="AA1807" s="297"/>
      <c r="AB1807" s="297"/>
      <c r="AC1807" s="297"/>
      <c r="AD1807" s="297"/>
      <c r="AE1807" s="297"/>
      <c r="AF1807" s="297"/>
      <c r="AG1807" s="297"/>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3" t="str">
        <f t="shared" si="290"/>
        <v/>
      </c>
      <c r="AU1807" s="283" t="s">
        <v>2506</v>
      </c>
    </row>
    <row r="1808" spans="1:47" x14ac:dyDescent="0.35">
      <c r="A1808" s="148"/>
      <c r="B1808" s="116"/>
      <c r="C1808" s="115"/>
      <c r="D1808" s="115"/>
      <c r="E1808" s="115"/>
      <c r="F1808" s="240" t="str">
        <f>IFERROR(VLOOKUP(B1808,ACCEPTED_CODES!$X$3:$Y$48,2,),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4"/>
      <c r="Z1808" s="115" t="str">
        <f>IFERROR(VLOOKUP(Y1808,CAPTURE_SITE_INFO!$AC$3:$AE$501,3,FALSE),"")</f>
        <v/>
      </c>
      <c r="AA1808" s="297"/>
      <c r="AB1808" s="297"/>
      <c r="AC1808" s="297"/>
      <c r="AD1808" s="297"/>
      <c r="AE1808" s="297"/>
      <c r="AF1808" s="297"/>
      <c r="AG1808" s="297"/>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3" t="str">
        <f t="shared" si="290"/>
        <v/>
      </c>
      <c r="AU1808" s="283" t="s">
        <v>2506</v>
      </c>
    </row>
    <row r="1809" spans="1:47" x14ac:dyDescent="0.35">
      <c r="A1809" s="148"/>
      <c r="B1809" s="116"/>
      <c r="C1809" s="115"/>
      <c r="D1809" s="115"/>
      <c r="E1809" s="115"/>
      <c r="F1809" s="240" t="str">
        <f>IFERROR(VLOOKUP(B1809,ACCEPTED_CODES!$X$3:$Y$48,2,),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4"/>
      <c r="Z1809" s="115" t="str">
        <f>IFERROR(VLOOKUP(Y1809,CAPTURE_SITE_INFO!$AC$3:$AE$501,3,FALSE),"")</f>
        <v/>
      </c>
      <c r="AA1809" s="297"/>
      <c r="AB1809" s="297"/>
      <c r="AC1809" s="297"/>
      <c r="AD1809" s="297"/>
      <c r="AE1809" s="297"/>
      <c r="AF1809" s="297"/>
      <c r="AG1809" s="297"/>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3" t="str">
        <f t="shared" si="290"/>
        <v/>
      </c>
      <c r="AU1809" s="283" t="s">
        <v>2506</v>
      </c>
    </row>
    <row r="1810" spans="1:47" x14ac:dyDescent="0.35">
      <c r="A1810" s="148"/>
      <c r="B1810" s="116"/>
      <c r="C1810" s="115"/>
      <c r="D1810" s="115"/>
      <c r="E1810" s="115"/>
      <c r="F1810" s="240" t="str">
        <f>IFERROR(VLOOKUP(B1810,ACCEPTED_CODES!$X$3:$Y$48,2,),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4"/>
      <c r="Z1810" s="115" t="str">
        <f>IFERROR(VLOOKUP(Y1810,CAPTURE_SITE_INFO!$AC$3:$AE$501,3,FALSE),"")</f>
        <v/>
      </c>
      <c r="AA1810" s="297"/>
      <c r="AB1810" s="297"/>
      <c r="AC1810" s="297"/>
      <c r="AD1810" s="297"/>
      <c r="AE1810" s="297"/>
      <c r="AF1810" s="297"/>
      <c r="AG1810" s="297"/>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3" t="str">
        <f t="shared" si="290"/>
        <v/>
      </c>
      <c r="AU1810" s="283" t="s">
        <v>2506</v>
      </c>
    </row>
    <row r="1811" spans="1:47" x14ac:dyDescent="0.35">
      <c r="A1811" s="148"/>
      <c r="B1811" s="116"/>
      <c r="C1811" s="115"/>
      <c r="D1811" s="115"/>
      <c r="E1811" s="115"/>
      <c r="F1811" s="240" t="str">
        <f>IFERROR(VLOOKUP(B1811,ACCEPTED_CODES!$X$3:$Y$48,2,),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4"/>
      <c r="Z1811" s="115" t="str">
        <f>IFERROR(VLOOKUP(Y1811,CAPTURE_SITE_INFO!$AC$3:$AE$501,3,FALSE),"")</f>
        <v/>
      </c>
      <c r="AA1811" s="297"/>
      <c r="AB1811" s="297"/>
      <c r="AC1811" s="297"/>
      <c r="AD1811" s="297"/>
      <c r="AE1811" s="297"/>
      <c r="AF1811" s="297"/>
      <c r="AG1811" s="297"/>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3" t="str">
        <f t="shared" si="290"/>
        <v/>
      </c>
      <c r="AU1811" s="283" t="s">
        <v>2506</v>
      </c>
    </row>
    <row r="1812" spans="1:47" x14ac:dyDescent="0.35">
      <c r="A1812" s="148"/>
      <c r="B1812" s="116"/>
      <c r="C1812" s="115"/>
      <c r="D1812" s="115"/>
      <c r="E1812" s="115"/>
      <c r="F1812" s="240" t="str">
        <f>IFERROR(VLOOKUP(B1812,ACCEPTED_CODES!$X$3:$Y$48,2,),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4"/>
      <c r="Z1812" s="115" t="str">
        <f>IFERROR(VLOOKUP(Y1812,CAPTURE_SITE_INFO!$AC$3:$AE$501,3,FALSE),"")</f>
        <v/>
      </c>
      <c r="AA1812" s="297"/>
      <c r="AB1812" s="297"/>
      <c r="AC1812" s="297"/>
      <c r="AD1812" s="297"/>
      <c r="AE1812" s="297"/>
      <c r="AF1812" s="297"/>
      <c r="AG1812" s="297"/>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3" t="str">
        <f t="shared" si="290"/>
        <v/>
      </c>
      <c r="AU1812" s="283" t="s">
        <v>2506</v>
      </c>
    </row>
    <row r="1813" spans="1:47" x14ac:dyDescent="0.35">
      <c r="A1813" s="148"/>
      <c r="B1813" s="116"/>
      <c r="C1813" s="115"/>
      <c r="D1813" s="115"/>
      <c r="E1813" s="115"/>
      <c r="F1813" s="240" t="str">
        <f>IFERROR(VLOOKUP(B1813,ACCEPTED_CODES!$X$3:$Y$48,2,),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4"/>
      <c r="Z1813" s="115" t="str">
        <f>IFERROR(VLOOKUP(Y1813,CAPTURE_SITE_INFO!$AC$3:$AE$501,3,FALSE),"")</f>
        <v/>
      </c>
      <c r="AA1813" s="297"/>
      <c r="AB1813" s="297"/>
      <c r="AC1813" s="297"/>
      <c r="AD1813" s="297"/>
      <c r="AE1813" s="297"/>
      <c r="AF1813" s="297"/>
      <c r="AG1813" s="297"/>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3" t="str">
        <f t="shared" si="290"/>
        <v/>
      </c>
      <c r="AU1813" s="283" t="s">
        <v>2506</v>
      </c>
    </row>
    <row r="1814" spans="1:47" x14ac:dyDescent="0.35">
      <c r="A1814" s="148"/>
      <c r="B1814" s="116"/>
      <c r="C1814" s="115"/>
      <c r="D1814" s="115"/>
      <c r="E1814" s="115"/>
      <c r="F1814" s="240" t="str">
        <f>IFERROR(VLOOKUP(B1814,ACCEPTED_CODES!$X$3:$Y$48,2,),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4"/>
      <c r="Z1814" s="115" t="str">
        <f>IFERROR(VLOOKUP(Y1814,CAPTURE_SITE_INFO!$AC$3:$AE$501,3,FALSE),"")</f>
        <v/>
      </c>
      <c r="AA1814" s="297"/>
      <c r="AB1814" s="297"/>
      <c r="AC1814" s="297"/>
      <c r="AD1814" s="297"/>
      <c r="AE1814" s="297"/>
      <c r="AF1814" s="297"/>
      <c r="AG1814" s="297"/>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3" t="str">
        <f t="shared" si="290"/>
        <v/>
      </c>
      <c r="AU1814" s="283" t="s">
        <v>2506</v>
      </c>
    </row>
    <row r="1815" spans="1:47" x14ac:dyDescent="0.35">
      <c r="A1815" s="148"/>
      <c r="B1815" s="116"/>
      <c r="C1815" s="115"/>
      <c r="D1815" s="115"/>
      <c r="E1815" s="115"/>
      <c r="F1815" s="240" t="str">
        <f>IFERROR(VLOOKUP(B1815,ACCEPTED_CODES!$X$3:$Y$48,2,),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4"/>
      <c r="Z1815" s="115" t="str">
        <f>IFERROR(VLOOKUP(Y1815,CAPTURE_SITE_INFO!$AC$3:$AE$501,3,FALSE),"")</f>
        <v/>
      </c>
      <c r="AA1815" s="297"/>
      <c r="AB1815" s="297"/>
      <c r="AC1815" s="297"/>
      <c r="AD1815" s="297"/>
      <c r="AE1815" s="297"/>
      <c r="AF1815" s="297"/>
      <c r="AG1815" s="297"/>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3" t="str">
        <f t="shared" si="290"/>
        <v/>
      </c>
      <c r="AU1815" s="283" t="s">
        <v>2506</v>
      </c>
    </row>
    <row r="1816" spans="1:47" x14ac:dyDescent="0.35">
      <c r="A1816" s="148"/>
      <c r="B1816" s="116"/>
      <c r="C1816" s="115"/>
      <c r="D1816" s="115"/>
      <c r="E1816" s="115"/>
      <c r="F1816" s="240" t="str">
        <f>IFERROR(VLOOKUP(B1816,ACCEPTED_CODES!$X$3:$Y$48,2,),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4"/>
      <c r="Z1816" s="115" t="str">
        <f>IFERROR(VLOOKUP(Y1816,CAPTURE_SITE_INFO!$AC$3:$AE$501,3,FALSE),"")</f>
        <v/>
      </c>
      <c r="AA1816" s="297"/>
      <c r="AB1816" s="297"/>
      <c r="AC1816" s="297"/>
      <c r="AD1816" s="297"/>
      <c r="AE1816" s="297"/>
      <c r="AF1816" s="297"/>
      <c r="AG1816" s="297"/>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3" t="str">
        <f t="shared" si="290"/>
        <v/>
      </c>
      <c r="AU1816" s="283" t="s">
        <v>2506</v>
      </c>
    </row>
    <row r="1817" spans="1:47" x14ac:dyDescent="0.35">
      <c r="A1817" s="148"/>
      <c r="B1817" s="116"/>
      <c r="C1817" s="115"/>
      <c r="D1817" s="115"/>
      <c r="E1817" s="115"/>
      <c r="F1817" s="240" t="str">
        <f>IFERROR(VLOOKUP(B1817,ACCEPTED_CODES!$X$3:$Y$48,2,),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4"/>
      <c r="Z1817" s="115" t="str">
        <f>IFERROR(VLOOKUP(Y1817,CAPTURE_SITE_INFO!$AC$3:$AE$501,3,FALSE),"")</f>
        <v/>
      </c>
      <c r="AA1817" s="297"/>
      <c r="AB1817" s="297"/>
      <c r="AC1817" s="297"/>
      <c r="AD1817" s="297"/>
      <c r="AE1817" s="297"/>
      <c r="AF1817" s="297"/>
      <c r="AG1817" s="297"/>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3" t="str">
        <f t="shared" si="290"/>
        <v/>
      </c>
      <c r="AU1817" s="283" t="s">
        <v>2506</v>
      </c>
    </row>
    <row r="1818" spans="1:47" x14ac:dyDescent="0.35">
      <c r="A1818" s="148"/>
      <c r="B1818" s="116"/>
      <c r="C1818" s="115"/>
      <c r="D1818" s="115"/>
      <c r="E1818" s="115"/>
      <c r="F1818" s="240" t="str">
        <f>IFERROR(VLOOKUP(B1818,ACCEPTED_CODES!$X$3:$Y$48,2,),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4"/>
      <c r="Z1818" s="115" t="str">
        <f>IFERROR(VLOOKUP(Y1818,CAPTURE_SITE_INFO!$AC$3:$AE$501,3,FALSE),"")</f>
        <v/>
      </c>
      <c r="AA1818" s="297"/>
      <c r="AB1818" s="297"/>
      <c r="AC1818" s="297"/>
      <c r="AD1818" s="297"/>
      <c r="AE1818" s="297"/>
      <c r="AF1818" s="297"/>
      <c r="AG1818" s="297"/>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3" t="str">
        <f t="shared" si="290"/>
        <v/>
      </c>
      <c r="AU1818" s="283" t="s">
        <v>2506</v>
      </c>
    </row>
    <row r="1819" spans="1:47" x14ac:dyDescent="0.35">
      <c r="A1819" s="148"/>
      <c r="B1819" s="116"/>
      <c r="C1819" s="115"/>
      <c r="D1819" s="115"/>
      <c r="E1819" s="115"/>
      <c r="F1819" s="240" t="str">
        <f>IFERROR(VLOOKUP(B1819,ACCEPTED_CODES!$X$3:$Y$48,2,),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4"/>
      <c r="Z1819" s="115" t="str">
        <f>IFERROR(VLOOKUP(Y1819,CAPTURE_SITE_INFO!$AC$3:$AE$501,3,FALSE),"")</f>
        <v/>
      </c>
      <c r="AA1819" s="297"/>
      <c r="AB1819" s="297"/>
      <c r="AC1819" s="297"/>
      <c r="AD1819" s="297"/>
      <c r="AE1819" s="297"/>
      <c r="AF1819" s="297"/>
      <c r="AG1819" s="297"/>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3" t="str">
        <f t="shared" si="290"/>
        <v/>
      </c>
      <c r="AU1819" s="283" t="s">
        <v>2506</v>
      </c>
    </row>
    <row r="1820" spans="1:47" x14ac:dyDescent="0.35">
      <c r="A1820" s="148"/>
      <c r="B1820" s="116"/>
      <c r="C1820" s="115"/>
      <c r="D1820" s="115"/>
      <c r="E1820" s="115"/>
      <c r="F1820" s="240" t="str">
        <f>IFERROR(VLOOKUP(B1820,ACCEPTED_CODES!$X$3:$Y$48,2,),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4"/>
      <c r="Z1820" s="115" t="str">
        <f>IFERROR(VLOOKUP(Y1820,CAPTURE_SITE_INFO!$AC$3:$AE$501,3,FALSE),"")</f>
        <v/>
      </c>
      <c r="AA1820" s="297"/>
      <c r="AB1820" s="297"/>
      <c r="AC1820" s="297"/>
      <c r="AD1820" s="297"/>
      <c r="AE1820" s="297"/>
      <c r="AF1820" s="297"/>
      <c r="AG1820" s="297"/>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3" t="str">
        <f t="shared" si="290"/>
        <v/>
      </c>
      <c r="AU1820" s="283" t="s">
        <v>2506</v>
      </c>
    </row>
    <row r="1821" spans="1:47" x14ac:dyDescent="0.35">
      <c r="A1821" s="148"/>
      <c r="B1821" s="116"/>
      <c r="C1821" s="115"/>
      <c r="D1821" s="115"/>
      <c r="E1821" s="115"/>
      <c r="F1821" s="240" t="str">
        <f>IFERROR(VLOOKUP(B1821,ACCEPTED_CODES!$X$3:$Y$48,2,),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4"/>
      <c r="Z1821" s="115" t="str">
        <f>IFERROR(VLOOKUP(Y1821,CAPTURE_SITE_INFO!$AC$3:$AE$501,3,FALSE),"")</f>
        <v/>
      </c>
      <c r="AA1821" s="297"/>
      <c r="AB1821" s="297"/>
      <c r="AC1821" s="297"/>
      <c r="AD1821" s="297"/>
      <c r="AE1821" s="297"/>
      <c r="AF1821" s="297"/>
      <c r="AG1821" s="297"/>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3" t="str">
        <f t="shared" si="290"/>
        <v/>
      </c>
      <c r="AU1821" s="283" t="s">
        <v>2506</v>
      </c>
    </row>
    <row r="1822" spans="1:47" x14ac:dyDescent="0.35">
      <c r="A1822" s="148"/>
      <c r="B1822" s="116"/>
      <c r="C1822" s="115"/>
      <c r="D1822" s="115"/>
      <c r="E1822" s="115"/>
      <c r="F1822" s="240" t="str">
        <f>IFERROR(VLOOKUP(B1822,ACCEPTED_CODES!$X$3:$Y$48,2,),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4"/>
      <c r="Z1822" s="115" t="str">
        <f>IFERROR(VLOOKUP(Y1822,CAPTURE_SITE_INFO!$AC$3:$AE$501,3,FALSE),"")</f>
        <v/>
      </c>
      <c r="AA1822" s="297"/>
      <c r="AB1822" s="297"/>
      <c r="AC1822" s="297"/>
      <c r="AD1822" s="297"/>
      <c r="AE1822" s="297"/>
      <c r="AF1822" s="297"/>
      <c r="AG1822" s="297"/>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3" t="str">
        <f t="shared" si="290"/>
        <v/>
      </c>
      <c r="AU1822" s="283" t="s">
        <v>2506</v>
      </c>
    </row>
    <row r="1823" spans="1:47" x14ac:dyDescent="0.35">
      <c r="A1823" s="148"/>
      <c r="B1823" s="116"/>
      <c r="C1823" s="115"/>
      <c r="D1823" s="115"/>
      <c r="E1823" s="115"/>
      <c r="F1823" s="240" t="str">
        <f>IFERROR(VLOOKUP(B1823,ACCEPTED_CODES!$X$3:$Y$48,2,),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4"/>
      <c r="Z1823" s="115" t="str">
        <f>IFERROR(VLOOKUP(Y1823,CAPTURE_SITE_INFO!$AC$3:$AE$501,3,FALSE),"")</f>
        <v/>
      </c>
      <c r="AA1823" s="297"/>
      <c r="AB1823" s="297"/>
      <c r="AC1823" s="297"/>
      <c r="AD1823" s="297"/>
      <c r="AE1823" s="297"/>
      <c r="AF1823" s="297"/>
      <c r="AG1823" s="297"/>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3" t="str">
        <f t="shared" si="290"/>
        <v/>
      </c>
      <c r="AU1823" s="283" t="s">
        <v>2506</v>
      </c>
    </row>
    <row r="1824" spans="1:47" x14ac:dyDescent="0.35">
      <c r="A1824" s="148"/>
      <c r="B1824" s="116"/>
      <c r="C1824" s="115"/>
      <c r="D1824" s="115"/>
      <c r="E1824" s="115"/>
      <c r="F1824" s="240" t="str">
        <f>IFERROR(VLOOKUP(B1824,ACCEPTED_CODES!$X$3:$Y$48,2,),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4"/>
      <c r="Z1824" s="115" t="str">
        <f>IFERROR(VLOOKUP(Y1824,CAPTURE_SITE_INFO!$AC$3:$AE$501,3,FALSE),"")</f>
        <v/>
      </c>
      <c r="AA1824" s="297"/>
      <c r="AB1824" s="297"/>
      <c r="AC1824" s="297"/>
      <c r="AD1824" s="297"/>
      <c r="AE1824" s="297"/>
      <c r="AF1824" s="297"/>
      <c r="AG1824" s="297"/>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3" t="str">
        <f t="shared" si="290"/>
        <v/>
      </c>
      <c r="AU1824" s="283" t="s">
        <v>2506</v>
      </c>
    </row>
    <row r="1825" spans="1:47" x14ac:dyDescent="0.35">
      <c r="A1825" s="148"/>
      <c r="B1825" s="116"/>
      <c r="C1825" s="115"/>
      <c r="D1825" s="115"/>
      <c r="E1825" s="115"/>
      <c r="F1825" s="240" t="str">
        <f>IFERROR(VLOOKUP(B1825,ACCEPTED_CODES!$X$3:$Y$48,2,),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4"/>
      <c r="Z1825" s="115" t="str">
        <f>IFERROR(VLOOKUP(Y1825,CAPTURE_SITE_INFO!$AC$3:$AE$501,3,FALSE),"")</f>
        <v/>
      </c>
      <c r="AA1825" s="297"/>
      <c r="AB1825" s="297"/>
      <c r="AC1825" s="297"/>
      <c r="AD1825" s="297"/>
      <c r="AE1825" s="297"/>
      <c r="AF1825" s="297"/>
      <c r="AG1825" s="297"/>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3" t="str">
        <f t="shared" si="290"/>
        <v/>
      </c>
      <c r="AU1825" s="283" t="s">
        <v>2506</v>
      </c>
    </row>
    <row r="1826" spans="1:47" x14ac:dyDescent="0.35">
      <c r="A1826" s="148"/>
      <c r="B1826" s="116"/>
      <c r="C1826" s="115"/>
      <c r="D1826" s="115"/>
      <c r="E1826" s="115"/>
      <c r="F1826" s="240" t="str">
        <f>IFERROR(VLOOKUP(B1826,ACCEPTED_CODES!$X$3:$Y$48,2,),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4"/>
      <c r="Z1826" s="115" t="str">
        <f>IFERROR(VLOOKUP(Y1826,CAPTURE_SITE_INFO!$AC$3:$AE$501,3,FALSE),"")</f>
        <v/>
      </c>
      <c r="AA1826" s="297"/>
      <c r="AB1826" s="297"/>
      <c r="AC1826" s="297"/>
      <c r="AD1826" s="297"/>
      <c r="AE1826" s="297"/>
      <c r="AF1826" s="297"/>
      <c r="AG1826" s="297"/>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3" t="str">
        <f t="shared" si="290"/>
        <v/>
      </c>
      <c r="AU1826" s="283" t="s">
        <v>2506</v>
      </c>
    </row>
    <row r="1827" spans="1:47" x14ac:dyDescent="0.35">
      <c r="A1827" s="148"/>
      <c r="B1827" s="116"/>
      <c r="C1827" s="115"/>
      <c r="D1827" s="115"/>
      <c r="E1827" s="115"/>
      <c r="F1827" s="240" t="str">
        <f>IFERROR(VLOOKUP(B1827,ACCEPTED_CODES!$X$3:$Y$48,2,),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4"/>
      <c r="Z1827" s="115" t="str">
        <f>IFERROR(VLOOKUP(Y1827,CAPTURE_SITE_INFO!$AC$3:$AE$501,3,FALSE),"")</f>
        <v/>
      </c>
      <c r="AA1827" s="297"/>
      <c r="AB1827" s="297"/>
      <c r="AC1827" s="297"/>
      <c r="AD1827" s="297"/>
      <c r="AE1827" s="297"/>
      <c r="AF1827" s="297"/>
      <c r="AG1827" s="297"/>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3" t="str">
        <f t="shared" si="290"/>
        <v/>
      </c>
      <c r="AU1827" s="283" t="s">
        <v>2506</v>
      </c>
    </row>
    <row r="1828" spans="1:47" x14ac:dyDescent="0.35">
      <c r="A1828" s="148"/>
      <c r="B1828" s="116"/>
      <c r="C1828" s="115"/>
      <c r="D1828" s="115"/>
      <c r="E1828" s="115"/>
      <c r="F1828" s="240" t="str">
        <f>IFERROR(VLOOKUP(B1828,ACCEPTED_CODES!$X$3:$Y$48,2,),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4"/>
      <c r="Z1828" s="115" t="str">
        <f>IFERROR(VLOOKUP(Y1828,CAPTURE_SITE_INFO!$AC$3:$AE$501,3,FALSE),"")</f>
        <v/>
      </c>
      <c r="AA1828" s="297"/>
      <c r="AB1828" s="297"/>
      <c r="AC1828" s="297"/>
      <c r="AD1828" s="297"/>
      <c r="AE1828" s="297"/>
      <c r="AF1828" s="297"/>
      <c r="AG1828" s="297"/>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3" t="str">
        <f t="shared" si="290"/>
        <v/>
      </c>
      <c r="AU1828" s="283" t="s">
        <v>2506</v>
      </c>
    </row>
    <row r="1829" spans="1:47" x14ac:dyDescent="0.35">
      <c r="A1829" s="148"/>
      <c r="B1829" s="116"/>
      <c r="C1829" s="115"/>
      <c r="D1829" s="115"/>
      <c r="E1829" s="115"/>
      <c r="F1829" s="240" t="str">
        <f>IFERROR(VLOOKUP(B1829,ACCEPTED_CODES!$X$3:$Y$48,2,),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4"/>
      <c r="Z1829" s="115" t="str">
        <f>IFERROR(VLOOKUP(Y1829,CAPTURE_SITE_INFO!$AC$3:$AE$501,3,FALSE),"")</f>
        <v/>
      </c>
      <c r="AA1829" s="297"/>
      <c r="AB1829" s="297"/>
      <c r="AC1829" s="297"/>
      <c r="AD1829" s="297"/>
      <c r="AE1829" s="297"/>
      <c r="AF1829" s="297"/>
      <c r="AG1829" s="297"/>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3" t="str">
        <f t="shared" si="290"/>
        <v/>
      </c>
      <c r="AU1829" s="283" t="s">
        <v>2506</v>
      </c>
    </row>
    <row r="1830" spans="1:47" x14ac:dyDescent="0.35">
      <c r="A1830" s="148"/>
      <c r="B1830" s="116"/>
      <c r="C1830" s="115"/>
      <c r="D1830" s="115"/>
      <c r="E1830" s="115"/>
      <c r="F1830" s="240" t="str">
        <f>IFERROR(VLOOKUP(B1830,ACCEPTED_CODES!$X$3:$Y$48,2,),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4"/>
      <c r="Z1830" s="115" t="str">
        <f>IFERROR(VLOOKUP(Y1830,CAPTURE_SITE_INFO!$AC$3:$AE$501,3,FALSE),"")</f>
        <v/>
      </c>
      <c r="AA1830" s="297"/>
      <c r="AB1830" s="297"/>
      <c r="AC1830" s="297"/>
      <c r="AD1830" s="297"/>
      <c r="AE1830" s="297"/>
      <c r="AF1830" s="297"/>
      <c r="AG1830" s="297"/>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3" t="str">
        <f t="shared" si="290"/>
        <v/>
      </c>
      <c r="AU1830" s="283" t="s">
        <v>2506</v>
      </c>
    </row>
    <row r="1831" spans="1:47" x14ac:dyDescent="0.35">
      <c r="A1831" s="148"/>
      <c r="B1831" s="116"/>
      <c r="C1831" s="115"/>
      <c r="D1831" s="115"/>
      <c r="E1831" s="115"/>
      <c r="F1831" s="240" t="str">
        <f>IFERROR(VLOOKUP(B1831,ACCEPTED_CODES!$X$3:$Y$48,2,),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4"/>
      <c r="Z1831" s="115" t="str">
        <f>IFERROR(VLOOKUP(Y1831,CAPTURE_SITE_INFO!$AC$3:$AE$501,3,FALSE),"")</f>
        <v/>
      </c>
      <c r="AA1831" s="297"/>
      <c r="AB1831" s="297"/>
      <c r="AC1831" s="297"/>
      <c r="AD1831" s="297"/>
      <c r="AE1831" s="297"/>
      <c r="AF1831" s="297"/>
      <c r="AG1831" s="297"/>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3" t="str">
        <f t="shared" si="290"/>
        <v/>
      </c>
      <c r="AU1831" s="283" t="s">
        <v>2506</v>
      </c>
    </row>
    <row r="1832" spans="1:47" x14ac:dyDescent="0.35">
      <c r="A1832" s="148"/>
      <c r="B1832" s="116"/>
      <c r="C1832" s="115"/>
      <c r="D1832" s="115"/>
      <c r="E1832" s="115"/>
      <c r="F1832" s="240" t="str">
        <f>IFERROR(VLOOKUP(B1832,ACCEPTED_CODES!$X$3:$Y$48,2,),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4"/>
      <c r="Z1832" s="115" t="str">
        <f>IFERROR(VLOOKUP(Y1832,CAPTURE_SITE_INFO!$AC$3:$AE$501,3,FALSE),"")</f>
        <v/>
      </c>
      <c r="AA1832" s="297"/>
      <c r="AB1832" s="297"/>
      <c r="AC1832" s="297"/>
      <c r="AD1832" s="297"/>
      <c r="AE1832" s="297"/>
      <c r="AF1832" s="297"/>
      <c r="AG1832" s="297"/>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3" t="str">
        <f t="shared" si="290"/>
        <v/>
      </c>
      <c r="AU1832" s="283" t="s">
        <v>2506</v>
      </c>
    </row>
    <row r="1833" spans="1:47" x14ac:dyDescent="0.35">
      <c r="A1833" s="148"/>
      <c r="B1833" s="116"/>
      <c r="C1833" s="115"/>
      <c r="D1833" s="115"/>
      <c r="E1833" s="115"/>
      <c r="F1833" s="240" t="str">
        <f>IFERROR(VLOOKUP(B1833,ACCEPTED_CODES!$X$3:$Y$48,2,),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4"/>
      <c r="Z1833" s="115" t="str">
        <f>IFERROR(VLOOKUP(Y1833,CAPTURE_SITE_INFO!$AC$3:$AE$501,3,FALSE),"")</f>
        <v/>
      </c>
      <c r="AA1833" s="297"/>
      <c r="AB1833" s="297"/>
      <c r="AC1833" s="297"/>
      <c r="AD1833" s="297"/>
      <c r="AE1833" s="297"/>
      <c r="AF1833" s="297"/>
      <c r="AG1833" s="297"/>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3" t="str">
        <f t="shared" si="290"/>
        <v/>
      </c>
      <c r="AU1833" s="283" t="s">
        <v>2506</v>
      </c>
    </row>
    <row r="1834" spans="1:47" x14ac:dyDescent="0.35">
      <c r="A1834" s="148"/>
      <c r="B1834" s="116"/>
      <c r="C1834" s="115"/>
      <c r="D1834" s="115"/>
      <c r="E1834" s="115"/>
      <c r="F1834" s="240" t="str">
        <f>IFERROR(VLOOKUP(B1834,ACCEPTED_CODES!$X$3:$Y$48,2,),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4"/>
      <c r="Z1834" s="115" t="str">
        <f>IFERROR(VLOOKUP(Y1834,CAPTURE_SITE_INFO!$AC$3:$AE$501,3,FALSE),"")</f>
        <v/>
      </c>
      <c r="AA1834" s="297"/>
      <c r="AB1834" s="297"/>
      <c r="AC1834" s="297"/>
      <c r="AD1834" s="297"/>
      <c r="AE1834" s="297"/>
      <c r="AF1834" s="297"/>
      <c r="AG1834" s="297"/>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3" t="str">
        <f t="shared" si="290"/>
        <v/>
      </c>
      <c r="AU1834" s="283" t="s">
        <v>2506</v>
      </c>
    </row>
    <row r="1835" spans="1:47" x14ac:dyDescent="0.35">
      <c r="A1835" s="148"/>
      <c r="B1835" s="116"/>
      <c r="C1835" s="115"/>
      <c r="D1835" s="115"/>
      <c r="E1835" s="115"/>
      <c r="F1835" s="240" t="str">
        <f>IFERROR(VLOOKUP(B1835,ACCEPTED_CODES!$X$3:$Y$48,2,),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4"/>
      <c r="Z1835" s="115" t="str">
        <f>IFERROR(VLOOKUP(Y1835,CAPTURE_SITE_INFO!$AC$3:$AE$501,3,FALSE),"")</f>
        <v/>
      </c>
      <c r="AA1835" s="297"/>
      <c r="AB1835" s="297"/>
      <c r="AC1835" s="297"/>
      <c r="AD1835" s="297"/>
      <c r="AE1835" s="297"/>
      <c r="AF1835" s="297"/>
      <c r="AG1835" s="297"/>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3" t="str">
        <f t="shared" si="290"/>
        <v/>
      </c>
      <c r="AU1835" s="283" t="s">
        <v>2506</v>
      </c>
    </row>
    <row r="1836" spans="1:47" x14ac:dyDescent="0.35">
      <c r="A1836" s="148"/>
      <c r="B1836" s="116"/>
      <c r="C1836" s="115"/>
      <c r="D1836" s="115"/>
      <c r="E1836" s="115"/>
      <c r="F1836" s="240" t="str">
        <f>IFERROR(VLOOKUP(B1836,ACCEPTED_CODES!$X$3:$Y$48,2,),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4"/>
      <c r="Z1836" s="115" t="str">
        <f>IFERROR(VLOOKUP(Y1836,CAPTURE_SITE_INFO!$AC$3:$AE$501,3,FALSE),"")</f>
        <v/>
      </c>
      <c r="AA1836" s="297"/>
      <c r="AB1836" s="297"/>
      <c r="AC1836" s="297"/>
      <c r="AD1836" s="297"/>
      <c r="AE1836" s="297"/>
      <c r="AF1836" s="297"/>
      <c r="AG1836" s="297"/>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3" t="str">
        <f t="shared" si="290"/>
        <v/>
      </c>
      <c r="AU1836" s="283" t="s">
        <v>2506</v>
      </c>
    </row>
    <row r="1837" spans="1:47" x14ac:dyDescent="0.35">
      <c r="A1837" s="148"/>
      <c r="B1837" s="116"/>
      <c r="C1837" s="115"/>
      <c r="D1837" s="115"/>
      <c r="E1837" s="115"/>
      <c r="F1837" s="240" t="str">
        <f>IFERROR(VLOOKUP(B1837,ACCEPTED_CODES!$X$3:$Y$48,2,),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4"/>
      <c r="Z1837" s="115" t="str">
        <f>IFERROR(VLOOKUP(Y1837,CAPTURE_SITE_INFO!$AC$3:$AE$501,3,FALSE),"")</f>
        <v/>
      </c>
      <c r="AA1837" s="297"/>
      <c r="AB1837" s="297"/>
      <c r="AC1837" s="297"/>
      <c r="AD1837" s="297"/>
      <c r="AE1837" s="297"/>
      <c r="AF1837" s="297"/>
      <c r="AG1837" s="297"/>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3" t="str">
        <f t="shared" si="290"/>
        <v/>
      </c>
      <c r="AU1837" s="283" t="s">
        <v>2506</v>
      </c>
    </row>
    <row r="1838" spans="1:47" x14ac:dyDescent="0.35">
      <c r="A1838" s="148"/>
      <c r="B1838" s="116"/>
      <c r="C1838" s="115"/>
      <c r="D1838" s="115"/>
      <c r="E1838" s="115"/>
      <c r="F1838" s="240" t="str">
        <f>IFERROR(VLOOKUP(B1838,ACCEPTED_CODES!$X$3:$Y$48,2,),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4"/>
      <c r="Z1838" s="115" t="str">
        <f>IFERROR(VLOOKUP(Y1838,CAPTURE_SITE_INFO!$AC$3:$AE$501,3,FALSE),"")</f>
        <v/>
      </c>
      <c r="AA1838" s="297"/>
      <c r="AB1838" s="297"/>
      <c r="AC1838" s="297"/>
      <c r="AD1838" s="297"/>
      <c r="AE1838" s="297"/>
      <c r="AF1838" s="297"/>
      <c r="AG1838" s="297"/>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3" t="str">
        <f t="shared" si="290"/>
        <v/>
      </c>
      <c r="AU1838" s="283" t="s">
        <v>2506</v>
      </c>
    </row>
    <row r="1839" spans="1:47" x14ac:dyDescent="0.35">
      <c r="A1839" s="148"/>
      <c r="B1839" s="116"/>
      <c r="C1839" s="115"/>
      <c r="D1839" s="115"/>
      <c r="E1839" s="115"/>
      <c r="F1839" s="240" t="str">
        <f>IFERROR(VLOOKUP(B1839,ACCEPTED_CODES!$X$3:$Y$48,2,),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4"/>
      <c r="Z1839" s="115" t="str">
        <f>IFERROR(VLOOKUP(Y1839,CAPTURE_SITE_INFO!$AC$3:$AE$501,3,FALSE),"")</f>
        <v/>
      </c>
      <c r="AA1839" s="297"/>
      <c r="AB1839" s="297"/>
      <c r="AC1839" s="297"/>
      <c r="AD1839" s="297"/>
      <c r="AE1839" s="297"/>
      <c r="AF1839" s="297"/>
      <c r="AG1839" s="297"/>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3" t="str">
        <f t="shared" si="290"/>
        <v/>
      </c>
      <c r="AU1839" s="283" t="s">
        <v>2506</v>
      </c>
    </row>
    <row r="1840" spans="1:47" x14ac:dyDescent="0.35">
      <c r="A1840" s="148"/>
      <c r="B1840" s="116"/>
      <c r="C1840" s="115"/>
      <c r="D1840" s="115"/>
      <c r="E1840" s="115"/>
      <c r="F1840" s="240" t="str">
        <f>IFERROR(VLOOKUP(B1840,ACCEPTED_CODES!$X$3:$Y$48,2,),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4"/>
      <c r="Z1840" s="115" t="str">
        <f>IFERROR(VLOOKUP(Y1840,CAPTURE_SITE_INFO!$AC$3:$AE$501,3,FALSE),"")</f>
        <v/>
      </c>
      <c r="AA1840" s="297"/>
      <c r="AB1840" s="297"/>
      <c r="AC1840" s="297"/>
      <c r="AD1840" s="297"/>
      <c r="AE1840" s="297"/>
      <c r="AF1840" s="297"/>
      <c r="AG1840" s="297"/>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3" t="str">
        <f t="shared" si="290"/>
        <v/>
      </c>
      <c r="AU1840" s="283" t="s">
        <v>2506</v>
      </c>
    </row>
    <row r="1841" spans="1:47" x14ac:dyDescent="0.35">
      <c r="A1841" s="148"/>
      <c r="B1841" s="116"/>
      <c r="C1841" s="115"/>
      <c r="D1841" s="115"/>
      <c r="E1841" s="115"/>
      <c r="F1841" s="240" t="str">
        <f>IFERROR(VLOOKUP(B1841,ACCEPTED_CODES!$X$3:$Y$48,2,),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4"/>
      <c r="Z1841" s="115" t="str">
        <f>IFERROR(VLOOKUP(Y1841,CAPTURE_SITE_INFO!$AC$3:$AE$501,3,FALSE),"")</f>
        <v/>
      </c>
      <c r="AA1841" s="297"/>
      <c r="AB1841" s="297"/>
      <c r="AC1841" s="297"/>
      <c r="AD1841" s="297"/>
      <c r="AE1841" s="297"/>
      <c r="AF1841" s="297"/>
      <c r="AG1841" s="297"/>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3" t="str">
        <f t="shared" si="290"/>
        <v/>
      </c>
      <c r="AU1841" s="283" t="s">
        <v>2506</v>
      </c>
    </row>
    <row r="1842" spans="1:47" x14ac:dyDescent="0.35">
      <c r="A1842" s="148"/>
      <c r="B1842" s="116"/>
      <c r="C1842" s="115"/>
      <c r="D1842" s="115"/>
      <c r="E1842" s="115"/>
      <c r="F1842" s="240" t="str">
        <f>IFERROR(VLOOKUP(B1842,ACCEPTED_CODES!$X$3:$Y$48,2,),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4"/>
      <c r="Z1842" s="115" t="str">
        <f>IFERROR(VLOOKUP(Y1842,CAPTURE_SITE_INFO!$AC$3:$AE$501,3,FALSE),"")</f>
        <v/>
      </c>
      <c r="AA1842" s="297"/>
      <c r="AB1842" s="297"/>
      <c r="AC1842" s="297"/>
      <c r="AD1842" s="297"/>
      <c r="AE1842" s="297"/>
      <c r="AF1842" s="297"/>
      <c r="AG1842" s="297"/>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3" t="str">
        <f t="shared" si="290"/>
        <v/>
      </c>
      <c r="AU1842" s="283" t="s">
        <v>2506</v>
      </c>
    </row>
    <row r="1843" spans="1:47" x14ac:dyDescent="0.35">
      <c r="A1843" s="148"/>
      <c r="B1843" s="116"/>
      <c r="C1843" s="115"/>
      <c r="D1843" s="115"/>
      <c r="E1843" s="115"/>
      <c r="F1843" s="240" t="str">
        <f>IFERROR(VLOOKUP(B1843,ACCEPTED_CODES!$X$3:$Y$48,2,),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4"/>
      <c r="Z1843" s="115" t="str">
        <f>IFERROR(VLOOKUP(Y1843,CAPTURE_SITE_INFO!$AC$3:$AE$501,3,FALSE),"")</f>
        <v/>
      </c>
      <c r="AA1843" s="297"/>
      <c r="AB1843" s="297"/>
      <c r="AC1843" s="297"/>
      <c r="AD1843" s="297"/>
      <c r="AE1843" s="297"/>
      <c r="AF1843" s="297"/>
      <c r="AG1843" s="297"/>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3" t="str">
        <f t="shared" si="290"/>
        <v/>
      </c>
      <c r="AU1843" s="283" t="s">
        <v>2506</v>
      </c>
    </row>
    <row r="1844" spans="1:47" x14ac:dyDescent="0.35">
      <c r="A1844" s="148"/>
      <c r="B1844" s="116"/>
      <c r="C1844" s="115"/>
      <c r="D1844" s="115"/>
      <c r="E1844" s="115"/>
      <c r="F1844" s="240" t="str">
        <f>IFERROR(VLOOKUP(B1844,ACCEPTED_CODES!$X$3:$Y$48,2,),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4"/>
      <c r="Z1844" s="115" t="str">
        <f>IFERROR(VLOOKUP(Y1844,CAPTURE_SITE_INFO!$AC$3:$AE$501,3,FALSE),"")</f>
        <v/>
      </c>
      <c r="AA1844" s="297"/>
      <c r="AB1844" s="297"/>
      <c r="AC1844" s="297"/>
      <c r="AD1844" s="297"/>
      <c r="AE1844" s="297"/>
      <c r="AF1844" s="297"/>
      <c r="AG1844" s="297"/>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3" t="str">
        <f t="shared" si="290"/>
        <v/>
      </c>
      <c r="AU1844" s="283" t="s">
        <v>2506</v>
      </c>
    </row>
    <row r="1845" spans="1:47" x14ac:dyDescent="0.35">
      <c r="A1845" s="148"/>
      <c r="B1845" s="116"/>
      <c r="C1845" s="115"/>
      <c r="D1845" s="115"/>
      <c r="E1845" s="115"/>
      <c r="F1845" s="240" t="str">
        <f>IFERROR(VLOOKUP(B1845,ACCEPTED_CODES!$X$3:$Y$48,2,),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4"/>
      <c r="Z1845" s="115" t="str">
        <f>IFERROR(VLOOKUP(Y1845,CAPTURE_SITE_INFO!$AC$3:$AE$501,3,FALSE),"")</f>
        <v/>
      </c>
      <c r="AA1845" s="297"/>
      <c r="AB1845" s="297"/>
      <c r="AC1845" s="297"/>
      <c r="AD1845" s="297"/>
      <c r="AE1845" s="297"/>
      <c r="AF1845" s="297"/>
      <c r="AG1845" s="297"/>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3" t="str">
        <f t="shared" si="290"/>
        <v/>
      </c>
      <c r="AU1845" s="283" t="s">
        <v>2506</v>
      </c>
    </row>
    <row r="1846" spans="1:47" x14ac:dyDescent="0.35">
      <c r="A1846" s="148"/>
      <c r="B1846" s="116"/>
      <c r="C1846" s="115"/>
      <c r="D1846" s="115"/>
      <c r="E1846" s="115"/>
      <c r="F1846" s="240" t="str">
        <f>IFERROR(VLOOKUP(B1846,ACCEPTED_CODES!$X$3:$Y$48,2,),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4"/>
      <c r="Z1846" s="115" t="str">
        <f>IFERROR(VLOOKUP(Y1846,CAPTURE_SITE_INFO!$AC$3:$AE$501,3,FALSE),"")</f>
        <v/>
      </c>
      <c r="AA1846" s="297"/>
      <c r="AB1846" s="297"/>
      <c r="AC1846" s="297"/>
      <c r="AD1846" s="297"/>
      <c r="AE1846" s="297"/>
      <c r="AF1846" s="297"/>
      <c r="AG1846" s="297"/>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3" t="str">
        <f t="shared" si="290"/>
        <v/>
      </c>
      <c r="AU1846" s="283" t="s">
        <v>2506</v>
      </c>
    </row>
    <row r="1847" spans="1:47" x14ac:dyDescent="0.35">
      <c r="A1847" s="148"/>
      <c r="B1847" s="116"/>
      <c r="C1847" s="115"/>
      <c r="D1847" s="115"/>
      <c r="E1847" s="115"/>
      <c r="F1847" s="240" t="str">
        <f>IFERROR(VLOOKUP(B1847,ACCEPTED_CODES!$X$3:$Y$48,2,),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4"/>
      <c r="Z1847" s="115" t="str">
        <f>IFERROR(VLOOKUP(Y1847,CAPTURE_SITE_INFO!$AC$3:$AE$501,3,FALSE),"")</f>
        <v/>
      </c>
      <c r="AA1847" s="297"/>
      <c r="AB1847" s="297"/>
      <c r="AC1847" s="297"/>
      <c r="AD1847" s="297"/>
      <c r="AE1847" s="297"/>
      <c r="AF1847" s="297"/>
      <c r="AG1847" s="297"/>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3" t="str">
        <f t="shared" si="290"/>
        <v/>
      </c>
      <c r="AU1847" s="283" t="s">
        <v>2506</v>
      </c>
    </row>
    <row r="1848" spans="1:47" x14ac:dyDescent="0.35">
      <c r="A1848" s="148"/>
      <c r="B1848" s="116"/>
      <c r="C1848" s="115"/>
      <c r="D1848" s="115"/>
      <c r="E1848" s="115"/>
      <c r="F1848" s="240" t="str">
        <f>IFERROR(VLOOKUP(B1848,ACCEPTED_CODES!$X$3:$Y$48,2,),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4"/>
      <c r="Z1848" s="115" t="str">
        <f>IFERROR(VLOOKUP(Y1848,CAPTURE_SITE_INFO!$AC$3:$AE$501,3,FALSE),"")</f>
        <v/>
      </c>
      <c r="AA1848" s="297"/>
      <c r="AB1848" s="297"/>
      <c r="AC1848" s="297"/>
      <c r="AD1848" s="297"/>
      <c r="AE1848" s="297"/>
      <c r="AF1848" s="297"/>
      <c r="AG1848" s="297"/>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3" t="str">
        <f t="shared" si="290"/>
        <v/>
      </c>
      <c r="AU1848" s="283" t="s">
        <v>2506</v>
      </c>
    </row>
    <row r="1849" spans="1:47" x14ac:dyDescent="0.35">
      <c r="A1849" s="148"/>
      <c r="B1849" s="116"/>
      <c r="C1849" s="115"/>
      <c r="D1849" s="115"/>
      <c r="E1849" s="115"/>
      <c r="F1849" s="240" t="str">
        <f>IFERROR(VLOOKUP(B1849,ACCEPTED_CODES!$X$3:$Y$48,2,),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4"/>
      <c r="Z1849" s="115" t="str">
        <f>IFERROR(VLOOKUP(Y1849,CAPTURE_SITE_INFO!$AC$3:$AE$501,3,FALSE),"")</f>
        <v/>
      </c>
      <c r="AA1849" s="297"/>
      <c r="AB1849" s="297"/>
      <c r="AC1849" s="297"/>
      <c r="AD1849" s="297"/>
      <c r="AE1849" s="297"/>
      <c r="AF1849" s="297"/>
      <c r="AG1849" s="297"/>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3" t="str">
        <f t="shared" si="290"/>
        <v/>
      </c>
      <c r="AU1849" s="283" t="s">
        <v>2506</v>
      </c>
    </row>
    <row r="1850" spans="1:47" x14ac:dyDescent="0.35">
      <c r="A1850" s="148"/>
      <c r="B1850" s="116"/>
      <c r="C1850" s="115"/>
      <c r="D1850" s="115"/>
      <c r="E1850" s="115"/>
      <c r="F1850" s="240" t="str">
        <f>IFERROR(VLOOKUP(B1850,ACCEPTED_CODES!$X$3:$Y$48,2,),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4"/>
      <c r="Z1850" s="115" t="str">
        <f>IFERROR(VLOOKUP(Y1850,CAPTURE_SITE_INFO!$AC$3:$AE$501,3,FALSE),"")</f>
        <v/>
      </c>
      <c r="AA1850" s="297"/>
      <c r="AB1850" s="297"/>
      <c r="AC1850" s="297"/>
      <c r="AD1850" s="297"/>
      <c r="AE1850" s="297"/>
      <c r="AF1850" s="297"/>
      <c r="AG1850" s="297"/>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3" t="str">
        <f t="shared" si="290"/>
        <v/>
      </c>
      <c r="AU1850" s="283" t="s">
        <v>2506</v>
      </c>
    </row>
    <row r="1851" spans="1:47" x14ac:dyDescent="0.35">
      <c r="A1851" s="148"/>
      <c r="B1851" s="116"/>
      <c r="C1851" s="115"/>
      <c r="D1851" s="115"/>
      <c r="E1851" s="115"/>
      <c r="F1851" s="240" t="str">
        <f>IFERROR(VLOOKUP(B1851,ACCEPTED_CODES!$X$3:$Y$48,2,),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4"/>
      <c r="Z1851" s="115" t="str">
        <f>IFERROR(VLOOKUP(Y1851,CAPTURE_SITE_INFO!$AC$3:$AE$501,3,FALSE),"")</f>
        <v/>
      </c>
      <c r="AA1851" s="297"/>
      <c r="AB1851" s="297"/>
      <c r="AC1851" s="297"/>
      <c r="AD1851" s="297"/>
      <c r="AE1851" s="297"/>
      <c r="AF1851" s="297"/>
      <c r="AG1851" s="297"/>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3" t="str">
        <f t="shared" si="290"/>
        <v/>
      </c>
      <c r="AU1851" s="283" t="s">
        <v>2506</v>
      </c>
    </row>
    <row r="1852" spans="1:47" x14ac:dyDescent="0.35">
      <c r="A1852" s="148"/>
      <c r="B1852" s="116"/>
      <c r="C1852" s="115"/>
      <c r="D1852" s="115"/>
      <c r="E1852" s="115"/>
      <c r="F1852" s="240" t="str">
        <f>IFERROR(VLOOKUP(B1852,ACCEPTED_CODES!$X$3:$Y$48,2,),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4"/>
      <c r="Z1852" s="115" t="str">
        <f>IFERROR(VLOOKUP(Y1852,CAPTURE_SITE_INFO!$AC$3:$AE$501,3,FALSE),"")</f>
        <v/>
      </c>
      <c r="AA1852" s="297"/>
      <c r="AB1852" s="297"/>
      <c r="AC1852" s="297"/>
      <c r="AD1852" s="297"/>
      <c r="AE1852" s="297"/>
      <c r="AF1852" s="297"/>
      <c r="AG1852" s="297"/>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3" t="str">
        <f t="shared" si="290"/>
        <v/>
      </c>
      <c r="AU1852" s="283" t="s">
        <v>2506</v>
      </c>
    </row>
    <row r="1853" spans="1:47" x14ac:dyDescent="0.35">
      <c r="A1853" s="148"/>
      <c r="B1853" s="116"/>
      <c r="C1853" s="115"/>
      <c r="D1853" s="115"/>
      <c r="E1853" s="115"/>
      <c r="F1853" s="240" t="str">
        <f>IFERROR(VLOOKUP(B1853,ACCEPTED_CODES!$X$3:$Y$48,2,),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4"/>
      <c r="Z1853" s="115" t="str">
        <f>IFERROR(VLOOKUP(Y1853,CAPTURE_SITE_INFO!$AC$3:$AE$501,3,FALSE),"")</f>
        <v/>
      </c>
      <c r="AA1853" s="297"/>
      <c r="AB1853" s="297"/>
      <c r="AC1853" s="297"/>
      <c r="AD1853" s="297"/>
      <c r="AE1853" s="297"/>
      <c r="AF1853" s="297"/>
      <c r="AG1853" s="297"/>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3" t="str">
        <f t="shared" si="290"/>
        <v/>
      </c>
      <c r="AU1853" s="283" t="s">
        <v>2506</v>
      </c>
    </row>
    <row r="1854" spans="1:47" x14ac:dyDescent="0.35">
      <c r="A1854" s="148"/>
      <c r="B1854" s="116"/>
      <c r="C1854" s="115"/>
      <c r="D1854" s="115"/>
      <c r="E1854" s="115"/>
      <c r="F1854" s="240" t="str">
        <f>IFERROR(VLOOKUP(B1854,ACCEPTED_CODES!$X$3:$Y$48,2,),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4"/>
      <c r="Z1854" s="115" t="str">
        <f>IFERROR(VLOOKUP(Y1854,CAPTURE_SITE_INFO!$AC$3:$AE$501,3,FALSE),"")</f>
        <v/>
      </c>
      <c r="AA1854" s="297"/>
      <c r="AB1854" s="297"/>
      <c r="AC1854" s="297"/>
      <c r="AD1854" s="297"/>
      <c r="AE1854" s="297"/>
      <c r="AF1854" s="297"/>
      <c r="AG1854" s="297"/>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3" t="str">
        <f t="shared" si="290"/>
        <v/>
      </c>
      <c r="AU1854" s="283" t="s">
        <v>2506</v>
      </c>
    </row>
    <row r="1855" spans="1:47" x14ac:dyDescent="0.35">
      <c r="A1855" s="148"/>
      <c r="B1855" s="116"/>
      <c r="C1855" s="115"/>
      <c r="D1855" s="115"/>
      <c r="E1855" s="115"/>
      <c r="F1855" s="240" t="str">
        <f>IFERROR(VLOOKUP(B1855,ACCEPTED_CODES!$X$3:$Y$48,2,),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4"/>
      <c r="Z1855" s="115" t="str">
        <f>IFERROR(VLOOKUP(Y1855,CAPTURE_SITE_INFO!$AC$3:$AE$501,3,FALSE),"")</f>
        <v/>
      </c>
      <c r="AA1855" s="297"/>
      <c r="AB1855" s="297"/>
      <c r="AC1855" s="297"/>
      <c r="AD1855" s="297"/>
      <c r="AE1855" s="297"/>
      <c r="AF1855" s="297"/>
      <c r="AG1855" s="297"/>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3" t="str">
        <f t="shared" si="290"/>
        <v/>
      </c>
      <c r="AU1855" s="283" t="s">
        <v>2506</v>
      </c>
    </row>
    <row r="1856" spans="1:47" x14ac:dyDescent="0.35">
      <c r="A1856" s="148"/>
      <c r="B1856" s="116"/>
      <c r="C1856" s="115"/>
      <c r="D1856" s="115"/>
      <c r="E1856" s="115"/>
      <c r="F1856" s="240" t="str">
        <f>IFERROR(VLOOKUP(B1856,ACCEPTED_CODES!$X$3:$Y$48,2,),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4"/>
      <c r="Z1856" s="115" t="str">
        <f>IFERROR(VLOOKUP(Y1856,CAPTURE_SITE_INFO!$AC$3:$AE$501,3,FALSE),"")</f>
        <v/>
      </c>
      <c r="AA1856" s="297"/>
      <c r="AB1856" s="297"/>
      <c r="AC1856" s="297"/>
      <c r="AD1856" s="297"/>
      <c r="AE1856" s="297"/>
      <c r="AF1856" s="297"/>
      <c r="AG1856" s="297"/>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3" t="str">
        <f t="shared" si="290"/>
        <v/>
      </c>
      <c r="AU1856" s="283" t="s">
        <v>2506</v>
      </c>
    </row>
    <row r="1857" spans="1:47" x14ac:dyDescent="0.35">
      <c r="A1857" s="148"/>
      <c r="B1857" s="116"/>
      <c r="C1857" s="115"/>
      <c r="D1857" s="115"/>
      <c r="E1857" s="115"/>
      <c r="F1857" s="240" t="str">
        <f>IFERROR(VLOOKUP(B1857,ACCEPTED_CODES!$X$3:$Y$48,2,),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4"/>
      <c r="Z1857" s="115" t="str">
        <f>IFERROR(VLOOKUP(Y1857,CAPTURE_SITE_INFO!$AC$3:$AE$501,3,FALSE),"")</f>
        <v/>
      </c>
      <c r="AA1857" s="297"/>
      <c r="AB1857" s="297"/>
      <c r="AC1857" s="297"/>
      <c r="AD1857" s="297"/>
      <c r="AE1857" s="297"/>
      <c r="AF1857" s="297"/>
      <c r="AG1857" s="297"/>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3" t="str">
        <f t="shared" si="290"/>
        <v/>
      </c>
      <c r="AU1857" s="283" t="s">
        <v>2506</v>
      </c>
    </row>
    <row r="1858" spans="1:47" x14ac:dyDescent="0.35">
      <c r="A1858" s="148"/>
      <c r="B1858" s="116"/>
      <c r="C1858" s="115"/>
      <c r="D1858" s="115"/>
      <c r="E1858" s="115"/>
      <c r="F1858" s="240" t="str">
        <f>IFERROR(VLOOKUP(B1858,ACCEPTED_CODES!$X$3:$Y$48,2,),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4"/>
      <c r="Z1858" s="115" t="str">
        <f>IFERROR(VLOOKUP(Y1858,CAPTURE_SITE_INFO!$AC$3:$AE$501,3,FALSE),"")</f>
        <v/>
      </c>
      <c r="AA1858" s="297"/>
      <c r="AB1858" s="297"/>
      <c r="AC1858" s="297"/>
      <c r="AD1858" s="297"/>
      <c r="AE1858" s="297"/>
      <c r="AF1858" s="297"/>
      <c r="AG1858" s="297"/>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3" t="str">
        <f t="shared" si="290"/>
        <v/>
      </c>
      <c r="AU1858" s="283" t="s">
        <v>2506</v>
      </c>
    </row>
    <row r="1859" spans="1:47" x14ac:dyDescent="0.35">
      <c r="A1859" s="148"/>
      <c r="B1859" s="116"/>
      <c r="C1859" s="115"/>
      <c r="D1859" s="115"/>
      <c r="E1859" s="115"/>
      <c r="F1859" s="240" t="str">
        <f>IFERROR(VLOOKUP(B1859,ACCEPTED_CODES!$X$3:$Y$48,2,),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4"/>
      <c r="Z1859" s="115" t="str">
        <f>IFERROR(VLOOKUP(Y1859,CAPTURE_SITE_INFO!$AC$3:$AE$501,3,FALSE),"")</f>
        <v/>
      </c>
      <c r="AA1859" s="297"/>
      <c r="AB1859" s="297"/>
      <c r="AC1859" s="297"/>
      <c r="AD1859" s="297"/>
      <c r="AE1859" s="297"/>
      <c r="AF1859" s="297"/>
      <c r="AG1859" s="297"/>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3" t="str">
        <f t="shared" si="290"/>
        <v/>
      </c>
      <c r="AU1859" s="283" t="s">
        <v>2506</v>
      </c>
    </row>
    <row r="1860" spans="1:47" x14ac:dyDescent="0.35">
      <c r="A1860" s="148"/>
      <c r="B1860" s="116"/>
      <c r="C1860" s="115"/>
      <c r="D1860" s="115"/>
      <c r="E1860" s="115"/>
      <c r="F1860" s="240" t="str">
        <f>IFERROR(VLOOKUP(B1860,ACCEPTED_CODES!$X$3:$Y$48,2,),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4"/>
      <c r="Z1860" s="115" t="str">
        <f>IFERROR(VLOOKUP(Y1860,CAPTURE_SITE_INFO!$AC$3:$AE$501,3,FALSE),"")</f>
        <v/>
      </c>
      <c r="AA1860" s="297"/>
      <c r="AB1860" s="297"/>
      <c r="AC1860" s="297"/>
      <c r="AD1860" s="297"/>
      <c r="AE1860" s="297"/>
      <c r="AF1860" s="297"/>
      <c r="AG1860" s="297"/>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3" t="str">
        <f t="shared" si="290"/>
        <v/>
      </c>
      <c r="AU1860" s="283" t="s">
        <v>2506</v>
      </c>
    </row>
    <row r="1861" spans="1:47" x14ac:dyDescent="0.35">
      <c r="A1861" s="148"/>
      <c r="B1861" s="116"/>
      <c r="C1861" s="115"/>
      <c r="D1861" s="115"/>
      <c r="E1861" s="115"/>
      <c r="F1861" s="240" t="str">
        <f>IFERROR(VLOOKUP(B1861,ACCEPTED_CODES!$X$3:$Y$48,2,),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4"/>
      <c r="Z1861" s="115" t="str">
        <f>IFERROR(VLOOKUP(Y1861,CAPTURE_SITE_INFO!$AC$3:$AE$501,3,FALSE),"")</f>
        <v/>
      </c>
      <c r="AA1861" s="297"/>
      <c r="AB1861" s="297"/>
      <c r="AC1861" s="297"/>
      <c r="AD1861" s="297"/>
      <c r="AE1861" s="297"/>
      <c r="AF1861" s="297"/>
      <c r="AG1861" s="297"/>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3" t="str">
        <f t="shared" ref="AT1861:AT1924" si="300">IF(T1861="","",(CONCATENATE(S1861,"-",T1861)))</f>
        <v/>
      </c>
      <c r="AU1861" s="283" t="s">
        <v>2506</v>
      </c>
    </row>
    <row r="1862" spans="1:47" x14ac:dyDescent="0.35">
      <c r="A1862" s="148"/>
      <c r="B1862" s="116"/>
      <c r="C1862" s="115"/>
      <c r="D1862" s="115"/>
      <c r="E1862" s="115"/>
      <c r="F1862" s="240" t="str">
        <f>IFERROR(VLOOKUP(B1862,ACCEPTED_CODES!$X$3:$Y$48,2,),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4"/>
      <c r="Z1862" s="115" t="str">
        <f>IFERROR(VLOOKUP(Y1862,CAPTURE_SITE_INFO!$AC$3:$AE$501,3,FALSE),"")</f>
        <v/>
      </c>
      <c r="AA1862" s="297"/>
      <c r="AB1862" s="297"/>
      <c r="AC1862" s="297"/>
      <c r="AD1862" s="297"/>
      <c r="AE1862" s="297"/>
      <c r="AF1862" s="297"/>
      <c r="AG1862" s="297"/>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3" t="str">
        <f t="shared" si="300"/>
        <v/>
      </c>
      <c r="AU1862" s="283" t="s">
        <v>2506</v>
      </c>
    </row>
    <row r="1863" spans="1:47" x14ac:dyDescent="0.35">
      <c r="A1863" s="148"/>
      <c r="B1863" s="116"/>
      <c r="C1863" s="115"/>
      <c r="D1863" s="115"/>
      <c r="E1863" s="115"/>
      <c r="F1863" s="240" t="str">
        <f>IFERROR(VLOOKUP(B1863,ACCEPTED_CODES!$X$3:$Y$48,2,),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4"/>
      <c r="Z1863" s="115" t="str">
        <f>IFERROR(VLOOKUP(Y1863,CAPTURE_SITE_INFO!$AC$3:$AE$501,3,FALSE),"")</f>
        <v/>
      </c>
      <c r="AA1863" s="297"/>
      <c r="AB1863" s="297"/>
      <c r="AC1863" s="297"/>
      <c r="AD1863" s="297"/>
      <c r="AE1863" s="297"/>
      <c r="AF1863" s="297"/>
      <c r="AG1863" s="297"/>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3" t="str">
        <f t="shared" si="300"/>
        <v/>
      </c>
      <c r="AU1863" s="283" t="s">
        <v>2506</v>
      </c>
    </row>
    <row r="1864" spans="1:47" x14ac:dyDescent="0.35">
      <c r="A1864" s="148"/>
      <c r="B1864" s="116"/>
      <c r="C1864" s="115"/>
      <c r="D1864" s="115"/>
      <c r="E1864" s="115"/>
      <c r="F1864" s="240" t="str">
        <f>IFERROR(VLOOKUP(B1864,ACCEPTED_CODES!$X$3:$Y$48,2,),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4"/>
      <c r="Z1864" s="115" t="str">
        <f>IFERROR(VLOOKUP(Y1864,CAPTURE_SITE_INFO!$AC$3:$AE$501,3,FALSE),"")</f>
        <v/>
      </c>
      <c r="AA1864" s="297"/>
      <c r="AB1864" s="297"/>
      <c r="AC1864" s="297"/>
      <c r="AD1864" s="297"/>
      <c r="AE1864" s="297"/>
      <c r="AF1864" s="297"/>
      <c r="AG1864" s="297"/>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3" t="str">
        <f t="shared" si="300"/>
        <v/>
      </c>
      <c r="AU1864" s="283" t="s">
        <v>2506</v>
      </c>
    </row>
    <row r="1865" spans="1:47" x14ac:dyDescent="0.35">
      <c r="A1865" s="148"/>
      <c r="B1865" s="116"/>
      <c r="C1865" s="115"/>
      <c r="D1865" s="115"/>
      <c r="E1865" s="115"/>
      <c r="F1865" s="240" t="str">
        <f>IFERROR(VLOOKUP(B1865,ACCEPTED_CODES!$X$3:$Y$48,2,),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4"/>
      <c r="Z1865" s="115" t="str">
        <f>IFERROR(VLOOKUP(Y1865,CAPTURE_SITE_INFO!$AC$3:$AE$501,3,FALSE),"")</f>
        <v/>
      </c>
      <c r="AA1865" s="297"/>
      <c r="AB1865" s="297"/>
      <c r="AC1865" s="297"/>
      <c r="AD1865" s="297"/>
      <c r="AE1865" s="297"/>
      <c r="AF1865" s="297"/>
      <c r="AG1865" s="297"/>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3" t="str">
        <f t="shared" si="300"/>
        <v/>
      </c>
      <c r="AU1865" s="283" t="s">
        <v>2506</v>
      </c>
    </row>
    <row r="1866" spans="1:47" x14ac:dyDescent="0.35">
      <c r="A1866" s="148"/>
      <c r="B1866" s="116"/>
      <c r="C1866" s="115"/>
      <c r="D1866" s="115"/>
      <c r="E1866" s="115"/>
      <c r="F1866" s="240" t="str">
        <f>IFERROR(VLOOKUP(B1866,ACCEPTED_CODES!$X$3:$Y$48,2,),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4"/>
      <c r="Z1866" s="115" t="str">
        <f>IFERROR(VLOOKUP(Y1866,CAPTURE_SITE_INFO!$AC$3:$AE$501,3,FALSE),"")</f>
        <v/>
      </c>
      <c r="AA1866" s="297"/>
      <c r="AB1866" s="297"/>
      <c r="AC1866" s="297"/>
      <c r="AD1866" s="297"/>
      <c r="AE1866" s="297"/>
      <c r="AF1866" s="297"/>
      <c r="AG1866" s="297"/>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3" t="str">
        <f t="shared" si="300"/>
        <v/>
      </c>
      <c r="AU1866" s="283" t="s">
        <v>2506</v>
      </c>
    </row>
    <row r="1867" spans="1:47" x14ac:dyDescent="0.35">
      <c r="A1867" s="148"/>
      <c r="B1867" s="116"/>
      <c r="C1867" s="115"/>
      <c r="D1867" s="115"/>
      <c r="E1867" s="115"/>
      <c r="F1867" s="240" t="str">
        <f>IFERROR(VLOOKUP(B1867,ACCEPTED_CODES!$X$3:$Y$48,2,),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4"/>
      <c r="Z1867" s="115" t="str">
        <f>IFERROR(VLOOKUP(Y1867,CAPTURE_SITE_INFO!$AC$3:$AE$501,3,FALSE),"")</f>
        <v/>
      </c>
      <c r="AA1867" s="297"/>
      <c r="AB1867" s="297"/>
      <c r="AC1867" s="297"/>
      <c r="AD1867" s="297"/>
      <c r="AE1867" s="297"/>
      <c r="AF1867" s="297"/>
      <c r="AG1867" s="297"/>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3" t="str">
        <f t="shared" si="300"/>
        <v/>
      </c>
      <c r="AU1867" s="283" t="s">
        <v>2506</v>
      </c>
    </row>
    <row r="1868" spans="1:47" x14ac:dyDescent="0.35">
      <c r="A1868" s="148"/>
      <c r="B1868" s="116"/>
      <c r="C1868" s="115"/>
      <c r="D1868" s="115"/>
      <c r="E1868" s="115"/>
      <c r="F1868" s="240" t="str">
        <f>IFERROR(VLOOKUP(B1868,ACCEPTED_CODES!$X$3:$Y$48,2,),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4"/>
      <c r="Z1868" s="115" t="str">
        <f>IFERROR(VLOOKUP(Y1868,CAPTURE_SITE_INFO!$AC$3:$AE$501,3,FALSE),"")</f>
        <v/>
      </c>
      <c r="AA1868" s="297"/>
      <c r="AB1868" s="297"/>
      <c r="AC1868" s="297"/>
      <c r="AD1868" s="297"/>
      <c r="AE1868" s="297"/>
      <c r="AF1868" s="297"/>
      <c r="AG1868" s="297"/>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3" t="str">
        <f t="shared" si="300"/>
        <v/>
      </c>
      <c r="AU1868" s="283" t="s">
        <v>2506</v>
      </c>
    </row>
    <row r="1869" spans="1:47" x14ac:dyDescent="0.35">
      <c r="A1869" s="148"/>
      <c r="B1869" s="116"/>
      <c r="C1869" s="115"/>
      <c r="D1869" s="115"/>
      <c r="E1869" s="115"/>
      <c r="F1869" s="240" t="str">
        <f>IFERROR(VLOOKUP(B1869,ACCEPTED_CODES!$X$3:$Y$48,2,),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4"/>
      <c r="Z1869" s="115" t="str">
        <f>IFERROR(VLOOKUP(Y1869,CAPTURE_SITE_INFO!$AC$3:$AE$501,3,FALSE),"")</f>
        <v/>
      </c>
      <c r="AA1869" s="297"/>
      <c r="AB1869" s="297"/>
      <c r="AC1869" s="297"/>
      <c r="AD1869" s="297"/>
      <c r="AE1869" s="297"/>
      <c r="AF1869" s="297"/>
      <c r="AG1869" s="297"/>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3" t="str">
        <f t="shared" si="300"/>
        <v/>
      </c>
      <c r="AU1869" s="283" t="s">
        <v>2506</v>
      </c>
    </row>
    <row r="1870" spans="1:47" x14ac:dyDescent="0.35">
      <c r="A1870" s="148"/>
      <c r="B1870" s="116"/>
      <c r="C1870" s="115"/>
      <c r="D1870" s="115"/>
      <c r="E1870" s="115"/>
      <c r="F1870" s="240" t="str">
        <f>IFERROR(VLOOKUP(B1870,ACCEPTED_CODES!$X$3:$Y$48,2,),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4"/>
      <c r="Z1870" s="115" t="str">
        <f>IFERROR(VLOOKUP(Y1870,CAPTURE_SITE_INFO!$AC$3:$AE$501,3,FALSE),"")</f>
        <v/>
      </c>
      <c r="AA1870" s="297"/>
      <c r="AB1870" s="297"/>
      <c r="AC1870" s="297"/>
      <c r="AD1870" s="297"/>
      <c r="AE1870" s="297"/>
      <c r="AF1870" s="297"/>
      <c r="AG1870" s="297"/>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3" t="str">
        <f t="shared" si="300"/>
        <v/>
      </c>
      <c r="AU1870" s="283" t="s">
        <v>2506</v>
      </c>
    </row>
    <row r="1871" spans="1:47" x14ac:dyDescent="0.35">
      <c r="A1871" s="148"/>
      <c r="B1871" s="116"/>
      <c r="C1871" s="115"/>
      <c r="D1871" s="115"/>
      <c r="E1871" s="115"/>
      <c r="F1871" s="240" t="str">
        <f>IFERROR(VLOOKUP(B1871,ACCEPTED_CODES!$X$3:$Y$48,2,),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4"/>
      <c r="Z1871" s="115" t="str">
        <f>IFERROR(VLOOKUP(Y1871,CAPTURE_SITE_INFO!$AC$3:$AE$501,3,FALSE),"")</f>
        <v/>
      </c>
      <c r="AA1871" s="297"/>
      <c r="AB1871" s="297"/>
      <c r="AC1871" s="297"/>
      <c r="AD1871" s="297"/>
      <c r="AE1871" s="297"/>
      <c r="AF1871" s="297"/>
      <c r="AG1871" s="297"/>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3" t="str">
        <f t="shared" si="300"/>
        <v/>
      </c>
      <c r="AU1871" s="283" t="s">
        <v>2506</v>
      </c>
    </row>
    <row r="1872" spans="1:47" x14ac:dyDescent="0.35">
      <c r="A1872" s="148"/>
      <c r="B1872" s="116"/>
      <c r="C1872" s="115"/>
      <c r="D1872" s="115"/>
      <c r="E1872" s="115"/>
      <c r="F1872" s="240" t="str">
        <f>IFERROR(VLOOKUP(B1872,ACCEPTED_CODES!$X$3:$Y$48,2,),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4"/>
      <c r="Z1872" s="115" t="str">
        <f>IFERROR(VLOOKUP(Y1872,CAPTURE_SITE_INFO!$AC$3:$AE$501,3,FALSE),"")</f>
        <v/>
      </c>
      <c r="AA1872" s="297"/>
      <c r="AB1872" s="297"/>
      <c r="AC1872" s="297"/>
      <c r="AD1872" s="297"/>
      <c r="AE1872" s="297"/>
      <c r="AF1872" s="297"/>
      <c r="AG1872" s="297"/>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3" t="str">
        <f t="shared" si="300"/>
        <v/>
      </c>
      <c r="AU1872" s="283" t="s">
        <v>2506</v>
      </c>
    </row>
    <row r="1873" spans="1:47" x14ac:dyDescent="0.35">
      <c r="A1873" s="148"/>
      <c r="B1873" s="116"/>
      <c r="C1873" s="115"/>
      <c r="D1873" s="115"/>
      <c r="E1873" s="115"/>
      <c r="F1873" s="240" t="str">
        <f>IFERROR(VLOOKUP(B1873,ACCEPTED_CODES!$X$3:$Y$48,2,),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4"/>
      <c r="Z1873" s="115" t="str">
        <f>IFERROR(VLOOKUP(Y1873,CAPTURE_SITE_INFO!$AC$3:$AE$501,3,FALSE),"")</f>
        <v/>
      </c>
      <c r="AA1873" s="297"/>
      <c r="AB1873" s="297"/>
      <c r="AC1873" s="297"/>
      <c r="AD1873" s="297"/>
      <c r="AE1873" s="297"/>
      <c r="AF1873" s="297"/>
      <c r="AG1873" s="297"/>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3" t="str">
        <f t="shared" si="300"/>
        <v/>
      </c>
      <c r="AU1873" s="283" t="s">
        <v>2506</v>
      </c>
    </row>
    <row r="1874" spans="1:47" x14ac:dyDescent="0.35">
      <c r="A1874" s="148"/>
      <c r="B1874" s="116"/>
      <c r="C1874" s="115"/>
      <c r="D1874" s="115"/>
      <c r="E1874" s="115"/>
      <c r="F1874" s="240" t="str">
        <f>IFERROR(VLOOKUP(B1874,ACCEPTED_CODES!$X$3:$Y$48,2,),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4"/>
      <c r="Z1874" s="115" t="str">
        <f>IFERROR(VLOOKUP(Y1874,CAPTURE_SITE_INFO!$AC$3:$AE$501,3,FALSE),"")</f>
        <v/>
      </c>
      <c r="AA1874" s="297"/>
      <c r="AB1874" s="297"/>
      <c r="AC1874" s="297"/>
      <c r="AD1874" s="297"/>
      <c r="AE1874" s="297"/>
      <c r="AF1874" s="297"/>
      <c r="AG1874" s="297"/>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3" t="str">
        <f t="shared" si="300"/>
        <v/>
      </c>
      <c r="AU1874" s="283" t="s">
        <v>2506</v>
      </c>
    </row>
    <row r="1875" spans="1:47" x14ac:dyDescent="0.35">
      <c r="A1875" s="148"/>
      <c r="B1875" s="116"/>
      <c r="C1875" s="115"/>
      <c r="D1875" s="115"/>
      <c r="E1875" s="115"/>
      <c r="F1875" s="240" t="str">
        <f>IFERROR(VLOOKUP(B1875,ACCEPTED_CODES!$X$3:$Y$48,2,),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4"/>
      <c r="Z1875" s="115" t="str">
        <f>IFERROR(VLOOKUP(Y1875,CAPTURE_SITE_INFO!$AC$3:$AE$501,3,FALSE),"")</f>
        <v/>
      </c>
      <c r="AA1875" s="297"/>
      <c r="AB1875" s="297"/>
      <c r="AC1875" s="297"/>
      <c r="AD1875" s="297"/>
      <c r="AE1875" s="297"/>
      <c r="AF1875" s="297"/>
      <c r="AG1875" s="297"/>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3" t="str">
        <f t="shared" si="300"/>
        <v/>
      </c>
      <c r="AU1875" s="283" t="s">
        <v>2506</v>
      </c>
    </row>
    <row r="1876" spans="1:47" x14ac:dyDescent="0.35">
      <c r="A1876" s="148"/>
      <c r="B1876" s="116"/>
      <c r="C1876" s="115"/>
      <c r="D1876" s="115"/>
      <c r="E1876" s="115"/>
      <c r="F1876" s="240" t="str">
        <f>IFERROR(VLOOKUP(B1876,ACCEPTED_CODES!$X$3:$Y$48,2,),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4"/>
      <c r="Z1876" s="115" t="str">
        <f>IFERROR(VLOOKUP(Y1876,CAPTURE_SITE_INFO!$AC$3:$AE$501,3,FALSE),"")</f>
        <v/>
      </c>
      <c r="AA1876" s="297"/>
      <c r="AB1876" s="297"/>
      <c r="AC1876" s="297"/>
      <c r="AD1876" s="297"/>
      <c r="AE1876" s="297"/>
      <c r="AF1876" s="297"/>
      <c r="AG1876" s="297"/>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3" t="str">
        <f t="shared" si="300"/>
        <v/>
      </c>
      <c r="AU1876" s="283" t="s">
        <v>2506</v>
      </c>
    </row>
    <row r="1877" spans="1:47" x14ac:dyDescent="0.35">
      <c r="A1877" s="148"/>
      <c r="B1877" s="116"/>
      <c r="C1877" s="115"/>
      <c r="D1877" s="115"/>
      <c r="E1877" s="115"/>
      <c r="F1877" s="240" t="str">
        <f>IFERROR(VLOOKUP(B1877,ACCEPTED_CODES!$X$3:$Y$48,2,),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4"/>
      <c r="Z1877" s="115" t="str">
        <f>IFERROR(VLOOKUP(Y1877,CAPTURE_SITE_INFO!$AC$3:$AE$501,3,FALSE),"")</f>
        <v/>
      </c>
      <c r="AA1877" s="297"/>
      <c r="AB1877" s="297"/>
      <c r="AC1877" s="297"/>
      <c r="AD1877" s="297"/>
      <c r="AE1877" s="297"/>
      <c r="AF1877" s="297"/>
      <c r="AG1877" s="297"/>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3" t="str">
        <f t="shared" si="300"/>
        <v/>
      </c>
      <c r="AU1877" s="283" t="s">
        <v>2506</v>
      </c>
    </row>
    <row r="1878" spans="1:47" x14ac:dyDescent="0.35">
      <c r="A1878" s="148"/>
      <c r="B1878" s="116"/>
      <c r="C1878" s="115"/>
      <c r="D1878" s="115"/>
      <c r="E1878" s="115"/>
      <c r="F1878" s="240" t="str">
        <f>IFERROR(VLOOKUP(B1878,ACCEPTED_CODES!$X$3:$Y$48,2,),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4"/>
      <c r="Z1878" s="115" t="str">
        <f>IFERROR(VLOOKUP(Y1878,CAPTURE_SITE_INFO!$AC$3:$AE$501,3,FALSE),"")</f>
        <v/>
      </c>
      <c r="AA1878" s="297"/>
      <c r="AB1878" s="297"/>
      <c r="AC1878" s="297"/>
      <c r="AD1878" s="297"/>
      <c r="AE1878" s="297"/>
      <c r="AF1878" s="297"/>
      <c r="AG1878" s="297"/>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3" t="str">
        <f t="shared" si="300"/>
        <v/>
      </c>
      <c r="AU1878" s="283" t="s">
        <v>2506</v>
      </c>
    </row>
    <row r="1879" spans="1:47" x14ac:dyDescent="0.35">
      <c r="A1879" s="148"/>
      <c r="B1879" s="116"/>
      <c r="C1879" s="115"/>
      <c r="D1879" s="115"/>
      <c r="E1879" s="115"/>
      <c r="F1879" s="240" t="str">
        <f>IFERROR(VLOOKUP(B1879,ACCEPTED_CODES!$X$3:$Y$48,2,),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4"/>
      <c r="Z1879" s="115" t="str">
        <f>IFERROR(VLOOKUP(Y1879,CAPTURE_SITE_INFO!$AC$3:$AE$501,3,FALSE),"")</f>
        <v/>
      </c>
      <c r="AA1879" s="297"/>
      <c r="AB1879" s="297"/>
      <c r="AC1879" s="297"/>
      <c r="AD1879" s="297"/>
      <c r="AE1879" s="297"/>
      <c r="AF1879" s="297"/>
      <c r="AG1879" s="297"/>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3" t="str">
        <f t="shared" si="300"/>
        <v/>
      </c>
      <c r="AU1879" s="283" t="s">
        <v>2506</v>
      </c>
    </row>
    <row r="1880" spans="1:47" x14ac:dyDescent="0.35">
      <c r="A1880" s="148"/>
      <c r="B1880" s="116"/>
      <c r="C1880" s="115"/>
      <c r="D1880" s="115"/>
      <c r="E1880" s="115"/>
      <c r="F1880" s="240" t="str">
        <f>IFERROR(VLOOKUP(B1880,ACCEPTED_CODES!$X$3:$Y$48,2,),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4"/>
      <c r="Z1880" s="115" t="str">
        <f>IFERROR(VLOOKUP(Y1880,CAPTURE_SITE_INFO!$AC$3:$AE$501,3,FALSE),"")</f>
        <v/>
      </c>
      <c r="AA1880" s="297"/>
      <c r="AB1880" s="297"/>
      <c r="AC1880" s="297"/>
      <c r="AD1880" s="297"/>
      <c r="AE1880" s="297"/>
      <c r="AF1880" s="297"/>
      <c r="AG1880" s="297"/>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3" t="str">
        <f t="shared" si="300"/>
        <v/>
      </c>
      <c r="AU1880" s="283" t="s">
        <v>2506</v>
      </c>
    </row>
    <row r="1881" spans="1:47" x14ac:dyDescent="0.35">
      <c r="A1881" s="148"/>
      <c r="B1881" s="116"/>
      <c r="C1881" s="115"/>
      <c r="D1881" s="115"/>
      <c r="E1881" s="115"/>
      <c r="F1881" s="240" t="str">
        <f>IFERROR(VLOOKUP(B1881,ACCEPTED_CODES!$X$3:$Y$48,2,),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4"/>
      <c r="Z1881" s="115" t="str">
        <f>IFERROR(VLOOKUP(Y1881,CAPTURE_SITE_INFO!$AC$3:$AE$501,3,FALSE),"")</f>
        <v/>
      </c>
      <c r="AA1881" s="297"/>
      <c r="AB1881" s="297"/>
      <c r="AC1881" s="297"/>
      <c r="AD1881" s="297"/>
      <c r="AE1881" s="297"/>
      <c r="AF1881" s="297"/>
      <c r="AG1881" s="297"/>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3" t="str">
        <f t="shared" si="300"/>
        <v/>
      </c>
      <c r="AU1881" s="283" t="s">
        <v>2506</v>
      </c>
    </row>
    <row r="1882" spans="1:47" x14ac:dyDescent="0.35">
      <c r="A1882" s="148"/>
      <c r="B1882" s="116"/>
      <c r="C1882" s="115"/>
      <c r="D1882" s="115"/>
      <c r="E1882" s="115"/>
      <c r="F1882" s="240" t="str">
        <f>IFERROR(VLOOKUP(B1882,ACCEPTED_CODES!$X$3:$Y$48,2,),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4"/>
      <c r="Z1882" s="115" t="str">
        <f>IFERROR(VLOOKUP(Y1882,CAPTURE_SITE_INFO!$AC$3:$AE$501,3,FALSE),"")</f>
        <v/>
      </c>
      <c r="AA1882" s="297"/>
      <c r="AB1882" s="297"/>
      <c r="AC1882" s="297"/>
      <c r="AD1882" s="297"/>
      <c r="AE1882" s="297"/>
      <c r="AF1882" s="297"/>
      <c r="AG1882" s="297"/>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3" t="str">
        <f t="shared" si="300"/>
        <v/>
      </c>
      <c r="AU1882" s="283" t="s">
        <v>2506</v>
      </c>
    </row>
    <row r="1883" spans="1:47" x14ac:dyDescent="0.35">
      <c r="A1883" s="148"/>
      <c r="B1883" s="116"/>
      <c r="C1883" s="115"/>
      <c r="D1883" s="115"/>
      <c r="E1883" s="115"/>
      <c r="F1883" s="240" t="str">
        <f>IFERROR(VLOOKUP(B1883,ACCEPTED_CODES!$X$3:$Y$48,2,),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4"/>
      <c r="Z1883" s="115" t="str">
        <f>IFERROR(VLOOKUP(Y1883,CAPTURE_SITE_INFO!$AC$3:$AE$501,3,FALSE),"")</f>
        <v/>
      </c>
      <c r="AA1883" s="297"/>
      <c r="AB1883" s="297"/>
      <c r="AC1883" s="297"/>
      <c r="AD1883" s="297"/>
      <c r="AE1883" s="297"/>
      <c r="AF1883" s="297"/>
      <c r="AG1883" s="297"/>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3" t="str">
        <f t="shared" si="300"/>
        <v/>
      </c>
      <c r="AU1883" s="283" t="s">
        <v>2506</v>
      </c>
    </row>
    <row r="1884" spans="1:47" x14ac:dyDescent="0.35">
      <c r="A1884" s="148"/>
      <c r="B1884" s="116"/>
      <c r="C1884" s="115"/>
      <c r="D1884" s="115"/>
      <c r="E1884" s="115"/>
      <c r="F1884" s="240" t="str">
        <f>IFERROR(VLOOKUP(B1884,ACCEPTED_CODES!$X$3:$Y$48,2,),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4"/>
      <c r="Z1884" s="115" t="str">
        <f>IFERROR(VLOOKUP(Y1884,CAPTURE_SITE_INFO!$AC$3:$AE$501,3,FALSE),"")</f>
        <v/>
      </c>
      <c r="AA1884" s="297"/>
      <c r="AB1884" s="297"/>
      <c r="AC1884" s="297"/>
      <c r="AD1884" s="297"/>
      <c r="AE1884" s="297"/>
      <c r="AF1884" s="297"/>
      <c r="AG1884" s="297"/>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3" t="str">
        <f t="shared" si="300"/>
        <v/>
      </c>
      <c r="AU1884" s="283" t="s">
        <v>2506</v>
      </c>
    </row>
    <row r="1885" spans="1:47" x14ac:dyDescent="0.35">
      <c r="A1885" s="148"/>
      <c r="B1885" s="116"/>
      <c r="C1885" s="115"/>
      <c r="D1885" s="115"/>
      <c r="E1885" s="115"/>
      <c r="F1885" s="240" t="str">
        <f>IFERROR(VLOOKUP(B1885,ACCEPTED_CODES!$X$3:$Y$48,2,),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4"/>
      <c r="Z1885" s="115" t="str">
        <f>IFERROR(VLOOKUP(Y1885,CAPTURE_SITE_INFO!$AC$3:$AE$501,3,FALSE),"")</f>
        <v/>
      </c>
      <c r="AA1885" s="297"/>
      <c r="AB1885" s="297"/>
      <c r="AC1885" s="297"/>
      <c r="AD1885" s="297"/>
      <c r="AE1885" s="297"/>
      <c r="AF1885" s="297"/>
      <c r="AG1885" s="297"/>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3" t="str">
        <f t="shared" si="300"/>
        <v/>
      </c>
      <c r="AU1885" s="283" t="s">
        <v>2506</v>
      </c>
    </row>
    <row r="1886" spans="1:47" x14ac:dyDescent="0.35">
      <c r="A1886" s="148"/>
      <c r="B1886" s="116"/>
      <c r="C1886" s="115"/>
      <c r="D1886" s="115"/>
      <c r="E1886" s="115"/>
      <c r="F1886" s="240" t="str">
        <f>IFERROR(VLOOKUP(B1886,ACCEPTED_CODES!$X$3:$Y$48,2,),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4"/>
      <c r="Z1886" s="115" t="str">
        <f>IFERROR(VLOOKUP(Y1886,CAPTURE_SITE_INFO!$AC$3:$AE$501,3,FALSE),"")</f>
        <v/>
      </c>
      <c r="AA1886" s="297"/>
      <c r="AB1886" s="297"/>
      <c r="AC1886" s="297"/>
      <c r="AD1886" s="297"/>
      <c r="AE1886" s="297"/>
      <c r="AF1886" s="297"/>
      <c r="AG1886" s="297"/>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3" t="str">
        <f t="shared" si="300"/>
        <v/>
      </c>
      <c r="AU1886" s="283" t="s">
        <v>2506</v>
      </c>
    </row>
    <row r="1887" spans="1:47" x14ac:dyDescent="0.35">
      <c r="A1887" s="148"/>
      <c r="B1887" s="116"/>
      <c r="C1887" s="115"/>
      <c r="D1887" s="115"/>
      <c r="E1887" s="115"/>
      <c r="F1887" s="240" t="str">
        <f>IFERROR(VLOOKUP(B1887,ACCEPTED_CODES!$X$3:$Y$48,2,),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4"/>
      <c r="Z1887" s="115" t="str">
        <f>IFERROR(VLOOKUP(Y1887,CAPTURE_SITE_INFO!$AC$3:$AE$501,3,FALSE),"")</f>
        <v/>
      </c>
      <c r="AA1887" s="297"/>
      <c r="AB1887" s="297"/>
      <c r="AC1887" s="297"/>
      <c r="AD1887" s="297"/>
      <c r="AE1887" s="297"/>
      <c r="AF1887" s="297"/>
      <c r="AG1887" s="297"/>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3" t="str">
        <f t="shared" si="300"/>
        <v/>
      </c>
      <c r="AU1887" s="283" t="s">
        <v>2506</v>
      </c>
    </row>
    <row r="1888" spans="1:47" x14ac:dyDescent="0.35">
      <c r="A1888" s="148"/>
      <c r="B1888" s="116"/>
      <c r="C1888" s="115"/>
      <c r="D1888" s="115"/>
      <c r="E1888" s="115"/>
      <c r="F1888" s="240" t="str">
        <f>IFERROR(VLOOKUP(B1888,ACCEPTED_CODES!$X$3:$Y$48,2,),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4"/>
      <c r="Z1888" s="115" t="str">
        <f>IFERROR(VLOOKUP(Y1888,CAPTURE_SITE_INFO!$AC$3:$AE$501,3,FALSE),"")</f>
        <v/>
      </c>
      <c r="AA1888" s="297"/>
      <c r="AB1888" s="297"/>
      <c r="AC1888" s="297"/>
      <c r="AD1888" s="297"/>
      <c r="AE1888" s="297"/>
      <c r="AF1888" s="297"/>
      <c r="AG1888" s="297"/>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3" t="str">
        <f t="shared" si="300"/>
        <v/>
      </c>
      <c r="AU1888" s="283" t="s">
        <v>2506</v>
      </c>
    </row>
    <row r="1889" spans="1:47" x14ac:dyDescent="0.35">
      <c r="A1889" s="148"/>
      <c r="B1889" s="116"/>
      <c r="C1889" s="115"/>
      <c r="D1889" s="115"/>
      <c r="E1889" s="115"/>
      <c r="F1889" s="240" t="str">
        <f>IFERROR(VLOOKUP(B1889,ACCEPTED_CODES!$X$3:$Y$48,2,),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4"/>
      <c r="Z1889" s="115" t="str">
        <f>IFERROR(VLOOKUP(Y1889,CAPTURE_SITE_INFO!$AC$3:$AE$501,3,FALSE),"")</f>
        <v/>
      </c>
      <c r="AA1889" s="297"/>
      <c r="AB1889" s="297"/>
      <c r="AC1889" s="297"/>
      <c r="AD1889" s="297"/>
      <c r="AE1889" s="297"/>
      <c r="AF1889" s="297"/>
      <c r="AG1889" s="297"/>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3" t="str">
        <f t="shared" si="300"/>
        <v/>
      </c>
      <c r="AU1889" s="283" t="s">
        <v>2506</v>
      </c>
    </row>
    <row r="1890" spans="1:47" x14ac:dyDescent="0.35">
      <c r="A1890" s="148"/>
      <c r="B1890" s="116"/>
      <c r="C1890" s="115"/>
      <c r="D1890" s="115"/>
      <c r="E1890" s="115"/>
      <c r="F1890" s="240" t="str">
        <f>IFERROR(VLOOKUP(B1890,ACCEPTED_CODES!$X$3:$Y$48,2,),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4"/>
      <c r="Z1890" s="115" t="str">
        <f>IFERROR(VLOOKUP(Y1890,CAPTURE_SITE_INFO!$AC$3:$AE$501,3,FALSE),"")</f>
        <v/>
      </c>
      <c r="AA1890" s="297"/>
      <c r="AB1890" s="297"/>
      <c r="AC1890" s="297"/>
      <c r="AD1890" s="297"/>
      <c r="AE1890" s="297"/>
      <c r="AF1890" s="297"/>
      <c r="AG1890" s="297"/>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3" t="str">
        <f t="shared" si="300"/>
        <v/>
      </c>
      <c r="AU1890" s="283" t="s">
        <v>2506</v>
      </c>
    </row>
    <row r="1891" spans="1:47" x14ac:dyDescent="0.35">
      <c r="A1891" s="148"/>
      <c r="B1891" s="116"/>
      <c r="C1891" s="115"/>
      <c r="D1891" s="115"/>
      <c r="E1891" s="115"/>
      <c r="F1891" s="240" t="str">
        <f>IFERROR(VLOOKUP(B1891,ACCEPTED_CODES!$X$3:$Y$48,2,),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4"/>
      <c r="Z1891" s="115" t="str">
        <f>IFERROR(VLOOKUP(Y1891,CAPTURE_SITE_INFO!$AC$3:$AE$501,3,FALSE),"")</f>
        <v/>
      </c>
      <c r="AA1891" s="297"/>
      <c r="AB1891" s="297"/>
      <c r="AC1891" s="297"/>
      <c r="AD1891" s="297"/>
      <c r="AE1891" s="297"/>
      <c r="AF1891" s="297"/>
      <c r="AG1891" s="297"/>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3" t="str">
        <f t="shared" si="300"/>
        <v/>
      </c>
      <c r="AU1891" s="283" t="s">
        <v>2506</v>
      </c>
    </row>
    <row r="1892" spans="1:47" x14ac:dyDescent="0.35">
      <c r="A1892" s="148"/>
      <c r="B1892" s="116"/>
      <c r="C1892" s="115"/>
      <c r="D1892" s="115"/>
      <c r="E1892" s="115"/>
      <c r="F1892" s="240" t="str">
        <f>IFERROR(VLOOKUP(B1892,ACCEPTED_CODES!$X$3:$Y$48,2,),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4"/>
      <c r="Z1892" s="115" t="str">
        <f>IFERROR(VLOOKUP(Y1892,CAPTURE_SITE_INFO!$AC$3:$AE$501,3,FALSE),"")</f>
        <v/>
      </c>
      <c r="AA1892" s="297"/>
      <c r="AB1892" s="297"/>
      <c r="AC1892" s="297"/>
      <c r="AD1892" s="297"/>
      <c r="AE1892" s="297"/>
      <c r="AF1892" s="297"/>
      <c r="AG1892" s="297"/>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3" t="str">
        <f t="shared" si="300"/>
        <v/>
      </c>
      <c r="AU1892" s="283" t="s">
        <v>2506</v>
      </c>
    </row>
    <row r="1893" spans="1:47" x14ac:dyDescent="0.35">
      <c r="A1893" s="148"/>
      <c r="B1893" s="116"/>
      <c r="C1893" s="115"/>
      <c r="D1893" s="115"/>
      <c r="E1893" s="115"/>
      <c r="F1893" s="240" t="str">
        <f>IFERROR(VLOOKUP(B1893,ACCEPTED_CODES!$X$3:$Y$48,2,),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4"/>
      <c r="Z1893" s="115" t="str">
        <f>IFERROR(VLOOKUP(Y1893,CAPTURE_SITE_INFO!$AC$3:$AE$501,3,FALSE),"")</f>
        <v/>
      </c>
      <c r="AA1893" s="297"/>
      <c r="AB1893" s="297"/>
      <c r="AC1893" s="297"/>
      <c r="AD1893" s="297"/>
      <c r="AE1893" s="297"/>
      <c r="AF1893" s="297"/>
      <c r="AG1893" s="297"/>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3" t="str">
        <f t="shared" si="300"/>
        <v/>
      </c>
      <c r="AU1893" s="283" t="s">
        <v>2506</v>
      </c>
    </row>
    <row r="1894" spans="1:47" x14ac:dyDescent="0.35">
      <c r="A1894" s="148"/>
      <c r="B1894" s="116"/>
      <c r="C1894" s="115"/>
      <c r="D1894" s="115"/>
      <c r="E1894" s="115"/>
      <c r="F1894" s="240" t="str">
        <f>IFERROR(VLOOKUP(B1894,ACCEPTED_CODES!$X$3:$Y$48,2,),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4"/>
      <c r="Z1894" s="115" t="str">
        <f>IFERROR(VLOOKUP(Y1894,CAPTURE_SITE_INFO!$AC$3:$AE$501,3,FALSE),"")</f>
        <v/>
      </c>
      <c r="AA1894" s="297"/>
      <c r="AB1894" s="297"/>
      <c r="AC1894" s="297"/>
      <c r="AD1894" s="297"/>
      <c r="AE1894" s="297"/>
      <c r="AF1894" s="297"/>
      <c r="AG1894" s="297"/>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3" t="str">
        <f t="shared" si="300"/>
        <v/>
      </c>
      <c r="AU1894" s="283" t="s">
        <v>2506</v>
      </c>
    </row>
    <row r="1895" spans="1:47" x14ac:dyDescent="0.35">
      <c r="A1895" s="148"/>
      <c r="B1895" s="116"/>
      <c r="C1895" s="115"/>
      <c r="D1895" s="115"/>
      <c r="E1895" s="115"/>
      <c r="F1895" s="240" t="str">
        <f>IFERROR(VLOOKUP(B1895,ACCEPTED_CODES!$X$3:$Y$48,2,),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4"/>
      <c r="Z1895" s="115" t="str">
        <f>IFERROR(VLOOKUP(Y1895,CAPTURE_SITE_INFO!$AC$3:$AE$501,3,FALSE),"")</f>
        <v/>
      </c>
      <c r="AA1895" s="297"/>
      <c r="AB1895" s="297"/>
      <c r="AC1895" s="297"/>
      <c r="AD1895" s="297"/>
      <c r="AE1895" s="297"/>
      <c r="AF1895" s="297"/>
      <c r="AG1895" s="297"/>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3" t="str">
        <f t="shared" si="300"/>
        <v/>
      </c>
      <c r="AU1895" s="283" t="s">
        <v>2506</v>
      </c>
    </row>
    <row r="1896" spans="1:47" x14ac:dyDescent="0.35">
      <c r="A1896" s="148"/>
      <c r="B1896" s="116"/>
      <c r="C1896" s="115"/>
      <c r="D1896" s="115"/>
      <c r="E1896" s="115"/>
      <c r="F1896" s="240" t="str">
        <f>IFERROR(VLOOKUP(B1896,ACCEPTED_CODES!$X$3:$Y$48,2,),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4"/>
      <c r="Z1896" s="115" t="str">
        <f>IFERROR(VLOOKUP(Y1896,CAPTURE_SITE_INFO!$AC$3:$AE$501,3,FALSE),"")</f>
        <v/>
      </c>
      <c r="AA1896" s="297"/>
      <c r="AB1896" s="297"/>
      <c r="AC1896" s="297"/>
      <c r="AD1896" s="297"/>
      <c r="AE1896" s="297"/>
      <c r="AF1896" s="297"/>
      <c r="AG1896" s="297"/>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3" t="str">
        <f t="shared" si="300"/>
        <v/>
      </c>
      <c r="AU1896" s="283" t="s">
        <v>2506</v>
      </c>
    </row>
    <row r="1897" spans="1:47" x14ac:dyDescent="0.35">
      <c r="A1897" s="148"/>
      <c r="B1897" s="116"/>
      <c r="C1897" s="115"/>
      <c r="D1897" s="115"/>
      <c r="E1897" s="115"/>
      <c r="F1897" s="240" t="str">
        <f>IFERROR(VLOOKUP(B1897,ACCEPTED_CODES!$X$3:$Y$48,2,),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4"/>
      <c r="Z1897" s="115" t="str">
        <f>IFERROR(VLOOKUP(Y1897,CAPTURE_SITE_INFO!$AC$3:$AE$501,3,FALSE),"")</f>
        <v/>
      </c>
      <c r="AA1897" s="297"/>
      <c r="AB1897" s="297"/>
      <c r="AC1897" s="297"/>
      <c r="AD1897" s="297"/>
      <c r="AE1897" s="297"/>
      <c r="AF1897" s="297"/>
      <c r="AG1897" s="297"/>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3" t="str">
        <f t="shared" si="300"/>
        <v/>
      </c>
      <c r="AU1897" s="283" t="s">
        <v>2506</v>
      </c>
    </row>
    <row r="1898" spans="1:47" x14ac:dyDescent="0.35">
      <c r="A1898" s="148"/>
      <c r="B1898" s="116"/>
      <c r="C1898" s="115"/>
      <c r="D1898" s="115"/>
      <c r="E1898" s="115"/>
      <c r="F1898" s="240" t="str">
        <f>IFERROR(VLOOKUP(B1898,ACCEPTED_CODES!$X$3:$Y$48,2,),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4"/>
      <c r="Z1898" s="115" t="str">
        <f>IFERROR(VLOOKUP(Y1898,CAPTURE_SITE_INFO!$AC$3:$AE$501,3,FALSE),"")</f>
        <v/>
      </c>
      <c r="AA1898" s="297"/>
      <c r="AB1898" s="297"/>
      <c r="AC1898" s="297"/>
      <c r="AD1898" s="297"/>
      <c r="AE1898" s="297"/>
      <c r="AF1898" s="297"/>
      <c r="AG1898" s="297"/>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3" t="str">
        <f t="shared" si="300"/>
        <v/>
      </c>
      <c r="AU1898" s="283" t="s">
        <v>2506</v>
      </c>
    </row>
    <row r="1899" spans="1:47" x14ac:dyDescent="0.35">
      <c r="A1899" s="148"/>
      <c r="B1899" s="116"/>
      <c r="C1899" s="115"/>
      <c r="D1899" s="115"/>
      <c r="E1899" s="115"/>
      <c r="F1899" s="240" t="str">
        <f>IFERROR(VLOOKUP(B1899,ACCEPTED_CODES!$X$3:$Y$48,2,),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4"/>
      <c r="Z1899" s="115" t="str">
        <f>IFERROR(VLOOKUP(Y1899,CAPTURE_SITE_INFO!$AC$3:$AE$501,3,FALSE),"")</f>
        <v/>
      </c>
      <c r="AA1899" s="297"/>
      <c r="AB1899" s="297"/>
      <c r="AC1899" s="297"/>
      <c r="AD1899" s="297"/>
      <c r="AE1899" s="297"/>
      <c r="AF1899" s="297"/>
      <c r="AG1899" s="297"/>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3" t="str">
        <f t="shared" si="300"/>
        <v/>
      </c>
      <c r="AU1899" s="283" t="s">
        <v>2506</v>
      </c>
    </row>
    <row r="1900" spans="1:47" x14ac:dyDescent="0.35">
      <c r="A1900" s="148"/>
      <c r="B1900" s="116"/>
      <c r="C1900" s="115"/>
      <c r="D1900" s="115"/>
      <c r="E1900" s="115"/>
      <c r="F1900" s="240" t="str">
        <f>IFERROR(VLOOKUP(B1900,ACCEPTED_CODES!$X$3:$Y$48,2,),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4"/>
      <c r="Z1900" s="115" t="str">
        <f>IFERROR(VLOOKUP(Y1900,CAPTURE_SITE_INFO!$AC$3:$AE$501,3,FALSE),"")</f>
        <v/>
      </c>
      <c r="AA1900" s="297"/>
      <c r="AB1900" s="297"/>
      <c r="AC1900" s="297"/>
      <c r="AD1900" s="297"/>
      <c r="AE1900" s="297"/>
      <c r="AF1900" s="297"/>
      <c r="AG1900" s="297"/>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3" t="str">
        <f t="shared" si="300"/>
        <v/>
      </c>
      <c r="AU1900" s="283" t="s">
        <v>2506</v>
      </c>
    </row>
    <row r="1901" spans="1:47" x14ac:dyDescent="0.35">
      <c r="A1901" s="148"/>
      <c r="B1901" s="116"/>
      <c r="C1901" s="115"/>
      <c r="D1901" s="115"/>
      <c r="E1901" s="115"/>
      <c r="F1901" s="240" t="str">
        <f>IFERROR(VLOOKUP(B1901,ACCEPTED_CODES!$X$3:$Y$48,2,),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4"/>
      <c r="Z1901" s="115" t="str">
        <f>IFERROR(VLOOKUP(Y1901,CAPTURE_SITE_INFO!$AC$3:$AE$501,3,FALSE),"")</f>
        <v/>
      </c>
      <c r="AA1901" s="297"/>
      <c r="AB1901" s="297"/>
      <c r="AC1901" s="297"/>
      <c r="AD1901" s="297"/>
      <c r="AE1901" s="297"/>
      <c r="AF1901" s="297"/>
      <c r="AG1901" s="297"/>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3" t="str">
        <f t="shared" si="300"/>
        <v/>
      </c>
      <c r="AU1901" s="283" t="s">
        <v>2506</v>
      </c>
    </row>
    <row r="1902" spans="1:47" x14ac:dyDescent="0.35">
      <c r="A1902" s="148"/>
      <c r="B1902" s="116"/>
      <c r="C1902" s="115"/>
      <c r="D1902" s="115"/>
      <c r="E1902" s="115"/>
      <c r="F1902" s="240" t="str">
        <f>IFERROR(VLOOKUP(B1902,ACCEPTED_CODES!$X$3:$Y$48,2,),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4"/>
      <c r="Z1902" s="115" t="str">
        <f>IFERROR(VLOOKUP(Y1902,CAPTURE_SITE_INFO!$AC$3:$AE$501,3,FALSE),"")</f>
        <v/>
      </c>
      <c r="AA1902" s="297"/>
      <c r="AB1902" s="297"/>
      <c r="AC1902" s="297"/>
      <c r="AD1902" s="297"/>
      <c r="AE1902" s="297"/>
      <c r="AF1902" s="297"/>
      <c r="AG1902" s="297"/>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3" t="str">
        <f t="shared" si="300"/>
        <v/>
      </c>
      <c r="AU1902" s="283" t="s">
        <v>2506</v>
      </c>
    </row>
    <row r="1903" spans="1:47" x14ac:dyDescent="0.35">
      <c r="A1903" s="148"/>
      <c r="B1903" s="116"/>
      <c r="C1903" s="115"/>
      <c r="D1903" s="115"/>
      <c r="E1903" s="115"/>
      <c r="F1903" s="240" t="str">
        <f>IFERROR(VLOOKUP(B1903,ACCEPTED_CODES!$X$3:$Y$48,2,),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4"/>
      <c r="Z1903" s="115" t="str">
        <f>IFERROR(VLOOKUP(Y1903,CAPTURE_SITE_INFO!$AC$3:$AE$501,3,FALSE),"")</f>
        <v/>
      </c>
      <c r="AA1903" s="297"/>
      <c r="AB1903" s="297"/>
      <c r="AC1903" s="297"/>
      <c r="AD1903" s="297"/>
      <c r="AE1903" s="297"/>
      <c r="AF1903" s="297"/>
      <c r="AG1903" s="297"/>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3" t="str">
        <f t="shared" si="300"/>
        <v/>
      </c>
      <c r="AU1903" s="283" t="s">
        <v>2506</v>
      </c>
    </row>
    <row r="1904" spans="1:47" x14ac:dyDescent="0.35">
      <c r="A1904" s="148"/>
      <c r="B1904" s="116"/>
      <c r="C1904" s="115"/>
      <c r="D1904" s="115"/>
      <c r="E1904" s="115"/>
      <c r="F1904" s="240" t="str">
        <f>IFERROR(VLOOKUP(B1904,ACCEPTED_CODES!$X$3:$Y$48,2,),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4"/>
      <c r="Z1904" s="115" t="str">
        <f>IFERROR(VLOOKUP(Y1904,CAPTURE_SITE_INFO!$AC$3:$AE$501,3,FALSE),"")</f>
        <v/>
      </c>
      <c r="AA1904" s="297"/>
      <c r="AB1904" s="297"/>
      <c r="AC1904" s="297"/>
      <c r="AD1904" s="297"/>
      <c r="AE1904" s="297"/>
      <c r="AF1904" s="297"/>
      <c r="AG1904" s="297"/>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3" t="str">
        <f t="shared" si="300"/>
        <v/>
      </c>
      <c r="AU1904" s="283" t="s">
        <v>2506</v>
      </c>
    </row>
    <row r="1905" spans="1:47" x14ac:dyDescent="0.35">
      <c r="A1905" s="148"/>
      <c r="B1905" s="116"/>
      <c r="C1905" s="115"/>
      <c r="D1905" s="115"/>
      <c r="E1905" s="115"/>
      <c r="F1905" s="240" t="str">
        <f>IFERROR(VLOOKUP(B1905,ACCEPTED_CODES!$X$3:$Y$48,2,),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4"/>
      <c r="Z1905" s="115" t="str">
        <f>IFERROR(VLOOKUP(Y1905,CAPTURE_SITE_INFO!$AC$3:$AE$501,3,FALSE),"")</f>
        <v/>
      </c>
      <c r="AA1905" s="297"/>
      <c r="AB1905" s="297"/>
      <c r="AC1905" s="297"/>
      <c r="AD1905" s="297"/>
      <c r="AE1905" s="297"/>
      <c r="AF1905" s="297"/>
      <c r="AG1905" s="297"/>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3" t="str">
        <f t="shared" si="300"/>
        <v/>
      </c>
      <c r="AU1905" s="283" t="s">
        <v>2506</v>
      </c>
    </row>
    <row r="1906" spans="1:47" x14ac:dyDescent="0.35">
      <c r="A1906" s="148"/>
      <c r="B1906" s="116"/>
      <c r="C1906" s="115"/>
      <c r="D1906" s="115"/>
      <c r="E1906" s="115"/>
      <c r="F1906" s="240" t="str">
        <f>IFERROR(VLOOKUP(B1906,ACCEPTED_CODES!$X$3:$Y$48,2,),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4"/>
      <c r="Z1906" s="115" t="str">
        <f>IFERROR(VLOOKUP(Y1906,CAPTURE_SITE_INFO!$AC$3:$AE$501,3,FALSE),"")</f>
        <v/>
      </c>
      <c r="AA1906" s="297"/>
      <c r="AB1906" s="297"/>
      <c r="AC1906" s="297"/>
      <c r="AD1906" s="297"/>
      <c r="AE1906" s="297"/>
      <c r="AF1906" s="297"/>
      <c r="AG1906" s="297"/>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3" t="str">
        <f t="shared" si="300"/>
        <v/>
      </c>
      <c r="AU1906" s="283" t="s">
        <v>2506</v>
      </c>
    </row>
    <row r="1907" spans="1:47" x14ac:dyDescent="0.35">
      <c r="A1907" s="148"/>
      <c r="B1907" s="116"/>
      <c r="C1907" s="115"/>
      <c r="D1907" s="115"/>
      <c r="E1907" s="115"/>
      <c r="F1907" s="240" t="str">
        <f>IFERROR(VLOOKUP(B1907,ACCEPTED_CODES!$X$3:$Y$48,2,),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4"/>
      <c r="Z1907" s="115" t="str">
        <f>IFERROR(VLOOKUP(Y1907,CAPTURE_SITE_INFO!$AC$3:$AE$501,3,FALSE),"")</f>
        <v/>
      </c>
      <c r="AA1907" s="297"/>
      <c r="AB1907" s="297"/>
      <c r="AC1907" s="297"/>
      <c r="AD1907" s="297"/>
      <c r="AE1907" s="297"/>
      <c r="AF1907" s="297"/>
      <c r="AG1907" s="297"/>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3" t="str">
        <f t="shared" si="300"/>
        <v/>
      </c>
      <c r="AU1907" s="283" t="s">
        <v>2506</v>
      </c>
    </row>
    <row r="1908" spans="1:47" x14ac:dyDescent="0.35">
      <c r="A1908" s="148"/>
      <c r="B1908" s="116"/>
      <c r="C1908" s="115"/>
      <c r="D1908" s="115"/>
      <c r="E1908" s="115"/>
      <c r="F1908" s="240" t="str">
        <f>IFERROR(VLOOKUP(B1908,ACCEPTED_CODES!$X$3:$Y$48,2,),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4"/>
      <c r="Z1908" s="115" t="str">
        <f>IFERROR(VLOOKUP(Y1908,CAPTURE_SITE_INFO!$AC$3:$AE$501,3,FALSE),"")</f>
        <v/>
      </c>
      <c r="AA1908" s="297"/>
      <c r="AB1908" s="297"/>
      <c r="AC1908" s="297"/>
      <c r="AD1908" s="297"/>
      <c r="AE1908" s="297"/>
      <c r="AF1908" s="297"/>
      <c r="AG1908" s="297"/>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3" t="str">
        <f t="shared" si="300"/>
        <v/>
      </c>
      <c r="AU1908" s="283" t="s">
        <v>2506</v>
      </c>
    </row>
    <row r="1909" spans="1:47" x14ac:dyDescent="0.35">
      <c r="A1909" s="148"/>
      <c r="B1909" s="116"/>
      <c r="C1909" s="115"/>
      <c r="D1909" s="115"/>
      <c r="E1909" s="115"/>
      <c r="F1909" s="240" t="str">
        <f>IFERROR(VLOOKUP(B1909,ACCEPTED_CODES!$X$3:$Y$48,2,),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4"/>
      <c r="Z1909" s="115" t="str">
        <f>IFERROR(VLOOKUP(Y1909,CAPTURE_SITE_INFO!$AC$3:$AE$501,3,FALSE),"")</f>
        <v/>
      </c>
      <c r="AA1909" s="297"/>
      <c r="AB1909" s="297"/>
      <c r="AC1909" s="297"/>
      <c r="AD1909" s="297"/>
      <c r="AE1909" s="297"/>
      <c r="AF1909" s="297"/>
      <c r="AG1909" s="297"/>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3" t="str">
        <f t="shared" si="300"/>
        <v/>
      </c>
      <c r="AU1909" s="283" t="s">
        <v>2506</v>
      </c>
    </row>
    <row r="1910" spans="1:47" x14ac:dyDescent="0.35">
      <c r="A1910" s="148"/>
      <c r="B1910" s="116"/>
      <c r="C1910" s="115"/>
      <c r="D1910" s="115"/>
      <c r="E1910" s="115"/>
      <c r="F1910" s="240" t="str">
        <f>IFERROR(VLOOKUP(B1910,ACCEPTED_CODES!$X$3:$Y$48,2,),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4"/>
      <c r="Z1910" s="115" t="str">
        <f>IFERROR(VLOOKUP(Y1910,CAPTURE_SITE_INFO!$AC$3:$AE$501,3,FALSE),"")</f>
        <v/>
      </c>
      <c r="AA1910" s="297"/>
      <c r="AB1910" s="297"/>
      <c r="AC1910" s="297"/>
      <c r="AD1910" s="297"/>
      <c r="AE1910" s="297"/>
      <c r="AF1910" s="297"/>
      <c r="AG1910" s="297"/>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3" t="str">
        <f t="shared" si="300"/>
        <v/>
      </c>
      <c r="AU1910" s="283" t="s">
        <v>2506</v>
      </c>
    </row>
    <row r="1911" spans="1:47" x14ac:dyDescent="0.35">
      <c r="A1911" s="148"/>
      <c r="B1911" s="116"/>
      <c r="C1911" s="115"/>
      <c r="D1911" s="115"/>
      <c r="E1911" s="115"/>
      <c r="F1911" s="240" t="str">
        <f>IFERROR(VLOOKUP(B1911,ACCEPTED_CODES!$X$3:$Y$48,2,),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4"/>
      <c r="Z1911" s="115" t="str">
        <f>IFERROR(VLOOKUP(Y1911,CAPTURE_SITE_INFO!$AC$3:$AE$501,3,FALSE),"")</f>
        <v/>
      </c>
      <c r="AA1911" s="297"/>
      <c r="AB1911" s="297"/>
      <c r="AC1911" s="297"/>
      <c r="AD1911" s="297"/>
      <c r="AE1911" s="297"/>
      <c r="AF1911" s="297"/>
      <c r="AG1911" s="297"/>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3" t="str">
        <f t="shared" si="300"/>
        <v/>
      </c>
      <c r="AU1911" s="283" t="s">
        <v>2506</v>
      </c>
    </row>
    <row r="1912" spans="1:47" x14ac:dyDescent="0.35">
      <c r="A1912" s="148"/>
      <c r="B1912" s="116"/>
      <c r="C1912" s="115"/>
      <c r="D1912" s="115"/>
      <c r="E1912" s="115"/>
      <c r="F1912" s="240" t="str">
        <f>IFERROR(VLOOKUP(B1912,ACCEPTED_CODES!$X$3:$Y$48,2,),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4"/>
      <c r="Z1912" s="115" t="str">
        <f>IFERROR(VLOOKUP(Y1912,CAPTURE_SITE_INFO!$AC$3:$AE$501,3,FALSE),"")</f>
        <v/>
      </c>
      <c r="AA1912" s="297"/>
      <c r="AB1912" s="297"/>
      <c r="AC1912" s="297"/>
      <c r="AD1912" s="297"/>
      <c r="AE1912" s="297"/>
      <c r="AF1912" s="297"/>
      <c r="AG1912" s="297"/>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3" t="str">
        <f t="shared" si="300"/>
        <v/>
      </c>
      <c r="AU1912" s="283" t="s">
        <v>2506</v>
      </c>
    </row>
    <row r="1913" spans="1:47" x14ac:dyDescent="0.35">
      <c r="A1913" s="148"/>
      <c r="B1913" s="116"/>
      <c r="C1913" s="115"/>
      <c r="D1913" s="115"/>
      <c r="E1913" s="115"/>
      <c r="F1913" s="240" t="str">
        <f>IFERROR(VLOOKUP(B1913,ACCEPTED_CODES!$X$3:$Y$48,2,),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4"/>
      <c r="Z1913" s="115" t="str">
        <f>IFERROR(VLOOKUP(Y1913,CAPTURE_SITE_INFO!$AC$3:$AE$501,3,FALSE),"")</f>
        <v/>
      </c>
      <c r="AA1913" s="297"/>
      <c r="AB1913" s="297"/>
      <c r="AC1913" s="297"/>
      <c r="AD1913" s="297"/>
      <c r="AE1913" s="297"/>
      <c r="AF1913" s="297"/>
      <c r="AG1913" s="297"/>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3" t="str">
        <f t="shared" si="300"/>
        <v/>
      </c>
      <c r="AU1913" s="283" t="s">
        <v>2506</v>
      </c>
    </row>
    <row r="1914" spans="1:47" x14ac:dyDescent="0.35">
      <c r="A1914" s="148"/>
      <c r="B1914" s="116"/>
      <c r="C1914" s="115"/>
      <c r="D1914" s="115"/>
      <c r="E1914" s="115"/>
      <c r="F1914" s="240" t="str">
        <f>IFERROR(VLOOKUP(B1914,ACCEPTED_CODES!$X$3:$Y$48,2,),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4"/>
      <c r="Z1914" s="115" t="str">
        <f>IFERROR(VLOOKUP(Y1914,CAPTURE_SITE_INFO!$AC$3:$AE$501,3,FALSE),"")</f>
        <v/>
      </c>
      <c r="AA1914" s="297"/>
      <c r="AB1914" s="297"/>
      <c r="AC1914" s="297"/>
      <c r="AD1914" s="297"/>
      <c r="AE1914" s="297"/>
      <c r="AF1914" s="297"/>
      <c r="AG1914" s="297"/>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3" t="str">
        <f t="shared" si="300"/>
        <v/>
      </c>
      <c r="AU1914" s="283" t="s">
        <v>2506</v>
      </c>
    </row>
    <row r="1915" spans="1:47" x14ac:dyDescent="0.35">
      <c r="A1915" s="148"/>
      <c r="B1915" s="116"/>
      <c r="C1915" s="115"/>
      <c r="D1915" s="115"/>
      <c r="E1915" s="115"/>
      <c r="F1915" s="240" t="str">
        <f>IFERROR(VLOOKUP(B1915,ACCEPTED_CODES!$X$3:$Y$48,2,),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4"/>
      <c r="Z1915" s="115" t="str">
        <f>IFERROR(VLOOKUP(Y1915,CAPTURE_SITE_INFO!$AC$3:$AE$501,3,FALSE),"")</f>
        <v/>
      </c>
      <c r="AA1915" s="297"/>
      <c r="AB1915" s="297"/>
      <c r="AC1915" s="297"/>
      <c r="AD1915" s="297"/>
      <c r="AE1915" s="297"/>
      <c r="AF1915" s="297"/>
      <c r="AG1915" s="297"/>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3" t="str">
        <f t="shared" si="300"/>
        <v/>
      </c>
      <c r="AU1915" s="283" t="s">
        <v>2506</v>
      </c>
    </row>
    <row r="1916" spans="1:47" x14ac:dyDescent="0.35">
      <c r="A1916" s="148"/>
      <c r="B1916" s="116"/>
      <c r="C1916" s="115"/>
      <c r="D1916" s="115"/>
      <c r="E1916" s="115"/>
      <c r="F1916" s="240" t="str">
        <f>IFERROR(VLOOKUP(B1916,ACCEPTED_CODES!$X$3:$Y$48,2,),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4"/>
      <c r="Z1916" s="115" t="str">
        <f>IFERROR(VLOOKUP(Y1916,CAPTURE_SITE_INFO!$AC$3:$AE$501,3,FALSE),"")</f>
        <v/>
      </c>
      <c r="AA1916" s="297"/>
      <c r="AB1916" s="297"/>
      <c r="AC1916" s="297"/>
      <c r="AD1916" s="297"/>
      <c r="AE1916" s="297"/>
      <c r="AF1916" s="297"/>
      <c r="AG1916" s="297"/>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3" t="str">
        <f t="shared" si="300"/>
        <v/>
      </c>
      <c r="AU1916" s="283" t="s">
        <v>2506</v>
      </c>
    </row>
    <row r="1917" spans="1:47" x14ac:dyDescent="0.35">
      <c r="A1917" s="148"/>
      <c r="B1917" s="116"/>
      <c r="C1917" s="115"/>
      <c r="D1917" s="115"/>
      <c r="E1917" s="115"/>
      <c r="F1917" s="240" t="str">
        <f>IFERROR(VLOOKUP(B1917,ACCEPTED_CODES!$X$3:$Y$48,2,),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4"/>
      <c r="Z1917" s="115" t="str">
        <f>IFERROR(VLOOKUP(Y1917,CAPTURE_SITE_INFO!$AC$3:$AE$501,3,FALSE),"")</f>
        <v/>
      </c>
      <c r="AA1917" s="297"/>
      <c r="AB1917" s="297"/>
      <c r="AC1917" s="297"/>
      <c r="AD1917" s="297"/>
      <c r="AE1917" s="297"/>
      <c r="AF1917" s="297"/>
      <c r="AG1917" s="297"/>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3" t="str">
        <f t="shared" si="300"/>
        <v/>
      </c>
      <c r="AU1917" s="283" t="s">
        <v>2506</v>
      </c>
    </row>
    <row r="1918" spans="1:47" x14ac:dyDescent="0.35">
      <c r="A1918" s="148"/>
      <c r="B1918" s="116"/>
      <c r="C1918" s="115"/>
      <c r="D1918" s="115"/>
      <c r="E1918" s="115"/>
      <c r="F1918" s="240" t="str">
        <f>IFERROR(VLOOKUP(B1918,ACCEPTED_CODES!$X$3:$Y$48,2,),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4"/>
      <c r="Z1918" s="115" t="str">
        <f>IFERROR(VLOOKUP(Y1918,CAPTURE_SITE_INFO!$AC$3:$AE$501,3,FALSE),"")</f>
        <v/>
      </c>
      <c r="AA1918" s="297"/>
      <c r="AB1918" s="297"/>
      <c r="AC1918" s="297"/>
      <c r="AD1918" s="297"/>
      <c r="AE1918" s="297"/>
      <c r="AF1918" s="297"/>
      <c r="AG1918" s="297"/>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3" t="str">
        <f t="shared" si="300"/>
        <v/>
      </c>
      <c r="AU1918" s="283" t="s">
        <v>2506</v>
      </c>
    </row>
    <row r="1919" spans="1:47" x14ac:dyDescent="0.35">
      <c r="A1919" s="148"/>
      <c r="B1919" s="116"/>
      <c r="C1919" s="115"/>
      <c r="D1919" s="115"/>
      <c r="E1919" s="115"/>
      <c r="F1919" s="240" t="str">
        <f>IFERROR(VLOOKUP(B1919,ACCEPTED_CODES!$X$3:$Y$48,2,),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4"/>
      <c r="Z1919" s="115" t="str">
        <f>IFERROR(VLOOKUP(Y1919,CAPTURE_SITE_INFO!$AC$3:$AE$501,3,FALSE),"")</f>
        <v/>
      </c>
      <c r="AA1919" s="297"/>
      <c r="AB1919" s="297"/>
      <c r="AC1919" s="297"/>
      <c r="AD1919" s="297"/>
      <c r="AE1919" s="297"/>
      <c r="AF1919" s="297"/>
      <c r="AG1919" s="297"/>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3" t="str">
        <f t="shared" si="300"/>
        <v/>
      </c>
      <c r="AU1919" s="283" t="s">
        <v>2506</v>
      </c>
    </row>
    <row r="1920" spans="1:47" x14ac:dyDescent="0.35">
      <c r="A1920" s="148"/>
      <c r="B1920" s="116"/>
      <c r="C1920" s="115"/>
      <c r="D1920" s="115"/>
      <c r="E1920" s="115"/>
      <c r="F1920" s="240" t="str">
        <f>IFERROR(VLOOKUP(B1920,ACCEPTED_CODES!$X$3:$Y$48,2,),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4"/>
      <c r="Z1920" s="115" t="str">
        <f>IFERROR(VLOOKUP(Y1920,CAPTURE_SITE_INFO!$AC$3:$AE$501,3,FALSE),"")</f>
        <v/>
      </c>
      <c r="AA1920" s="297"/>
      <c r="AB1920" s="297"/>
      <c r="AC1920" s="297"/>
      <c r="AD1920" s="297"/>
      <c r="AE1920" s="297"/>
      <c r="AF1920" s="297"/>
      <c r="AG1920" s="297"/>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3" t="str">
        <f t="shared" si="300"/>
        <v/>
      </c>
      <c r="AU1920" s="283" t="s">
        <v>2506</v>
      </c>
    </row>
    <row r="1921" spans="1:47" x14ac:dyDescent="0.35">
      <c r="A1921" s="148"/>
      <c r="B1921" s="116"/>
      <c r="C1921" s="115"/>
      <c r="D1921" s="115"/>
      <c r="E1921" s="115"/>
      <c r="F1921" s="240" t="str">
        <f>IFERROR(VLOOKUP(B1921,ACCEPTED_CODES!$X$3:$Y$48,2,),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4"/>
      <c r="Z1921" s="115" t="str">
        <f>IFERROR(VLOOKUP(Y1921,CAPTURE_SITE_INFO!$AC$3:$AE$501,3,FALSE),"")</f>
        <v/>
      </c>
      <c r="AA1921" s="297"/>
      <c r="AB1921" s="297"/>
      <c r="AC1921" s="297"/>
      <c r="AD1921" s="297"/>
      <c r="AE1921" s="297"/>
      <c r="AF1921" s="297"/>
      <c r="AG1921" s="297"/>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3" t="str">
        <f t="shared" si="300"/>
        <v/>
      </c>
      <c r="AU1921" s="283" t="s">
        <v>2506</v>
      </c>
    </row>
    <row r="1922" spans="1:47" x14ac:dyDescent="0.35">
      <c r="A1922" s="148"/>
      <c r="B1922" s="116"/>
      <c r="C1922" s="115"/>
      <c r="D1922" s="115"/>
      <c r="E1922" s="115"/>
      <c r="F1922" s="240" t="str">
        <f>IFERROR(VLOOKUP(B1922,ACCEPTED_CODES!$X$3:$Y$48,2,),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4"/>
      <c r="Z1922" s="115" t="str">
        <f>IFERROR(VLOOKUP(Y1922,CAPTURE_SITE_INFO!$AC$3:$AE$501,3,FALSE),"")</f>
        <v/>
      </c>
      <c r="AA1922" s="297"/>
      <c r="AB1922" s="297"/>
      <c r="AC1922" s="297"/>
      <c r="AD1922" s="297"/>
      <c r="AE1922" s="297"/>
      <c r="AF1922" s="297"/>
      <c r="AG1922" s="297"/>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3" t="str">
        <f t="shared" si="300"/>
        <v/>
      </c>
      <c r="AU1922" s="283" t="s">
        <v>2506</v>
      </c>
    </row>
    <row r="1923" spans="1:47" x14ac:dyDescent="0.35">
      <c r="A1923" s="148"/>
      <c r="B1923" s="116"/>
      <c r="C1923" s="115"/>
      <c r="D1923" s="115"/>
      <c r="E1923" s="115"/>
      <c r="F1923" s="240" t="str">
        <f>IFERROR(VLOOKUP(B1923,ACCEPTED_CODES!$X$3:$Y$48,2,),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4"/>
      <c r="Z1923" s="115" t="str">
        <f>IFERROR(VLOOKUP(Y1923,CAPTURE_SITE_INFO!$AC$3:$AE$501,3,FALSE),"")</f>
        <v/>
      </c>
      <c r="AA1923" s="297"/>
      <c r="AB1923" s="297"/>
      <c r="AC1923" s="297"/>
      <c r="AD1923" s="297"/>
      <c r="AE1923" s="297"/>
      <c r="AF1923" s="297"/>
      <c r="AG1923" s="297"/>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3" t="str">
        <f t="shared" si="300"/>
        <v/>
      </c>
      <c r="AU1923" s="283" t="s">
        <v>2506</v>
      </c>
    </row>
    <row r="1924" spans="1:47" x14ac:dyDescent="0.35">
      <c r="A1924" s="148"/>
      <c r="B1924" s="116"/>
      <c r="C1924" s="115"/>
      <c r="D1924" s="115"/>
      <c r="E1924" s="115"/>
      <c r="F1924" s="240" t="str">
        <f>IFERROR(VLOOKUP(B1924,ACCEPTED_CODES!$X$3:$Y$48,2,),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4"/>
      <c r="Z1924" s="115" t="str">
        <f>IFERROR(VLOOKUP(Y1924,CAPTURE_SITE_INFO!$AC$3:$AE$501,3,FALSE),"")</f>
        <v/>
      </c>
      <c r="AA1924" s="297"/>
      <c r="AB1924" s="297"/>
      <c r="AC1924" s="297"/>
      <c r="AD1924" s="297"/>
      <c r="AE1924" s="297"/>
      <c r="AF1924" s="297"/>
      <c r="AG1924" s="297"/>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3" t="str">
        <f t="shared" si="300"/>
        <v/>
      </c>
      <c r="AU1924" s="283" t="s">
        <v>2506</v>
      </c>
    </row>
    <row r="1925" spans="1:47" x14ac:dyDescent="0.35">
      <c r="A1925" s="148"/>
      <c r="B1925" s="116"/>
      <c r="C1925" s="115"/>
      <c r="D1925" s="115"/>
      <c r="E1925" s="115"/>
      <c r="F1925" s="240" t="str">
        <f>IFERROR(VLOOKUP(B1925,ACCEPTED_CODES!$X$3:$Y$48,2,),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4"/>
      <c r="Z1925" s="115" t="str">
        <f>IFERROR(VLOOKUP(Y1925,CAPTURE_SITE_INFO!$AC$3:$AE$501,3,FALSE),"")</f>
        <v/>
      </c>
      <c r="AA1925" s="297"/>
      <c r="AB1925" s="297"/>
      <c r="AC1925" s="297"/>
      <c r="AD1925" s="297"/>
      <c r="AE1925" s="297"/>
      <c r="AF1925" s="297"/>
      <c r="AG1925" s="297"/>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3" t="str">
        <f t="shared" ref="AT1925:AT1988" si="310">IF(T1925="","",(CONCATENATE(S1925,"-",T1925)))</f>
        <v/>
      </c>
      <c r="AU1925" s="283" t="s">
        <v>2506</v>
      </c>
    </row>
    <row r="1926" spans="1:47" x14ac:dyDescent="0.35">
      <c r="A1926" s="148"/>
      <c r="B1926" s="116"/>
      <c r="C1926" s="115"/>
      <c r="D1926" s="115"/>
      <c r="E1926" s="115"/>
      <c r="F1926" s="240" t="str">
        <f>IFERROR(VLOOKUP(B1926,ACCEPTED_CODES!$X$3:$Y$48,2,),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4"/>
      <c r="Z1926" s="115" t="str">
        <f>IFERROR(VLOOKUP(Y1926,CAPTURE_SITE_INFO!$AC$3:$AE$501,3,FALSE),"")</f>
        <v/>
      </c>
      <c r="AA1926" s="297"/>
      <c r="AB1926" s="297"/>
      <c r="AC1926" s="297"/>
      <c r="AD1926" s="297"/>
      <c r="AE1926" s="297"/>
      <c r="AF1926" s="297"/>
      <c r="AG1926" s="297"/>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3" t="str">
        <f t="shared" si="310"/>
        <v/>
      </c>
      <c r="AU1926" s="283" t="s">
        <v>2506</v>
      </c>
    </row>
    <row r="1927" spans="1:47" x14ac:dyDescent="0.35">
      <c r="A1927" s="148"/>
      <c r="B1927" s="116"/>
      <c r="C1927" s="115"/>
      <c r="D1927" s="115"/>
      <c r="E1927" s="115"/>
      <c r="F1927" s="240" t="str">
        <f>IFERROR(VLOOKUP(B1927,ACCEPTED_CODES!$X$3:$Y$48,2,),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4"/>
      <c r="Z1927" s="115" t="str">
        <f>IFERROR(VLOOKUP(Y1927,CAPTURE_SITE_INFO!$AC$3:$AE$501,3,FALSE),"")</f>
        <v/>
      </c>
      <c r="AA1927" s="297"/>
      <c r="AB1927" s="297"/>
      <c r="AC1927" s="297"/>
      <c r="AD1927" s="297"/>
      <c r="AE1927" s="297"/>
      <c r="AF1927" s="297"/>
      <c r="AG1927" s="297"/>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3" t="str">
        <f t="shared" si="310"/>
        <v/>
      </c>
      <c r="AU1927" s="283" t="s">
        <v>2506</v>
      </c>
    </row>
    <row r="1928" spans="1:47" x14ac:dyDescent="0.35">
      <c r="A1928" s="148"/>
      <c r="B1928" s="116"/>
      <c r="C1928" s="115"/>
      <c r="D1928" s="115"/>
      <c r="E1928" s="115"/>
      <c r="F1928" s="240" t="str">
        <f>IFERROR(VLOOKUP(B1928,ACCEPTED_CODES!$X$3:$Y$48,2,),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4"/>
      <c r="Z1928" s="115" t="str">
        <f>IFERROR(VLOOKUP(Y1928,CAPTURE_SITE_INFO!$AC$3:$AE$501,3,FALSE),"")</f>
        <v/>
      </c>
      <c r="AA1928" s="297"/>
      <c r="AB1928" s="297"/>
      <c r="AC1928" s="297"/>
      <c r="AD1928" s="297"/>
      <c r="AE1928" s="297"/>
      <c r="AF1928" s="297"/>
      <c r="AG1928" s="297"/>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3" t="str">
        <f t="shared" si="310"/>
        <v/>
      </c>
      <c r="AU1928" s="283" t="s">
        <v>2506</v>
      </c>
    </row>
    <row r="1929" spans="1:47" x14ac:dyDescent="0.35">
      <c r="A1929" s="148"/>
      <c r="B1929" s="116"/>
      <c r="C1929" s="115"/>
      <c r="D1929" s="115"/>
      <c r="E1929" s="115"/>
      <c r="F1929" s="240" t="str">
        <f>IFERROR(VLOOKUP(B1929,ACCEPTED_CODES!$X$3:$Y$48,2,),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4"/>
      <c r="Z1929" s="115" t="str">
        <f>IFERROR(VLOOKUP(Y1929,CAPTURE_SITE_INFO!$AC$3:$AE$501,3,FALSE),"")</f>
        <v/>
      </c>
      <c r="AA1929" s="297"/>
      <c r="AB1929" s="297"/>
      <c r="AC1929" s="297"/>
      <c r="AD1929" s="297"/>
      <c r="AE1929" s="297"/>
      <c r="AF1929" s="297"/>
      <c r="AG1929" s="297"/>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3" t="str">
        <f t="shared" si="310"/>
        <v/>
      </c>
      <c r="AU1929" s="283" t="s">
        <v>2506</v>
      </c>
    </row>
    <row r="1930" spans="1:47" x14ac:dyDescent="0.35">
      <c r="A1930" s="148"/>
      <c r="B1930" s="116"/>
      <c r="C1930" s="115"/>
      <c r="D1930" s="115"/>
      <c r="E1930" s="115"/>
      <c r="F1930" s="240" t="str">
        <f>IFERROR(VLOOKUP(B1930,ACCEPTED_CODES!$X$3:$Y$48,2,),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4"/>
      <c r="Z1930" s="115" t="str">
        <f>IFERROR(VLOOKUP(Y1930,CAPTURE_SITE_INFO!$AC$3:$AE$501,3,FALSE),"")</f>
        <v/>
      </c>
      <c r="AA1930" s="297"/>
      <c r="AB1930" s="297"/>
      <c r="AC1930" s="297"/>
      <c r="AD1930" s="297"/>
      <c r="AE1930" s="297"/>
      <c r="AF1930" s="297"/>
      <c r="AG1930" s="297"/>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3" t="str">
        <f t="shared" si="310"/>
        <v/>
      </c>
      <c r="AU1930" s="283" t="s">
        <v>2506</v>
      </c>
    </row>
    <row r="1931" spans="1:47" x14ac:dyDescent="0.35">
      <c r="A1931" s="148"/>
      <c r="B1931" s="116"/>
      <c r="C1931" s="115"/>
      <c r="D1931" s="115"/>
      <c r="E1931" s="115"/>
      <c r="F1931" s="240" t="str">
        <f>IFERROR(VLOOKUP(B1931,ACCEPTED_CODES!$X$3:$Y$48,2,),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4"/>
      <c r="Z1931" s="115" t="str">
        <f>IFERROR(VLOOKUP(Y1931,CAPTURE_SITE_INFO!$AC$3:$AE$501,3,FALSE),"")</f>
        <v/>
      </c>
      <c r="AA1931" s="297"/>
      <c r="AB1931" s="297"/>
      <c r="AC1931" s="297"/>
      <c r="AD1931" s="297"/>
      <c r="AE1931" s="297"/>
      <c r="AF1931" s="297"/>
      <c r="AG1931" s="297"/>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3" t="str">
        <f t="shared" si="310"/>
        <v/>
      </c>
      <c r="AU1931" s="283" t="s">
        <v>2506</v>
      </c>
    </row>
    <row r="1932" spans="1:47" x14ac:dyDescent="0.35">
      <c r="A1932" s="148"/>
      <c r="B1932" s="116"/>
      <c r="C1932" s="115"/>
      <c r="D1932" s="115"/>
      <c r="E1932" s="115"/>
      <c r="F1932" s="240" t="str">
        <f>IFERROR(VLOOKUP(B1932,ACCEPTED_CODES!$X$3:$Y$48,2,),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4"/>
      <c r="Z1932" s="115" t="str">
        <f>IFERROR(VLOOKUP(Y1932,CAPTURE_SITE_INFO!$AC$3:$AE$501,3,FALSE),"")</f>
        <v/>
      </c>
      <c r="AA1932" s="297"/>
      <c r="AB1932" s="297"/>
      <c r="AC1932" s="297"/>
      <c r="AD1932" s="297"/>
      <c r="AE1932" s="297"/>
      <c r="AF1932" s="297"/>
      <c r="AG1932" s="297"/>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3" t="str">
        <f t="shared" si="310"/>
        <v/>
      </c>
      <c r="AU1932" s="283" t="s">
        <v>2506</v>
      </c>
    </row>
    <row r="1933" spans="1:47" x14ac:dyDescent="0.35">
      <c r="A1933" s="148"/>
      <c r="B1933" s="116"/>
      <c r="C1933" s="115"/>
      <c r="D1933" s="115"/>
      <c r="E1933" s="115"/>
      <c r="F1933" s="240" t="str">
        <f>IFERROR(VLOOKUP(B1933,ACCEPTED_CODES!$X$3:$Y$48,2,),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4"/>
      <c r="Z1933" s="115" t="str">
        <f>IFERROR(VLOOKUP(Y1933,CAPTURE_SITE_INFO!$AC$3:$AE$501,3,FALSE),"")</f>
        <v/>
      </c>
      <c r="AA1933" s="297"/>
      <c r="AB1933" s="297"/>
      <c r="AC1933" s="297"/>
      <c r="AD1933" s="297"/>
      <c r="AE1933" s="297"/>
      <c r="AF1933" s="297"/>
      <c r="AG1933" s="297"/>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3" t="str">
        <f t="shared" si="310"/>
        <v/>
      </c>
      <c r="AU1933" s="283" t="s">
        <v>2506</v>
      </c>
    </row>
    <row r="1934" spans="1:47" x14ac:dyDescent="0.35">
      <c r="A1934" s="148"/>
      <c r="B1934" s="116"/>
      <c r="C1934" s="115"/>
      <c r="D1934" s="115"/>
      <c r="E1934" s="115"/>
      <c r="F1934" s="240" t="str">
        <f>IFERROR(VLOOKUP(B1934,ACCEPTED_CODES!$X$3:$Y$48,2,),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4"/>
      <c r="Z1934" s="115" t="str">
        <f>IFERROR(VLOOKUP(Y1934,CAPTURE_SITE_INFO!$AC$3:$AE$501,3,FALSE),"")</f>
        <v/>
      </c>
      <c r="AA1934" s="297"/>
      <c r="AB1934" s="297"/>
      <c r="AC1934" s="297"/>
      <c r="AD1934" s="297"/>
      <c r="AE1934" s="297"/>
      <c r="AF1934" s="297"/>
      <c r="AG1934" s="297"/>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3" t="str">
        <f t="shared" si="310"/>
        <v/>
      </c>
      <c r="AU1934" s="283" t="s">
        <v>2506</v>
      </c>
    </row>
    <row r="1935" spans="1:47" x14ac:dyDescent="0.35">
      <c r="A1935" s="148"/>
      <c r="B1935" s="116"/>
      <c r="C1935" s="115"/>
      <c r="D1935" s="115"/>
      <c r="E1935" s="115"/>
      <c r="F1935" s="240" t="str">
        <f>IFERROR(VLOOKUP(B1935,ACCEPTED_CODES!$X$3:$Y$48,2,),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4"/>
      <c r="Z1935" s="115" t="str">
        <f>IFERROR(VLOOKUP(Y1935,CAPTURE_SITE_INFO!$AC$3:$AE$501,3,FALSE),"")</f>
        <v/>
      </c>
      <c r="AA1935" s="297"/>
      <c r="AB1935" s="297"/>
      <c r="AC1935" s="297"/>
      <c r="AD1935" s="297"/>
      <c r="AE1935" s="297"/>
      <c r="AF1935" s="297"/>
      <c r="AG1935" s="297"/>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3" t="str">
        <f t="shared" si="310"/>
        <v/>
      </c>
      <c r="AU1935" s="283" t="s">
        <v>2506</v>
      </c>
    </row>
    <row r="1936" spans="1:47" x14ac:dyDescent="0.35">
      <c r="A1936" s="148"/>
      <c r="B1936" s="116"/>
      <c r="C1936" s="115"/>
      <c r="D1936" s="115"/>
      <c r="E1936" s="115"/>
      <c r="F1936" s="240" t="str">
        <f>IFERROR(VLOOKUP(B1936,ACCEPTED_CODES!$X$3:$Y$48,2,),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4"/>
      <c r="Z1936" s="115" t="str">
        <f>IFERROR(VLOOKUP(Y1936,CAPTURE_SITE_INFO!$AC$3:$AE$501,3,FALSE),"")</f>
        <v/>
      </c>
      <c r="AA1936" s="297"/>
      <c r="AB1936" s="297"/>
      <c r="AC1936" s="297"/>
      <c r="AD1936" s="297"/>
      <c r="AE1936" s="297"/>
      <c r="AF1936" s="297"/>
      <c r="AG1936" s="297"/>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3" t="str">
        <f t="shared" si="310"/>
        <v/>
      </c>
      <c r="AU1936" s="283" t="s">
        <v>2506</v>
      </c>
    </row>
    <row r="1937" spans="1:47" x14ac:dyDescent="0.35">
      <c r="A1937" s="148"/>
      <c r="B1937" s="116"/>
      <c r="C1937" s="115"/>
      <c r="D1937" s="115"/>
      <c r="E1937" s="115"/>
      <c r="F1937" s="240" t="str">
        <f>IFERROR(VLOOKUP(B1937,ACCEPTED_CODES!$X$3:$Y$48,2,),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4"/>
      <c r="Z1937" s="115" t="str">
        <f>IFERROR(VLOOKUP(Y1937,CAPTURE_SITE_INFO!$AC$3:$AE$501,3,FALSE),"")</f>
        <v/>
      </c>
      <c r="AA1937" s="297"/>
      <c r="AB1937" s="297"/>
      <c r="AC1937" s="297"/>
      <c r="AD1937" s="297"/>
      <c r="AE1937" s="297"/>
      <c r="AF1937" s="297"/>
      <c r="AG1937" s="297"/>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3" t="str">
        <f t="shared" si="310"/>
        <v/>
      </c>
      <c r="AU1937" s="283" t="s">
        <v>2506</v>
      </c>
    </row>
    <row r="1938" spans="1:47" x14ac:dyDescent="0.35">
      <c r="A1938" s="148"/>
      <c r="B1938" s="116"/>
      <c r="C1938" s="115"/>
      <c r="D1938" s="115"/>
      <c r="E1938" s="115"/>
      <c r="F1938" s="240" t="str">
        <f>IFERROR(VLOOKUP(B1938,ACCEPTED_CODES!$X$3:$Y$48,2,),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4"/>
      <c r="Z1938" s="115" t="str">
        <f>IFERROR(VLOOKUP(Y1938,CAPTURE_SITE_INFO!$AC$3:$AE$501,3,FALSE),"")</f>
        <v/>
      </c>
      <c r="AA1938" s="297"/>
      <c r="AB1938" s="297"/>
      <c r="AC1938" s="297"/>
      <c r="AD1938" s="297"/>
      <c r="AE1938" s="297"/>
      <c r="AF1938" s="297"/>
      <c r="AG1938" s="297"/>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3" t="str">
        <f t="shared" si="310"/>
        <v/>
      </c>
      <c r="AU1938" s="283" t="s">
        <v>2506</v>
      </c>
    </row>
    <row r="1939" spans="1:47" x14ac:dyDescent="0.35">
      <c r="A1939" s="148"/>
      <c r="B1939" s="116"/>
      <c r="C1939" s="115"/>
      <c r="D1939" s="115"/>
      <c r="E1939" s="115"/>
      <c r="F1939" s="240" t="str">
        <f>IFERROR(VLOOKUP(B1939,ACCEPTED_CODES!$X$3:$Y$48,2,),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4"/>
      <c r="Z1939" s="115" t="str">
        <f>IFERROR(VLOOKUP(Y1939,CAPTURE_SITE_INFO!$AC$3:$AE$501,3,FALSE),"")</f>
        <v/>
      </c>
      <c r="AA1939" s="297"/>
      <c r="AB1939" s="297"/>
      <c r="AC1939" s="297"/>
      <c r="AD1939" s="297"/>
      <c r="AE1939" s="297"/>
      <c r="AF1939" s="297"/>
      <c r="AG1939" s="297"/>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3" t="str">
        <f t="shared" si="310"/>
        <v/>
      </c>
      <c r="AU1939" s="283" t="s">
        <v>2506</v>
      </c>
    </row>
    <row r="1940" spans="1:47" x14ac:dyDescent="0.35">
      <c r="A1940" s="148"/>
      <c r="B1940" s="116"/>
      <c r="C1940" s="115"/>
      <c r="D1940" s="115"/>
      <c r="E1940" s="115"/>
      <c r="F1940" s="240" t="str">
        <f>IFERROR(VLOOKUP(B1940,ACCEPTED_CODES!$X$3:$Y$48,2,),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4"/>
      <c r="Z1940" s="115" t="str">
        <f>IFERROR(VLOOKUP(Y1940,CAPTURE_SITE_INFO!$AC$3:$AE$501,3,FALSE),"")</f>
        <v/>
      </c>
      <c r="AA1940" s="297"/>
      <c r="AB1940" s="297"/>
      <c r="AC1940" s="297"/>
      <c r="AD1940" s="297"/>
      <c r="AE1940" s="297"/>
      <c r="AF1940" s="297"/>
      <c r="AG1940" s="297"/>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3" t="str">
        <f t="shared" si="310"/>
        <v/>
      </c>
      <c r="AU1940" s="283" t="s">
        <v>2506</v>
      </c>
    </row>
    <row r="1941" spans="1:47" x14ac:dyDescent="0.35">
      <c r="A1941" s="148"/>
      <c r="B1941" s="116"/>
      <c r="C1941" s="115"/>
      <c r="D1941" s="115"/>
      <c r="E1941" s="115"/>
      <c r="F1941" s="240" t="str">
        <f>IFERROR(VLOOKUP(B1941,ACCEPTED_CODES!$X$3:$Y$48,2,),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4"/>
      <c r="Z1941" s="115" t="str">
        <f>IFERROR(VLOOKUP(Y1941,CAPTURE_SITE_INFO!$AC$3:$AE$501,3,FALSE),"")</f>
        <v/>
      </c>
      <c r="AA1941" s="297"/>
      <c r="AB1941" s="297"/>
      <c r="AC1941" s="297"/>
      <c r="AD1941" s="297"/>
      <c r="AE1941" s="297"/>
      <c r="AF1941" s="297"/>
      <c r="AG1941" s="297"/>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3" t="str">
        <f t="shared" si="310"/>
        <v/>
      </c>
      <c r="AU1941" s="283" t="s">
        <v>2506</v>
      </c>
    </row>
    <row r="1942" spans="1:47" x14ac:dyDescent="0.35">
      <c r="A1942" s="148"/>
      <c r="B1942" s="116"/>
      <c r="C1942" s="115"/>
      <c r="D1942" s="115"/>
      <c r="E1942" s="115"/>
      <c r="F1942" s="240" t="str">
        <f>IFERROR(VLOOKUP(B1942,ACCEPTED_CODES!$X$3:$Y$48,2,),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4"/>
      <c r="Z1942" s="115" t="str">
        <f>IFERROR(VLOOKUP(Y1942,CAPTURE_SITE_INFO!$AC$3:$AE$501,3,FALSE),"")</f>
        <v/>
      </c>
      <c r="AA1942" s="297"/>
      <c r="AB1942" s="297"/>
      <c r="AC1942" s="297"/>
      <c r="AD1942" s="297"/>
      <c r="AE1942" s="297"/>
      <c r="AF1942" s="297"/>
      <c r="AG1942" s="297"/>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3" t="str">
        <f t="shared" si="310"/>
        <v/>
      </c>
      <c r="AU1942" s="283" t="s">
        <v>2506</v>
      </c>
    </row>
    <row r="1943" spans="1:47" x14ac:dyDescent="0.35">
      <c r="A1943" s="148"/>
      <c r="B1943" s="116"/>
      <c r="C1943" s="115"/>
      <c r="D1943" s="115"/>
      <c r="E1943" s="115"/>
      <c r="F1943" s="240" t="str">
        <f>IFERROR(VLOOKUP(B1943,ACCEPTED_CODES!$X$3:$Y$48,2,),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4"/>
      <c r="Z1943" s="115" t="str">
        <f>IFERROR(VLOOKUP(Y1943,CAPTURE_SITE_INFO!$AC$3:$AE$501,3,FALSE),"")</f>
        <v/>
      </c>
      <c r="AA1943" s="297"/>
      <c r="AB1943" s="297"/>
      <c r="AC1943" s="297"/>
      <c r="AD1943" s="297"/>
      <c r="AE1943" s="297"/>
      <c r="AF1943" s="297"/>
      <c r="AG1943" s="297"/>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3" t="str">
        <f t="shared" si="310"/>
        <v/>
      </c>
      <c r="AU1943" s="283" t="s">
        <v>2506</v>
      </c>
    </row>
    <row r="1944" spans="1:47" x14ac:dyDescent="0.35">
      <c r="A1944" s="148"/>
      <c r="B1944" s="116"/>
      <c r="C1944" s="115"/>
      <c r="D1944" s="115"/>
      <c r="E1944" s="115"/>
      <c r="F1944" s="240" t="str">
        <f>IFERROR(VLOOKUP(B1944,ACCEPTED_CODES!$X$3:$Y$48,2,),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4"/>
      <c r="Z1944" s="115" t="str">
        <f>IFERROR(VLOOKUP(Y1944,CAPTURE_SITE_INFO!$AC$3:$AE$501,3,FALSE),"")</f>
        <v/>
      </c>
      <c r="AA1944" s="297"/>
      <c r="AB1944" s="297"/>
      <c r="AC1944" s="297"/>
      <c r="AD1944" s="297"/>
      <c r="AE1944" s="297"/>
      <c r="AF1944" s="297"/>
      <c r="AG1944" s="297"/>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3" t="str">
        <f t="shared" si="310"/>
        <v/>
      </c>
      <c r="AU1944" s="283" t="s">
        <v>2506</v>
      </c>
    </row>
    <row r="1945" spans="1:47" x14ac:dyDescent="0.35">
      <c r="A1945" s="148"/>
      <c r="B1945" s="116"/>
      <c r="C1945" s="115"/>
      <c r="D1945" s="115"/>
      <c r="E1945" s="115"/>
      <c r="F1945" s="240" t="str">
        <f>IFERROR(VLOOKUP(B1945,ACCEPTED_CODES!$X$3:$Y$48,2,),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4"/>
      <c r="Z1945" s="115" t="str">
        <f>IFERROR(VLOOKUP(Y1945,CAPTURE_SITE_INFO!$AC$3:$AE$501,3,FALSE),"")</f>
        <v/>
      </c>
      <c r="AA1945" s="297"/>
      <c r="AB1945" s="297"/>
      <c r="AC1945" s="297"/>
      <c r="AD1945" s="297"/>
      <c r="AE1945" s="297"/>
      <c r="AF1945" s="297"/>
      <c r="AG1945" s="297"/>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3" t="str">
        <f t="shared" si="310"/>
        <v/>
      </c>
      <c r="AU1945" s="283" t="s">
        <v>2506</v>
      </c>
    </row>
    <row r="1946" spans="1:47" x14ac:dyDescent="0.35">
      <c r="A1946" s="148"/>
      <c r="B1946" s="116"/>
      <c r="C1946" s="115"/>
      <c r="D1946" s="115"/>
      <c r="E1946" s="115"/>
      <c r="F1946" s="240" t="str">
        <f>IFERROR(VLOOKUP(B1946,ACCEPTED_CODES!$X$3:$Y$48,2,),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4"/>
      <c r="Z1946" s="115" t="str">
        <f>IFERROR(VLOOKUP(Y1946,CAPTURE_SITE_INFO!$AC$3:$AE$501,3,FALSE),"")</f>
        <v/>
      </c>
      <c r="AA1946" s="297"/>
      <c r="AB1946" s="297"/>
      <c r="AC1946" s="297"/>
      <c r="AD1946" s="297"/>
      <c r="AE1946" s="297"/>
      <c r="AF1946" s="297"/>
      <c r="AG1946" s="297"/>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3" t="str">
        <f t="shared" si="310"/>
        <v/>
      </c>
      <c r="AU1946" s="283" t="s">
        <v>2506</v>
      </c>
    </row>
    <row r="1947" spans="1:47" x14ac:dyDescent="0.35">
      <c r="A1947" s="148"/>
      <c r="B1947" s="116"/>
      <c r="C1947" s="115"/>
      <c r="D1947" s="115"/>
      <c r="E1947" s="115"/>
      <c r="F1947" s="240" t="str">
        <f>IFERROR(VLOOKUP(B1947,ACCEPTED_CODES!$X$3:$Y$48,2,),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4"/>
      <c r="Z1947" s="115" t="str">
        <f>IFERROR(VLOOKUP(Y1947,CAPTURE_SITE_INFO!$AC$3:$AE$501,3,FALSE),"")</f>
        <v/>
      </c>
      <c r="AA1947" s="297"/>
      <c r="AB1947" s="297"/>
      <c r="AC1947" s="297"/>
      <c r="AD1947" s="297"/>
      <c r="AE1947" s="297"/>
      <c r="AF1947" s="297"/>
      <c r="AG1947" s="297"/>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3" t="str">
        <f t="shared" si="310"/>
        <v/>
      </c>
      <c r="AU1947" s="283" t="s">
        <v>2506</v>
      </c>
    </row>
    <row r="1948" spans="1:47" x14ac:dyDescent="0.35">
      <c r="A1948" s="148"/>
      <c r="B1948" s="116"/>
      <c r="C1948" s="115"/>
      <c r="D1948" s="115"/>
      <c r="E1948" s="115"/>
      <c r="F1948" s="240" t="str">
        <f>IFERROR(VLOOKUP(B1948,ACCEPTED_CODES!$X$3:$Y$48,2,),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4"/>
      <c r="Z1948" s="115" t="str">
        <f>IFERROR(VLOOKUP(Y1948,CAPTURE_SITE_INFO!$AC$3:$AE$501,3,FALSE),"")</f>
        <v/>
      </c>
      <c r="AA1948" s="297"/>
      <c r="AB1948" s="297"/>
      <c r="AC1948" s="297"/>
      <c r="AD1948" s="297"/>
      <c r="AE1948" s="297"/>
      <c r="AF1948" s="297"/>
      <c r="AG1948" s="297"/>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3" t="str">
        <f t="shared" si="310"/>
        <v/>
      </c>
      <c r="AU1948" s="283" t="s">
        <v>2506</v>
      </c>
    </row>
    <row r="1949" spans="1:47" x14ac:dyDescent="0.35">
      <c r="A1949" s="148"/>
      <c r="B1949" s="116"/>
      <c r="C1949" s="115"/>
      <c r="D1949" s="115"/>
      <c r="E1949" s="115"/>
      <c r="F1949" s="240" t="str">
        <f>IFERROR(VLOOKUP(B1949,ACCEPTED_CODES!$X$3:$Y$48,2,),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4"/>
      <c r="Z1949" s="115" t="str">
        <f>IFERROR(VLOOKUP(Y1949,CAPTURE_SITE_INFO!$AC$3:$AE$501,3,FALSE),"")</f>
        <v/>
      </c>
      <c r="AA1949" s="297"/>
      <c r="AB1949" s="297"/>
      <c r="AC1949" s="297"/>
      <c r="AD1949" s="297"/>
      <c r="AE1949" s="297"/>
      <c r="AF1949" s="297"/>
      <c r="AG1949" s="297"/>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3" t="str">
        <f t="shared" si="310"/>
        <v/>
      </c>
      <c r="AU1949" s="283" t="s">
        <v>2506</v>
      </c>
    </row>
    <row r="1950" spans="1:47" x14ac:dyDescent="0.35">
      <c r="A1950" s="148"/>
      <c r="B1950" s="116"/>
      <c r="C1950" s="115"/>
      <c r="D1950" s="115"/>
      <c r="E1950" s="115"/>
      <c r="F1950" s="240" t="str">
        <f>IFERROR(VLOOKUP(B1950,ACCEPTED_CODES!$X$3:$Y$48,2,),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4"/>
      <c r="Z1950" s="115" t="str">
        <f>IFERROR(VLOOKUP(Y1950,CAPTURE_SITE_INFO!$AC$3:$AE$501,3,FALSE),"")</f>
        <v/>
      </c>
      <c r="AA1950" s="297"/>
      <c r="AB1950" s="297"/>
      <c r="AC1950" s="297"/>
      <c r="AD1950" s="297"/>
      <c r="AE1950" s="297"/>
      <c r="AF1950" s="297"/>
      <c r="AG1950" s="297"/>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3" t="str">
        <f t="shared" si="310"/>
        <v/>
      </c>
      <c r="AU1950" s="283" t="s">
        <v>2506</v>
      </c>
    </row>
    <row r="1951" spans="1:47" x14ac:dyDescent="0.35">
      <c r="A1951" s="148"/>
      <c r="B1951" s="116"/>
      <c r="C1951" s="115"/>
      <c r="D1951" s="115"/>
      <c r="E1951" s="115"/>
      <c r="F1951" s="240" t="str">
        <f>IFERROR(VLOOKUP(B1951,ACCEPTED_CODES!$X$3:$Y$48,2,),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4"/>
      <c r="Z1951" s="115" t="str">
        <f>IFERROR(VLOOKUP(Y1951,CAPTURE_SITE_INFO!$AC$3:$AE$501,3,FALSE),"")</f>
        <v/>
      </c>
      <c r="AA1951" s="297"/>
      <c r="AB1951" s="297"/>
      <c r="AC1951" s="297"/>
      <c r="AD1951" s="297"/>
      <c r="AE1951" s="297"/>
      <c r="AF1951" s="297"/>
      <c r="AG1951" s="297"/>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3" t="str">
        <f t="shared" si="310"/>
        <v/>
      </c>
      <c r="AU1951" s="283" t="s">
        <v>2506</v>
      </c>
    </row>
    <row r="1952" spans="1:47" x14ac:dyDescent="0.35">
      <c r="A1952" s="148"/>
      <c r="B1952" s="116"/>
      <c r="C1952" s="115"/>
      <c r="D1952" s="115"/>
      <c r="E1952" s="115"/>
      <c r="F1952" s="240" t="str">
        <f>IFERROR(VLOOKUP(B1952,ACCEPTED_CODES!$X$3:$Y$48,2,),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4"/>
      <c r="Z1952" s="115" t="str">
        <f>IFERROR(VLOOKUP(Y1952,CAPTURE_SITE_INFO!$AC$3:$AE$501,3,FALSE),"")</f>
        <v/>
      </c>
      <c r="AA1952" s="297"/>
      <c r="AB1952" s="297"/>
      <c r="AC1952" s="297"/>
      <c r="AD1952" s="297"/>
      <c r="AE1952" s="297"/>
      <c r="AF1952" s="297"/>
      <c r="AG1952" s="297"/>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3" t="str">
        <f t="shared" si="310"/>
        <v/>
      </c>
      <c r="AU1952" s="283" t="s">
        <v>2506</v>
      </c>
    </row>
    <row r="1953" spans="1:47" x14ac:dyDescent="0.35">
      <c r="A1953" s="148"/>
      <c r="B1953" s="116"/>
      <c r="C1953" s="115"/>
      <c r="D1953" s="115"/>
      <c r="E1953" s="115"/>
      <c r="F1953" s="240" t="str">
        <f>IFERROR(VLOOKUP(B1953,ACCEPTED_CODES!$X$3:$Y$48,2,),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4"/>
      <c r="Z1953" s="115" t="str">
        <f>IFERROR(VLOOKUP(Y1953,CAPTURE_SITE_INFO!$AC$3:$AE$501,3,FALSE),"")</f>
        <v/>
      </c>
      <c r="AA1953" s="297"/>
      <c r="AB1953" s="297"/>
      <c r="AC1953" s="297"/>
      <c r="AD1953" s="297"/>
      <c r="AE1953" s="297"/>
      <c r="AF1953" s="297"/>
      <c r="AG1953" s="297"/>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3" t="str">
        <f t="shared" si="310"/>
        <v/>
      </c>
      <c r="AU1953" s="283" t="s">
        <v>2506</v>
      </c>
    </row>
    <row r="1954" spans="1:47" x14ac:dyDescent="0.35">
      <c r="A1954" s="148"/>
      <c r="B1954" s="116"/>
      <c r="C1954" s="115"/>
      <c r="D1954" s="115"/>
      <c r="E1954" s="115"/>
      <c r="F1954" s="240" t="str">
        <f>IFERROR(VLOOKUP(B1954,ACCEPTED_CODES!$X$3:$Y$48,2,),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4"/>
      <c r="Z1954" s="115" t="str">
        <f>IFERROR(VLOOKUP(Y1954,CAPTURE_SITE_INFO!$AC$3:$AE$501,3,FALSE),"")</f>
        <v/>
      </c>
      <c r="AA1954" s="297"/>
      <c r="AB1954" s="297"/>
      <c r="AC1954" s="297"/>
      <c r="AD1954" s="297"/>
      <c r="AE1954" s="297"/>
      <c r="AF1954" s="297"/>
      <c r="AG1954" s="297"/>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3" t="str">
        <f t="shared" si="310"/>
        <v/>
      </c>
      <c r="AU1954" s="283" t="s">
        <v>2506</v>
      </c>
    </row>
    <row r="1955" spans="1:47" x14ac:dyDescent="0.35">
      <c r="A1955" s="148"/>
      <c r="B1955" s="116"/>
      <c r="C1955" s="115"/>
      <c r="D1955" s="115"/>
      <c r="E1955" s="115"/>
      <c r="F1955" s="240" t="str">
        <f>IFERROR(VLOOKUP(B1955,ACCEPTED_CODES!$X$3:$Y$48,2,),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4"/>
      <c r="Z1955" s="115" t="str">
        <f>IFERROR(VLOOKUP(Y1955,CAPTURE_SITE_INFO!$AC$3:$AE$501,3,FALSE),"")</f>
        <v/>
      </c>
      <c r="AA1955" s="297"/>
      <c r="AB1955" s="297"/>
      <c r="AC1955" s="297"/>
      <c r="AD1955" s="297"/>
      <c r="AE1955" s="297"/>
      <c r="AF1955" s="297"/>
      <c r="AG1955" s="297"/>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3" t="str">
        <f t="shared" si="310"/>
        <v/>
      </c>
      <c r="AU1955" s="283" t="s">
        <v>2506</v>
      </c>
    </row>
    <row r="1956" spans="1:47" x14ac:dyDescent="0.35">
      <c r="A1956" s="148"/>
      <c r="B1956" s="116"/>
      <c r="C1956" s="115"/>
      <c r="D1956" s="115"/>
      <c r="E1956" s="115"/>
      <c r="F1956" s="240" t="str">
        <f>IFERROR(VLOOKUP(B1956,ACCEPTED_CODES!$X$3:$Y$48,2,),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4"/>
      <c r="Z1956" s="115" t="str">
        <f>IFERROR(VLOOKUP(Y1956,CAPTURE_SITE_INFO!$AC$3:$AE$501,3,FALSE),"")</f>
        <v/>
      </c>
      <c r="AA1956" s="297"/>
      <c r="AB1956" s="297"/>
      <c r="AC1956" s="297"/>
      <c r="AD1956" s="297"/>
      <c r="AE1956" s="297"/>
      <c r="AF1956" s="297"/>
      <c r="AG1956" s="297"/>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3" t="str">
        <f t="shared" si="310"/>
        <v/>
      </c>
      <c r="AU1956" s="283" t="s">
        <v>2506</v>
      </c>
    </row>
    <row r="1957" spans="1:47" x14ac:dyDescent="0.35">
      <c r="A1957" s="148"/>
      <c r="B1957" s="116"/>
      <c r="C1957" s="115"/>
      <c r="D1957" s="115"/>
      <c r="E1957" s="115"/>
      <c r="F1957" s="240" t="str">
        <f>IFERROR(VLOOKUP(B1957,ACCEPTED_CODES!$X$3:$Y$48,2,),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4"/>
      <c r="Z1957" s="115" t="str">
        <f>IFERROR(VLOOKUP(Y1957,CAPTURE_SITE_INFO!$AC$3:$AE$501,3,FALSE),"")</f>
        <v/>
      </c>
      <c r="AA1957" s="297"/>
      <c r="AB1957" s="297"/>
      <c r="AC1957" s="297"/>
      <c r="AD1957" s="297"/>
      <c r="AE1957" s="297"/>
      <c r="AF1957" s="297"/>
      <c r="AG1957" s="297"/>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3" t="str">
        <f t="shared" si="310"/>
        <v/>
      </c>
      <c r="AU1957" s="283" t="s">
        <v>2506</v>
      </c>
    </row>
    <row r="1958" spans="1:47" x14ac:dyDescent="0.35">
      <c r="A1958" s="148"/>
      <c r="B1958" s="116"/>
      <c r="C1958" s="115"/>
      <c r="D1958" s="115"/>
      <c r="E1958" s="115"/>
      <c r="F1958" s="240" t="str">
        <f>IFERROR(VLOOKUP(B1958,ACCEPTED_CODES!$X$3:$Y$48,2,),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4"/>
      <c r="Z1958" s="115" t="str">
        <f>IFERROR(VLOOKUP(Y1958,CAPTURE_SITE_INFO!$AC$3:$AE$501,3,FALSE),"")</f>
        <v/>
      </c>
      <c r="AA1958" s="297"/>
      <c r="AB1958" s="297"/>
      <c r="AC1958" s="297"/>
      <c r="AD1958" s="297"/>
      <c r="AE1958" s="297"/>
      <c r="AF1958" s="297"/>
      <c r="AG1958" s="297"/>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3" t="str">
        <f t="shared" si="310"/>
        <v/>
      </c>
      <c r="AU1958" s="283" t="s">
        <v>2506</v>
      </c>
    </row>
    <row r="1959" spans="1:47" x14ac:dyDescent="0.35">
      <c r="A1959" s="148"/>
      <c r="B1959" s="116"/>
      <c r="C1959" s="115"/>
      <c r="D1959" s="115"/>
      <c r="E1959" s="115"/>
      <c r="F1959" s="240" t="str">
        <f>IFERROR(VLOOKUP(B1959,ACCEPTED_CODES!$X$3:$Y$48,2,),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4"/>
      <c r="Z1959" s="115" t="str">
        <f>IFERROR(VLOOKUP(Y1959,CAPTURE_SITE_INFO!$AC$3:$AE$501,3,FALSE),"")</f>
        <v/>
      </c>
      <c r="AA1959" s="297"/>
      <c r="AB1959" s="297"/>
      <c r="AC1959" s="297"/>
      <c r="AD1959" s="297"/>
      <c r="AE1959" s="297"/>
      <c r="AF1959" s="297"/>
      <c r="AG1959" s="297"/>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3" t="str">
        <f t="shared" si="310"/>
        <v/>
      </c>
      <c r="AU1959" s="283" t="s">
        <v>2506</v>
      </c>
    </row>
    <row r="1960" spans="1:47" x14ac:dyDescent="0.35">
      <c r="A1960" s="148"/>
      <c r="B1960" s="116"/>
      <c r="C1960" s="115"/>
      <c r="D1960" s="115"/>
      <c r="E1960" s="115"/>
      <c r="F1960" s="240" t="str">
        <f>IFERROR(VLOOKUP(B1960,ACCEPTED_CODES!$X$3:$Y$48,2,),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4"/>
      <c r="Z1960" s="115" t="str">
        <f>IFERROR(VLOOKUP(Y1960,CAPTURE_SITE_INFO!$AC$3:$AE$501,3,FALSE),"")</f>
        <v/>
      </c>
      <c r="AA1960" s="297"/>
      <c r="AB1960" s="297"/>
      <c r="AC1960" s="297"/>
      <c r="AD1960" s="297"/>
      <c r="AE1960" s="297"/>
      <c r="AF1960" s="297"/>
      <c r="AG1960" s="297"/>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3" t="str">
        <f t="shared" si="310"/>
        <v/>
      </c>
      <c r="AU1960" s="283" t="s">
        <v>2506</v>
      </c>
    </row>
    <row r="1961" spans="1:47" x14ac:dyDescent="0.35">
      <c r="A1961" s="148"/>
      <c r="B1961" s="116"/>
      <c r="C1961" s="115"/>
      <c r="D1961" s="115"/>
      <c r="E1961" s="115"/>
      <c r="F1961" s="240" t="str">
        <f>IFERROR(VLOOKUP(B1961,ACCEPTED_CODES!$X$3:$Y$48,2,),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4"/>
      <c r="Z1961" s="115" t="str">
        <f>IFERROR(VLOOKUP(Y1961,CAPTURE_SITE_INFO!$AC$3:$AE$501,3,FALSE),"")</f>
        <v/>
      </c>
      <c r="AA1961" s="297"/>
      <c r="AB1961" s="297"/>
      <c r="AC1961" s="297"/>
      <c r="AD1961" s="297"/>
      <c r="AE1961" s="297"/>
      <c r="AF1961" s="297"/>
      <c r="AG1961" s="297"/>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3" t="str">
        <f t="shared" si="310"/>
        <v/>
      </c>
      <c r="AU1961" s="283" t="s">
        <v>2506</v>
      </c>
    </row>
    <row r="1962" spans="1:47" x14ac:dyDescent="0.35">
      <c r="A1962" s="148"/>
      <c r="B1962" s="116"/>
      <c r="C1962" s="115"/>
      <c r="D1962" s="115"/>
      <c r="E1962" s="115"/>
      <c r="F1962" s="240" t="str">
        <f>IFERROR(VLOOKUP(B1962,ACCEPTED_CODES!$X$3:$Y$48,2,),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4"/>
      <c r="Z1962" s="115" t="str">
        <f>IFERROR(VLOOKUP(Y1962,CAPTURE_SITE_INFO!$AC$3:$AE$501,3,FALSE),"")</f>
        <v/>
      </c>
      <c r="AA1962" s="297"/>
      <c r="AB1962" s="297"/>
      <c r="AC1962" s="297"/>
      <c r="AD1962" s="297"/>
      <c r="AE1962" s="297"/>
      <c r="AF1962" s="297"/>
      <c r="AG1962" s="297"/>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3" t="str">
        <f t="shared" si="310"/>
        <v/>
      </c>
      <c r="AU1962" s="283" t="s">
        <v>2506</v>
      </c>
    </row>
    <row r="1963" spans="1:47" x14ac:dyDescent="0.35">
      <c r="A1963" s="148"/>
      <c r="B1963" s="116"/>
      <c r="C1963" s="115"/>
      <c r="D1963" s="115"/>
      <c r="E1963" s="115"/>
      <c r="F1963" s="240" t="str">
        <f>IFERROR(VLOOKUP(B1963,ACCEPTED_CODES!$X$3:$Y$48,2,),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4"/>
      <c r="Z1963" s="115" t="str">
        <f>IFERROR(VLOOKUP(Y1963,CAPTURE_SITE_INFO!$AC$3:$AE$501,3,FALSE),"")</f>
        <v/>
      </c>
      <c r="AA1963" s="297"/>
      <c r="AB1963" s="297"/>
      <c r="AC1963" s="297"/>
      <c r="AD1963" s="297"/>
      <c r="AE1963" s="297"/>
      <c r="AF1963" s="297"/>
      <c r="AG1963" s="297"/>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3" t="str">
        <f t="shared" si="310"/>
        <v/>
      </c>
      <c r="AU1963" s="283" t="s">
        <v>2506</v>
      </c>
    </row>
    <row r="1964" spans="1:47" x14ac:dyDescent="0.35">
      <c r="A1964" s="148"/>
      <c r="B1964" s="116"/>
      <c r="C1964" s="115"/>
      <c r="D1964" s="115"/>
      <c r="E1964" s="115"/>
      <c r="F1964" s="240" t="str">
        <f>IFERROR(VLOOKUP(B1964,ACCEPTED_CODES!$X$3:$Y$48,2,),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4"/>
      <c r="Z1964" s="115" t="str">
        <f>IFERROR(VLOOKUP(Y1964,CAPTURE_SITE_INFO!$AC$3:$AE$501,3,FALSE),"")</f>
        <v/>
      </c>
      <c r="AA1964" s="297"/>
      <c r="AB1964" s="297"/>
      <c r="AC1964" s="297"/>
      <c r="AD1964" s="297"/>
      <c r="AE1964" s="297"/>
      <c r="AF1964" s="297"/>
      <c r="AG1964" s="297"/>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3" t="str">
        <f t="shared" si="310"/>
        <v/>
      </c>
      <c r="AU1964" s="283" t="s">
        <v>2506</v>
      </c>
    </row>
    <row r="1965" spans="1:47" x14ac:dyDescent="0.35">
      <c r="A1965" s="148"/>
      <c r="B1965" s="116"/>
      <c r="C1965" s="115"/>
      <c r="D1965" s="115"/>
      <c r="E1965" s="115"/>
      <c r="F1965" s="240" t="str">
        <f>IFERROR(VLOOKUP(B1965,ACCEPTED_CODES!$X$3:$Y$48,2,),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4"/>
      <c r="Z1965" s="115" t="str">
        <f>IFERROR(VLOOKUP(Y1965,CAPTURE_SITE_INFO!$AC$3:$AE$501,3,FALSE),"")</f>
        <v/>
      </c>
      <c r="AA1965" s="297"/>
      <c r="AB1965" s="297"/>
      <c r="AC1965" s="297"/>
      <c r="AD1965" s="297"/>
      <c r="AE1965" s="297"/>
      <c r="AF1965" s="297"/>
      <c r="AG1965" s="297"/>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3" t="str">
        <f t="shared" si="310"/>
        <v/>
      </c>
      <c r="AU1965" s="283" t="s">
        <v>2506</v>
      </c>
    </row>
    <row r="1966" spans="1:47" x14ac:dyDescent="0.35">
      <c r="A1966" s="148"/>
      <c r="B1966" s="116"/>
      <c r="C1966" s="115"/>
      <c r="D1966" s="115"/>
      <c r="E1966" s="115"/>
      <c r="F1966" s="240" t="str">
        <f>IFERROR(VLOOKUP(B1966,ACCEPTED_CODES!$X$3:$Y$48,2,),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4"/>
      <c r="Z1966" s="115" t="str">
        <f>IFERROR(VLOOKUP(Y1966,CAPTURE_SITE_INFO!$AC$3:$AE$501,3,FALSE),"")</f>
        <v/>
      </c>
      <c r="AA1966" s="297"/>
      <c r="AB1966" s="297"/>
      <c r="AC1966" s="297"/>
      <c r="AD1966" s="297"/>
      <c r="AE1966" s="297"/>
      <c r="AF1966" s="297"/>
      <c r="AG1966" s="297"/>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3" t="str">
        <f t="shared" si="310"/>
        <v/>
      </c>
      <c r="AU1966" s="283" t="s">
        <v>2506</v>
      </c>
    </row>
    <row r="1967" spans="1:47" x14ac:dyDescent="0.35">
      <c r="A1967" s="148"/>
      <c r="B1967" s="116"/>
      <c r="C1967" s="115"/>
      <c r="D1967" s="115"/>
      <c r="E1967" s="115"/>
      <c r="F1967" s="240" t="str">
        <f>IFERROR(VLOOKUP(B1967,ACCEPTED_CODES!$X$3:$Y$48,2,),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4"/>
      <c r="Z1967" s="115" t="str">
        <f>IFERROR(VLOOKUP(Y1967,CAPTURE_SITE_INFO!$AC$3:$AE$501,3,FALSE),"")</f>
        <v/>
      </c>
      <c r="AA1967" s="297"/>
      <c r="AB1967" s="297"/>
      <c r="AC1967" s="297"/>
      <c r="AD1967" s="297"/>
      <c r="AE1967" s="297"/>
      <c r="AF1967" s="297"/>
      <c r="AG1967" s="297"/>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3" t="str">
        <f t="shared" si="310"/>
        <v/>
      </c>
      <c r="AU1967" s="283" t="s">
        <v>2506</v>
      </c>
    </row>
    <row r="1968" spans="1:47" x14ac:dyDescent="0.35">
      <c r="A1968" s="148"/>
      <c r="B1968" s="116"/>
      <c r="C1968" s="115"/>
      <c r="D1968" s="115"/>
      <c r="E1968" s="115"/>
      <c r="F1968" s="240" t="str">
        <f>IFERROR(VLOOKUP(B1968,ACCEPTED_CODES!$X$3:$Y$48,2,),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4"/>
      <c r="Z1968" s="115" t="str">
        <f>IFERROR(VLOOKUP(Y1968,CAPTURE_SITE_INFO!$AC$3:$AE$501,3,FALSE),"")</f>
        <v/>
      </c>
      <c r="AA1968" s="297"/>
      <c r="AB1968" s="297"/>
      <c r="AC1968" s="297"/>
      <c r="AD1968" s="297"/>
      <c r="AE1968" s="297"/>
      <c r="AF1968" s="297"/>
      <c r="AG1968" s="297"/>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3" t="str">
        <f t="shared" si="310"/>
        <v/>
      </c>
      <c r="AU1968" s="283" t="s">
        <v>2506</v>
      </c>
    </row>
    <row r="1969" spans="1:47" x14ac:dyDescent="0.35">
      <c r="A1969" s="148"/>
      <c r="B1969" s="116"/>
      <c r="C1969" s="115"/>
      <c r="D1969" s="115"/>
      <c r="E1969" s="115"/>
      <c r="F1969" s="240" t="str">
        <f>IFERROR(VLOOKUP(B1969,ACCEPTED_CODES!$X$3:$Y$48,2,),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4"/>
      <c r="Z1969" s="115" t="str">
        <f>IFERROR(VLOOKUP(Y1969,CAPTURE_SITE_INFO!$AC$3:$AE$501,3,FALSE),"")</f>
        <v/>
      </c>
      <c r="AA1969" s="297"/>
      <c r="AB1969" s="297"/>
      <c r="AC1969" s="297"/>
      <c r="AD1969" s="297"/>
      <c r="AE1969" s="297"/>
      <c r="AF1969" s="297"/>
      <c r="AG1969" s="297"/>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3" t="str">
        <f t="shared" si="310"/>
        <v/>
      </c>
      <c r="AU1969" s="283" t="s">
        <v>2506</v>
      </c>
    </row>
    <row r="1970" spans="1:47" x14ac:dyDescent="0.35">
      <c r="A1970" s="148"/>
      <c r="B1970" s="116"/>
      <c r="C1970" s="115"/>
      <c r="D1970" s="115"/>
      <c r="E1970" s="115"/>
      <c r="F1970" s="240" t="str">
        <f>IFERROR(VLOOKUP(B1970,ACCEPTED_CODES!$X$3:$Y$48,2,),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4"/>
      <c r="Z1970" s="115" t="str">
        <f>IFERROR(VLOOKUP(Y1970,CAPTURE_SITE_INFO!$AC$3:$AE$501,3,FALSE),"")</f>
        <v/>
      </c>
      <c r="AA1970" s="297"/>
      <c r="AB1970" s="297"/>
      <c r="AC1970" s="297"/>
      <c r="AD1970" s="297"/>
      <c r="AE1970" s="297"/>
      <c r="AF1970" s="297"/>
      <c r="AG1970" s="297"/>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3" t="str">
        <f t="shared" si="310"/>
        <v/>
      </c>
      <c r="AU1970" s="283" t="s">
        <v>2506</v>
      </c>
    </row>
    <row r="1971" spans="1:47" x14ac:dyDescent="0.35">
      <c r="A1971" s="148"/>
      <c r="B1971" s="116"/>
      <c r="C1971" s="115"/>
      <c r="D1971" s="115"/>
      <c r="E1971" s="115"/>
      <c r="F1971" s="240" t="str">
        <f>IFERROR(VLOOKUP(B1971,ACCEPTED_CODES!$X$3:$Y$48,2,),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4"/>
      <c r="Z1971" s="115" t="str">
        <f>IFERROR(VLOOKUP(Y1971,CAPTURE_SITE_INFO!$AC$3:$AE$501,3,FALSE),"")</f>
        <v/>
      </c>
      <c r="AA1971" s="297"/>
      <c r="AB1971" s="297"/>
      <c r="AC1971" s="297"/>
      <c r="AD1971" s="297"/>
      <c r="AE1971" s="297"/>
      <c r="AF1971" s="297"/>
      <c r="AG1971" s="297"/>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3" t="str">
        <f t="shared" si="310"/>
        <v/>
      </c>
      <c r="AU1971" s="283" t="s">
        <v>2506</v>
      </c>
    </row>
    <row r="1972" spans="1:47" x14ac:dyDescent="0.35">
      <c r="A1972" s="148"/>
      <c r="B1972" s="116"/>
      <c r="C1972" s="115"/>
      <c r="D1972" s="115"/>
      <c r="E1972" s="115"/>
      <c r="F1972" s="240" t="str">
        <f>IFERROR(VLOOKUP(B1972,ACCEPTED_CODES!$X$3:$Y$48,2,),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4"/>
      <c r="Z1972" s="115" t="str">
        <f>IFERROR(VLOOKUP(Y1972,CAPTURE_SITE_INFO!$AC$3:$AE$501,3,FALSE),"")</f>
        <v/>
      </c>
      <c r="AA1972" s="297"/>
      <c r="AB1972" s="297"/>
      <c r="AC1972" s="297"/>
      <c r="AD1972" s="297"/>
      <c r="AE1972" s="297"/>
      <c r="AF1972" s="297"/>
      <c r="AG1972" s="297"/>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3" t="str">
        <f t="shared" si="310"/>
        <v/>
      </c>
      <c r="AU1972" s="283" t="s">
        <v>2506</v>
      </c>
    </row>
    <row r="1973" spans="1:47" x14ac:dyDescent="0.35">
      <c r="A1973" s="148"/>
      <c r="B1973" s="116"/>
      <c r="C1973" s="115"/>
      <c r="D1973" s="115"/>
      <c r="E1973" s="115"/>
      <c r="F1973" s="240" t="str">
        <f>IFERROR(VLOOKUP(B1973,ACCEPTED_CODES!$X$3:$Y$48,2,),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4"/>
      <c r="Z1973" s="115" t="str">
        <f>IFERROR(VLOOKUP(Y1973,CAPTURE_SITE_INFO!$AC$3:$AE$501,3,FALSE),"")</f>
        <v/>
      </c>
      <c r="AA1973" s="297"/>
      <c r="AB1973" s="297"/>
      <c r="AC1973" s="297"/>
      <c r="AD1973" s="297"/>
      <c r="AE1973" s="297"/>
      <c r="AF1973" s="297"/>
      <c r="AG1973" s="297"/>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3" t="str">
        <f t="shared" si="310"/>
        <v/>
      </c>
      <c r="AU1973" s="283" t="s">
        <v>2506</v>
      </c>
    </row>
    <row r="1974" spans="1:47" x14ac:dyDescent="0.35">
      <c r="A1974" s="148"/>
      <c r="B1974" s="116"/>
      <c r="C1974" s="115"/>
      <c r="D1974" s="115"/>
      <c r="E1974" s="115"/>
      <c r="F1974" s="240" t="str">
        <f>IFERROR(VLOOKUP(B1974,ACCEPTED_CODES!$X$3:$Y$48,2,),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4"/>
      <c r="Z1974" s="115" t="str">
        <f>IFERROR(VLOOKUP(Y1974,CAPTURE_SITE_INFO!$AC$3:$AE$501,3,FALSE),"")</f>
        <v/>
      </c>
      <c r="AA1974" s="297"/>
      <c r="AB1974" s="297"/>
      <c r="AC1974" s="297"/>
      <c r="AD1974" s="297"/>
      <c r="AE1974" s="297"/>
      <c r="AF1974" s="297"/>
      <c r="AG1974" s="297"/>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3" t="str">
        <f t="shared" si="310"/>
        <v/>
      </c>
      <c r="AU1974" s="283" t="s">
        <v>2506</v>
      </c>
    </row>
    <row r="1975" spans="1:47" x14ac:dyDescent="0.35">
      <c r="A1975" s="148"/>
      <c r="B1975" s="116"/>
      <c r="C1975" s="115"/>
      <c r="D1975" s="115"/>
      <c r="E1975" s="115"/>
      <c r="F1975" s="240" t="str">
        <f>IFERROR(VLOOKUP(B1975,ACCEPTED_CODES!$X$3:$Y$48,2,),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4"/>
      <c r="Z1975" s="115" t="str">
        <f>IFERROR(VLOOKUP(Y1975,CAPTURE_SITE_INFO!$AC$3:$AE$501,3,FALSE),"")</f>
        <v/>
      </c>
      <c r="AA1975" s="297"/>
      <c r="AB1975" s="297"/>
      <c r="AC1975" s="297"/>
      <c r="AD1975" s="297"/>
      <c r="AE1975" s="297"/>
      <c r="AF1975" s="297"/>
      <c r="AG1975" s="297"/>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3" t="str">
        <f t="shared" si="310"/>
        <v/>
      </c>
      <c r="AU1975" s="283" t="s">
        <v>2506</v>
      </c>
    </row>
    <row r="1976" spans="1:47" x14ac:dyDescent="0.35">
      <c r="A1976" s="148"/>
      <c r="B1976" s="116"/>
      <c r="C1976" s="115"/>
      <c r="D1976" s="115"/>
      <c r="E1976" s="115"/>
      <c r="F1976" s="240" t="str">
        <f>IFERROR(VLOOKUP(B1976,ACCEPTED_CODES!$X$3:$Y$48,2,),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4"/>
      <c r="Z1976" s="115" t="str">
        <f>IFERROR(VLOOKUP(Y1976,CAPTURE_SITE_INFO!$AC$3:$AE$501,3,FALSE),"")</f>
        <v/>
      </c>
      <c r="AA1976" s="297"/>
      <c r="AB1976" s="297"/>
      <c r="AC1976" s="297"/>
      <c r="AD1976" s="297"/>
      <c r="AE1976" s="297"/>
      <c r="AF1976" s="297"/>
      <c r="AG1976" s="297"/>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3" t="str">
        <f t="shared" si="310"/>
        <v/>
      </c>
      <c r="AU1976" s="283" t="s">
        <v>2506</v>
      </c>
    </row>
    <row r="1977" spans="1:47" x14ac:dyDescent="0.35">
      <c r="A1977" s="148"/>
      <c r="B1977" s="116"/>
      <c r="C1977" s="115"/>
      <c r="D1977" s="115"/>
      <c r="E1977" s="115"/>
      <c r="F1977" s="240" t="str">
        <f>IFERROR(VLOOKUP(B1977,ACCEPTED_CODES!$X$3:$Y$48,2,),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4"/>
      <c r="Z1977" s="115" t="str">
        <f>IFERROR(VLOOKUP(Y1977,CAPTURE_SITE_INFO!$AC$3:$AE$501,3,FALSE),"")</f>
        <v/>
      </c>
      <c r="AA1977" s="297"/>
      <c r="AB1977" s="297"/>
      <c r="AC1977" s="297"/>
      <c r="AD1977" s="297"/>
      <c r="AE1977" s="297"/>
      <c r="AF1977" s="297"/>
      <c r="AG1977" s="297"/>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3" t="str">
        <f t="shared" si="310"/>
        <v/>
      </c>
      <c r="AU1977" s="283" t="s">
        <v>2506</v>
      </c>
    </row>
    <row r="1978" spans="1:47" x14ac:dyDescent="0.35">
      <c r="A1978" s="148"/>
      <c r="B1978" s="116"/>
      <c r="C1978" s="115"/>
      <c r="D1978" s="115"/>
      <c r="E1978" s="115"/>
      <c r="F1978" s="240" t="str">
        <f>IFERROR(VLOOKUP(B1978,ACCEPTED_CODES!$X$3:$Y$48,2,),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4"/>
      <c r="Z1978" s="115" t="str">
        <f>IFERROR(VLOOKUP(Y1978,CAPTURE_SITE_INFO!$AC$3:$AE$501,3,FALSE),"")</f>
        <v/>
      </c>
      <c r="AA1978" s="297"/>
      <c r="AB1978" s="297"/>
      <c r="AC1978" s="297"/>
      <c r="AD1978" s="297"/>
      <c r="AE1978" s="297"/>
      <c r="AF1978" s="297"/>
      <c r="AG1978" s="297"/>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3" t="str">
        <f t="shared" si="310"/>
        <v/>
      </c>
      <c r="AU1978" s="283" t="s">
        <v>2506</v>
      </c>
    </row>
    <row r="1979" spans="1:47" x14ac:dyDescent="0.35">
      <c r="A1979" s="148"/>
      <c r="B1979" s="116"/>
      <c r="C1979" s="115"/>
      <c r="D1979" s="115"/>
      <c r="E1979" s="115"/>
      <c r="F1979" s="240" t="str">
        <f>IFERROR(VLOOKUP(B1979,ACCEPTED_CODES!$X$3:$Y$48,2,),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4"/>
      <c r="Z1979" s="115" t="str">
        <f>IFERROR(VLOOKUP(Y1979,CAPTURE_SITE_INFO!$AC$3:$AE$501,3,FALSE),"")</f>
        <v/>
      </c>
      <c r="AA1979" s="297"/>
      <c r="AB1979" s="297"/>
      <c r="AC1979" s="297"/>
      <c r="AD1979" s="297"/>
      <c r="AE1979" s="297"/>
      <c r="AF1979" s="297"/>
      <c r="AG1979" s="297"/>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3" t="str">
        <f t="shared" si="310"/>
        <v/>
      </c>
      <c r="AU1979" s="283" t="s">
        <v>2506</v>
      </c>
    </row>
    <row r="1980" spans="1:47" x14ac:dyDescent="0.35">
      <c r="A1980" s="148"/>
      <c r="B1980" s="116"/>
      <c r="C1980" s="115"/>
      <c r="D1980" s="115"/>
      <c r="E1980" s="115"/>
      <c r="F1980" s="240" t="str">
        <f>IFERROR(VLOOKUP(B1980,ACCEPTED_CODES!$X$3:$Y$48,2,),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4"/>
      <c r="Z1980" s="115" t="str">
        <f>IFERROR(VLOOKUP(Y1980,CAPTURE_SITE_INFO!$AC$3:$AE$501,3,FALSE),"")</f>
        <v/>
      </c>
      <c r="AA1980" s="297"/>
      <c r="AB1980" s="297"/>
      <c r="AC1980" s="297"/>
      <c r="AD1980" s="297"/>
      <c r="AE1980" s="297"/>
      <c r="AF1980" s="297"/>
      <c r="AG1980" s="297"/>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3" t="str">
        <f t="shared" si="310"/>
        <v/>
      </c>
      <c r="AU1980" s="283" t="s">
        <v>2506</v>
      </c>
    </row>
    <row r="1981" spans="1:47" x14ac:dyDescent="0.35">
      <c r="A1981" s="148"/>
      <c r="B1981" s="116"/>
      <c r="C1981" s="115"/>
      <c r="D1981" s="115"/>
      <c r="E1981" s="115"/>
      <c r="F1981" s="240" t="str">
        <f>IFERROR(VLOOKUP(B1981,ACCEPTED_CODES!$X$3:$Y$48,2,),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4"/>
      <c r="Z1981" s="115" t="str">
        <f>IFERROR(VLOOKUP(Y1981,CAPTURE_SITE_INFO!$AC$3:$AE$501,3,FALSE),"")</f>
        <v/>
      </c>
      <c r="AA1981" s="297"/>
      <c r="AB1981" s="297"/>
      <c r="AC1981" s="297"/>
      <c r="AD1981" s="297"/>
      <c r="AE1981" s="297"/>
      <c r="AF1981" s="297"/>
      <c r="AG1981" s="297"/>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3" t="str">
        <f t="shared" si="310"/>
        <v/>
      </c>
      <c r="AU1981" s="283" t="s">
        <v>2506</v>
      </c>
    </row>
    <row r="1982" spans="1:47" x14ac:dyDescent="0.35">
      <c r="A1982" s="148"/>
      <c r="B1982" s="116"/>
      <c r="C1982" s="115"/>
      <c r="D1982" s="115"/>
      <c r="E1982" s="115"/>
      <c r="F1982" s="240" t="str">
        <f>IFERROR(VLOOKUP(B1982,ACCEPTED_CODES!$X$3:$Y$48,2,),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4"/>
      <c r="Z1982" s="115" t="str">
        <f>IFERROR(VLOOKUP(Y1982,CAPTURE_SITE_INFO!$AC$3:$AE$501,3,FALSE),"")</f>
        <v/>
      </c>
      <c r="AA1982" s="297"/>
      <c r="AB1982" s="297"/>
      <c r="AC1982" s="297"/>
      <c r="AD1982" s="297"/>
      <c r="AE1982" s="297"/>
      <c r="AF1982" s="297"/>
      <c r="AG1982" s="297"/>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3" t="str">
        <f t="shared" si="310"/>
        <v/>
      </c>
      <c r="AU1982" s="283" t="s">
        <v>2506</v>
      </c>
    </row>
    <row r="1983" spans="1:47" x14ac:dyDescent="0.35">
      <c r="A1983" s="148"/>
      <c r="B1983" s="116"/>
      <c r="C1983" s="115"/>
      <c r="D1983" s="115"/>
      <c r="E1983" s="115"/>
      <c r="F1983" s="240" t="str">
        <f>IFERROR(VLOOKUP(B1983,ACCEPTED_CODES!$X$3:$Y$48,2,),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4"/>
      <c r="Z1983" s="115" t="str">
        <f>IFERROR(VLOOKUP(Y1983,CAPTURE_SITE_INFO!$AC$3:$AE$501,3,FALSE),"")</f>
        <v/>
      </c>
      <c r="AA1983" s="297"/>
      <c r="AB1983" s="297"/>
      <c r="AC1983" s="297"/>
      <c r="AD1983" s="297"/>
      <c r="AE1983" s="297"/>
      <c r="AF1983" s="297"/>
      <c r="AG1983" s="297"/>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3" t="str">
        <f t="shared" si="310"/>
        <v/>
      </c>
      <c r="AU1983" s="283" t="s">
        <v>2506</v>
      </c>
    </row>
    <row r="1984" spans="1:47" x14ac:dyDescent="0.35">
      <c r="A1984" s="148"/>
      <c r="B1984" s="116"/>
      <c r="C1984" s="115"/>
      <c r="D1984" s="115"/>
      <c r="E1984" s="115"/>
      <c r="F1984" s="240" t="str">
        <f>IFERROR(VLOOKUP(B1984,ACCEPTED_CODES!$X$3:$Y$48,2,),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4"/>
      <c r="Z1984" s="115" t="str">
        <f>IFERROR(VLOOKUP(Y1984,CAPTURE_SITE_INFO!$AC$3:$AE$501,3,FALSE),"")</f>
        <v/>
      </c>
      <c r="AA1984" s="297"/>
      <c r="AB1984" s="297"/>
      <c r="AC1984" s="297"/>
      <c r="AD1984" s="297"/>
      <c r="AE1984" s="297"/>
      <c r="AF1984" s="297"/>
      <c r="AG1984" s="297"/>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3" t="str">
        <f t="shared" si="310"/>
        <v/>
      </c>
      <c r="AU1984" s="283" t="s">
        <v>2506</v>
      </c>
    </row>
    <row r="1985" spans="1:47" x14ac:dyDescent="0.35">
      <c r="A1985" s="148"/>
      <c r="B1985" s="116"/>
      <c r="C1985" s="115"/>
      <c r="D1985" s="115"/>
      <c r="E1985" s="115"/>
      <c r="F1985" s="240" t="str">
        <f>IFERROR(VLOOKUP(B1985,ACCEPTED_CODES!$X$3:$Y$48,2,),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4"/>
      <c r="Z1985" s="115" t="str">
        <f>IFERROR(VLOOKUP(Y1985,CAPTURE_SITE_INFO!$AC$3:$AE$501,3,FALSE),"")</f>
        <v/>
      </c>
      <c r="AA1985" s="297"/>
      <c r="AB1985" s="297"/>
      <c r="AC1985" s="297"/>
      <c r="AD1985" s="297"/>
      <c r="AE1985" s="297"/>
      <c r="AF1985" s="297"/>
      <c r="AG1985" s="297"/>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3" t="str">
        <f t="shared" si="310"/>
        <v/>
      </c>
      <c r="AU1985" s="283" t="s">
        <v>2506</v>
      </c>
    </row>
    <row r="1986" spans="1:47" x14ac:dyDescent="0.35">
      <c r="A1986" s="148"/>
      <c r="B1986" s="116"/>
      <c r="C1986" s="115"/>
      <c r="D1986" s="115"/>
      <c r="E1986" s="115"/>
      <c r="F1986" s="240" t="str">
        <f>IFERROR(VLOOKUP(B1986,ACCEPTED_CODES!$X$3:$Y$48,2,),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4"/>
      <c r="Z1986" s="115" t="str">
        <f>IFERROR(VLOOKUP(Y1986,CAPTURE_SITE_INFO!$AC$3:$AE$501,3,FALSE),"")</f>
        <v/>
      </c>
      <c r="AA1986" s="297"/>
      <c r="AB1986" s="297"/>
      <c r="AC1986" s="297"/>
      <c r="AD1986" s="297"/>
      <c r="AE1986" s="297"/>
      <c r="AF1986" s="297"/>
      <c r="AG1986" s="297"/>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3" t="str">
        <f t="shared" si="310"/>
        <v/>
      </c>
      <c r="AU1986" s="283" t="s">
        <v>2506</v>
      </c>
    </row>
    <row r="1987" spans="1:47" x14ac:dyDescent="0.35">
      <c r="A1987" s="148"/>
      <c r="B1987" s="116"/>
      <c r="C1987" s="115"/>
      <c r="D1987" s="115"/>
      <c r="E1987" s="115"/>
      <c r="F1987" s="240" t="str">
        <f>IFERROR(VLOOKUP(B1987,ACCEPTED_CODES!$X$3:$Y$48,2,),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4"/>
      <c r="Z1987" s="115" t="str">
        <f>IFERROR(VLOOKUP(Y1987,CAPTURE_SITE_INFO!$AC$3:$AE$501,3,FALSE),"")</f>
        <v/>
      </c>
      <c r="AA1987" s="297"/>
      <c r="AB1987" s="297"/>
      <c r="AC1987" s="297"/>
      <c r="AD1987" s="297"/>
      <c r="AE1987" s="297"/>
      <c r="AF1987" s="297"/>
      <c r="AG1987" s="297"/>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3" t="str">
        <f t="shared" si="310"/>
        <v/>
      </c>
      <c r="AU1987" s="283" t="s">
        <v>2506</v>
      </c>
    </row>
    <row r="1988" spans="1:47" x14ac:dyDescent="0.35">
      <c r="A1988" s="148"/>
      <c r="B1988" s="116"/>
      <c r="C1988" s="115"/>
      <c r="D1988" s="115"/>
      <c r="E1988" s="115"/>
      <c r="F1988" s="240" t="str">
        <f>IFERROR(VLOOKUP(B1988,ACCEPTED_CODES!$X$3:$Y$48,2,),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4"/>
      <c r="Z1988" s="115" t="str">
        <f>IFERROR(VLOOKUP(Y1988,CAPTURE_SITE_INFO!$AC$3:$AE$501,3,FALSE),"")</f>
        <v/>
      </c>
      <c r="AA1988" s="297"/>
      <c r="AB1988" s="297"/>
      <c r="AC1988" s="297"/>
      <c r="AD1988" s="297"/>
      <c r="AE1988" s="297"/>
      <c r="AF1988" s="297"/>
      <c r="AG1988" s="297"/>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3" t="str">
        <f t="shared" si="310"/>
        <v/>
      </c>
      <c r="AU1988" s="283" t="s">
        <v>2506</v>
      </c>
    </row>
    <row r="1989" spans="1:47" x14ac:dyDescent="0.35">
      <c r="A1989" s="148"/>
      <c r="B1989" s="116"/>
      <c r="C1989" s="115"/>
      <c r="D1989" s="115"/>
      <c r="E1989" s="115"/>
      <c r="F1989" s="240" t="str">
        <f>IFERROR(VLOOKUP(B1989,ACCEPTED_CODES!$X$3:$Y$48,2,),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4"/>
      <c r="Z1989" s="115" t="str">
        <f>IFERROR(VLOOKUP(Y1989,CAPTURE_SITE_INFO!$AC$3:$AE$501,3,FALSE),"")</f>
        <v/>
      </c>
      <c r="AA1989" s="297"/>
      <c r="AB1989" s="297"/>
      <c r="AC1989" s="297"/>
      <c r="AD1989" s="297"/>
      <c r="AE1989" s="297"/>
      <c r="AF1989" s="297"/>
      <c r="AG1989" s="297"/>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3" t="str">
        <f t="shared" ref="AT1989:AT2000" si="320">IF(T1989="","",(CONCATENATE(S1989,"-",T1989)))</f>
        <v/>
      </c>
      <c r="AU1989" s="283" t="s">
        <v>2506</v>
      </c>
    </row>
    <row r="1990" spans="1:47" x14ac:dyDescent="0.35">
      <c r="A1990" s="148"/>
      <c r="B1990" s="116"/>
      <c r="C1990" s="115"/>
      <c r="D1990" s="115"/>
      <c r="E1990" s="115"/>
      <c r="F1990" s="240" t="str">
        <f>IFERROR(VLOOKUP(B1990,ACCEPTED_CODES!$X$3:$Y$48,2,),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4"/>
      <c r="Z1990" s="115" t="str">
        <f>IFERROR(VLOOKUP(Y1990,CAPTURE_SITE_INFO!$AC$3:$AE$501,3,FALSE),"")</f>
        <v/>
      </c>
      <c r="AA1990" s="297"/>
      <c r="AB1990" s="297"/>
      <c r="AC1990" s="297"/>
      <c r="AD1990" s="297"/>
      <c r="AE1990" s="297"/>
      <c r="AF1990" s="297"/>
      <c r="AG1990" s="297"/>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3" t="str">
        <f t="shared" si="320"/>
        <v/>
      </c>
      <c r="AU1990" s="283" t="s">
        <v>2506</v>
      </c>
    </row>
    <row r="1991" spans="1:47" x14ac:dyDescent="0.35">
      <c r="A1991" s="148"/>
      <c r="B1991" s="116"/>
      <c r="C1991" s="115"/>
      <c r="D1991" s="115"/>
      <c r="E1991" s="115"/>
      <c r="F1991" s="240" t="str">
        <f>IFERROR(VLOOKUP(B1991,ACCEPTED_CODES!$X$3:$Y$48,2,),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4"/>
      <c r="Z1991" s="115" t="str">
        <f>IFERROR(VLOOKUP(Y1991,CAPTURE_SITE_INFO!$AC$3:$AE$501,3,FALSE),"")</f>
        <v/>
      </c>
      <c r="AA1991" s="297"/>
      <c r="AB1991" s="297"/>
      <c r="AC1991" s="297"/>
      <c r="AD1991" s="297"/>
      <c r="AE1991" s="297"/>
      <c r="AF1991" s="297"/>
      <c r="AG1991" s="297"/>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3" t="str">
        <f t="shared" si="320"/>
        <v/>
      </c>
      <c r="AU1991" s="283" t="s">
        <v>2506</v>
      </c>
    </row>
    <row r="1992" spans="1:47" x14ac:dyDescent="0.35">
      <c r="A1992" s="148"/>
      <c r="B1992" s="116"/>
      <c r="C1992" s="115"/>
      <c r="D1992" s="115"/>
      <c r="E1992" s="115"/>
      <c r="F1992" s="240" t="str">
        <f>IFERROR(VLOOKUP(B1992,ACCEPTED_CODES!$X$3:$Y$48,2,),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4"/>
      <c r="Z1992" s="115" t="str">
        <f>IFERROR(VLOOKUP(Y1992,CAPTURE_SITE_INFO!$AC$3:$AE$501,3,FALSE),"")</f>
        <v/>
      </c>
      <c r="AA1992" s="297"/>
      <c r="AB1992" s="297"/>
      <c r="AC1992" s="297"/>
      <c r="AD1992" s="297"/>
      <c r="AE1992" s="297"/>
      <c r="AF1992" s="297"/>
      <c r="AG1992" s="297"/>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3" t="str">
        <f t="shared" si="320"/>
        <v/>
      </c>
      <c r="AU1992" s="283" t="s">
        <v>2506</v>
      </c>
    </row>
    <row r="1993" spans="1:47" x14ac:dyDescent="0.35">
      <c r="A1993" s="148"/>
      <c r="B1993" s="116"/>
      <c r="C1993" s="115"/>
      <c r="D1993" s="115"/>
      <c r="E1993" s="115"/>
      <c r="F1993" s="240" t="str">
        <f>IFERROR(VLOOKUP(B1993,ACCEPTED_CODES!$X$3:$Y$48,2,),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4"/>
      <c r="Z1993" s="115" t="str">
        <f>IFERROR(VLOOKUP(Y1993,CAPTURE_SITE_INFO!$AC$3:$AE$501,3,FALSE),"")</f>
        <v/>
      </c>
      <c r="AA1993" s="297"/>
      <c r="AB1993" s="297"/>
      <c r="AC1993" s="297"/>
      <c r="AD1993" s="297"/>
      <c r="AE1993" s="297"/>
      <c r="AF1993" s="297"/>
      <c r="AG1993" s="297"/>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3" t="str">
        <f t="shared" si="320"/>
        <v/>
      </c>
      <c r="AU1993" s="283" t="s">
        <v>2506</v>
      </c>
    </row>
    <row r="1994" spans="1:47" x14ac:dyDescent="0.35">
      <c r="A1994" s="148"/>
      <c r="B1994" s="116"/>
      <c r="C1994" s="115"/>
      <c r="D1994" s="115"/>
      <c r="E1994" s="115"/>
      <c r="F1994" s="240" t="str">
        <f>IFERROR(VLOOKUP(B1994,ACCEPTED_CODES!$X$3:$Y$48,2,),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4"/>
      <c r="Z1994" s="115" t="str">
        <f>IFERROR(VLOOKUP(Y1994,CAPTURE_SITE_INFO!$AC$3:$AE$501,3,FALSE),"")</f>
        <v/>
      </c>
      <c r="AA1994" s="297"/>
      <c r="AB1994" s="297"/>
      <c r="AC1994" s="297"/>
      <c r="AD1994" s="297"/>
      <c r="AE1994" s="297"/>
      <c r="AF1994" s="297"/>
      <c r="AG1994" s="297"/>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3" t="str">
        <f t="shared" si="320"/>
        <v/>
      </c>
      <c r="AU1994" s="283" t="s">
        <v>2506</v>
      </c>
    </row>
    <row r="1995" spans="1:47" x14ac:dyDescent="0.35">
      <c r="A1995" s="148"/>
      <c r="B1995" s="116"/>
      <c r="C1995" s="115"/>
      <c r="D1995" s="115"/>
      <c r="E1995" s="115"/>
      <c r="F1995" s="240" t="str">
        <f>IFERROR(VLOOKUP(B1995,ACCEPTED_CODES!$X$3:$Y$48,2,),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4"/>
      <c r="Z1995" s="115" t="str">
        <f>IFERROR(VLOOKUP(Y1995,CAPTURE_SITE_INFO!$AC$3:$AE$501,3,FALSE),"")</f>
        <v/>
      </c>
      <c r="AA1995" s="297"/>
      <c r="AB1995" s="297"/>
      <c r="AC1995" s="297"/>
      <c r="AD1995" s="297"/>
      <c r="AE1995" s="297"/>
      <c r="AF1995" s="297"/>
      <c r="AG1995" s="297"/>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3" t="str">
        <f t="shared" si="320"/>
        <v/>
      </c>
      <c r="AU1995" s="283" t="s">
        <v>2506</v>
      </c>
    </row>
    <row r="1996" spans="1:47" x14ac:dyDescent="0.35">
      <c r="A1996" s="148"/>
      <c r="B1996" s="116"/>
      <c r="C1996" s="115"/>
      <c r="D1996" s="115"/>
      <c r="E1996" s="115"/>
      <c r="F1996" s="240" t="str">
        <f>IFERROR(VLOOKUP(B1996,ACCEPTED_CODES!$X$3:$Y$48,2,),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4"/>
      <c r="Z1996" s="115" t="str">
        <f>IFERROR(VLOOKUP(Y1996,CAPTURE_SITE_INFO!$AC$3:$AE$501,3,FALSE),"")</f>
        <v/>
      </c>
      <c r="AA1996" s="297"/>
      <c r="AB1996" s="297"/>
      <c r="AC1996" s="297"/>
      <c r="AD1996" s="297"/>
      <c r="AE1996" s="297"/>
      <c r="AF1996" s="297"/>
      <c r="AG1996" s="297"/>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3" t="str">
        <f t="shared" si="320"/>
        <v/>
      </c>
      <c r="AU1996" s="283" t="s">
        <v>2506</v>
      </c>
    </row>
    <row r="1997" spans="1:47" x14ac:dyDescent="0.35">
      <c r="A1997" s="148"/>
      <c r="B1997" s="116"/>
      <c r="C1997" s="115"/>
      <c r="D1997" s="115"/>
      <c r="E1997" s="115"/>
      <c r="F1997" s="240" t="str">
        <f>IFERROR(VLOOKUP(B1997,ACCEPTED_CODES!$X$3:$Y$48,2,),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4"/>
      <c r="Z1997" s="115" t="str">
        <f>IFERROR(VLOOKUP(Y1997,CAPTURE_SITE_INFO!$AC$3:$AE$501,3,FALSE),"")</f>
        <v/>
      </c>
      <c r="AA1997" s="297"/>
      <c r="AB1997" s="297"/>
      <c r="AC1997" s="297"/>
      <c r="AD1997" s="297"/>
      <c r="AE1997" s="297"/>
      <c r="AF1997" s="297"/>
      <c r="AG1997" s="297"/>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3" t="str">
        <f t="shared" si="320"/>
        <v/>
      </c>
      <c r="AU1997" s="283" t="s">
        <v>2506</v>
      </c>
    </row>
    <row r="1998" spans="1:47" x14ac:dyDescent="0.35">
      <c r="A1998" s="148"/>
      <c r="B1998" s="116"/>
      <c r="C1998" s="115"/>
      <c r="D1998" s="115"/>
      <c r="E1998" s="115"/>
      <c r="F1998" s="240" t="str">
        <f>IFERROR(VLOOKUP(B1998,ACCEPTED_CODES!$X$3:$Y$48,2,),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4"/>
      <c r="Z1998" s="115" t="str">
        <f>IFERROR(VLOOKUP(Y1998,CAPTURE_SITE_INFO!$AC$3:$AE$501,3,FALSE),"")</f>
        <v/>
      </c>
      <c r="AA1998" s="297"/>
      <c r="AB1998" s="297"/>
      <c r="AC1998" s="297"/>
      <c r="AD1998" s="297"/>
      <c r="AE1998" s="297"/>
      <c r="AF1998" s="297"/>
      <c r="AG1998" s="297"/>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3" t="str">
        <f t="shared" si="320"/>
        <v/>
      </c>
      <c r="AU1998" s="283" t="s">
        <v>2506</v>
      </c>
    </row>
    <row r="1999" spans="1:47" x14ac:dyDescent="0.35">
      <c r="A1999" s="148"/>
      <c r="B1999" s="116"/>
      <c r="C1999" s="115"/>
      <c r="D1999" s="115"/>
      <c r="E1999" s="115"/>
      <c r="F1999" s="240" t="str">
        <f>IFERROR(VLOOKUP(B1999,ACCEPTED_CODES!$X$3:$Y$48,2,),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4"/>
      <c r="Z1999" s="115" t="str">
        <f>IFERROR(VLOOKUP(Y1999,CAPTURE_SITE_INFO!$AC$3:$AE$501,3,FALSE),"")</f>
        <v/>
      </c>
      <c r="AA1999" s="297"/>
      <c r="AB1999" s="297"/>
      <c r="AC1999" s="297"/>
      <c r="AD1999" s="297"/>
      <c r="AE1999" s="297"/>
      <c r="AF1999" s="297"/>
      <c r="AG1999" s="297"/>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3" t="str">
        <f t="shared" si="320"/>
        <v/>
      </c>
      <c r="AU1999" s="283" t="s">
        <v>2506</v>
      </c>
    </row>
    <row r="2000" spans="1:47" x14ac:dyDescent="0.35">
      <c r="A2000" s="148"/>
      <c r="B2000" s="116"/>
      <c r="C2000" s="115"/>
      <c r="D2000" s="115"/>
      <c r="E2000" s="115"/>
      <c r="F2000" s="240" t="str">
        <f>IFERROR(VLOOKUP(B2000,ACCEPTED_CODES!$X$3:$Y$48,2,),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4"/>
      <c r="Z2000" s="115" t="str">
        <f>IFERROR(VLOOKUP(Y2000,CAPTURE_SITE_INFO!$AC$3:$AE$501,3,FALSE),"")</f>
        <v/>
      </c>
      <c r="AA2000" s="297"/>
      <c r="AB2000" s="297"/>
      <c r="AC2000" s="297"/>
      <c r="AD2000" s="297"/>
      <c r="AE2000" s="297"/>
      <c r="AF2000" s="297"/>
      <c r="AG2000" s="297"/>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3" t="str">
        <f t="shared" si="320"/>
        <v/>
      </c>
      <c r="AU2000" s="283" t="s">
        <v>2506</v>
      </c>
    </row>
  </sheetData>
  <sheetProtection algorithmName="SHA-512" hashValue="vJblxxtJjFoCL99zGYC/JBmky5HiBd1CXZ2kb+tDgVo5XFJoa0eD8kHBP/Q2e4Qe2j3Mcu4eqCBpH8mH6mpUgg==" saltValue="EuHwStQOMP6O8igz630H4A==" spinCount="100000" sheet="1" formatCells="0" formatColumns="0" formatRows="0"/>
  <mergeCells count="22">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 ref="X1:X3"/>
    <mergeCell ref="B1:Q1"/>
    <mergeCell ref="Y1:Y3"/>
    <mergeCell ref="R2:R3"/>
    <mergeCell ref="Z1:Z3"/>
    <mergeCell ref="L2:L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 type="list" allowBlank="1" showInputMessage="1" showErrorMessage="1" error="This scientific name is not recognized. Please choose one using the drop-down menu. " sqref="F4:F2000">
      <formula1>Species</formula1>
    </dataValidation>
  </dataValidations>
  <pageMargins left="0.7" right="0.7" top="0.75" bottom="0.75" header="0.3" footer="0.3"/>
  <pageSetup orientation="portrait" r:id="rId1"/>
  <ignoredErrors>
    <ignoredError sqref="Z4:Z2000 G8:G2000 H8:I2000 G4:G7 H4:H7 I4:I7 O4:O2000 F4:F2000" unlockedFormula="1"/>
  </ignoredErrors>
  <extLst>
    <ext xmlns:x14="http://schemas.microsoft.com/office/spreadsheetml/2009/9/main" uri="{CCE6A557-97BC-4b89-ADB6-D9C93CAAB3DF}">
      <x14:dataValidations xmlns:xm="http://schemas.microsoft.com/office/excel/2006/main" count="1">
        <x14:dataValidation type="custom" showInputMessage="1" showErrorMessage="1" error="Do no replace values for this row.">
          <x14:formula1>
            <xm:f>IFERROR(VLOOKUP(Y4,CAPTURE_SITE_INFO!$AC$3:$AE$501,3,FALSE),"")</xm:f>
          </x14:formula1>
          <xm:sqref>Z4:Z2000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F5" sqref="AF5"/>
    </sheetView>
  </sheetViews>
  <sheetFormatPr defaultRowHeight="14.5" x14ac:dyDescent="0.35"/>
  <cols>
    <col min="1" max="1" width="15.453125" style="6" customWidth="1"/>
    <col min="2" max="2" width="17.7265625" style="6" customWidth="1"/>
    <col min="3" max="3" width="16.54296875" style="6" customWidth="1"/>
    <col min="4" max="4" width="19.54296875" style="6" customWidth="1"/>
    <col min="5" max="5" width="24" style="6" bestFit="1" customWidth="1"/>
    <col min="6" max="6" width="12" style="6" customWidth="1"/>
    <col min="7" max="8" width="12" style="272" customWidth="1"/>
    <col min="9" max="9" width="15.7265625" style="6" bestFit="1" customWidth="1"/>
    <col min="10" max="10" width="19.54296875" style="6" customWidth="1"/>
    <col min="11" max="11" width="20" style="16" customWidth="1"/>
    <col min="12" max="12" width="9.453125" style="6" customWidth="1"/>
    <col min="13" max="13" width="9.453125" style="272" customWidth="1"/>
    <col min="14" max="14" width="14" style="6" customWidth="1"/>
    <col min="15" max="15" width="14.26953125" style="6" customWidth="1"/>
    <col min="16" max="16" width="14.26953125" style="272" customWidth="1"/>
    <col min="17" max="17" width="19.26953125" style="6" customWidth="1"/>
    <col min="18" max="18" width="19.26953125" style="272" customWidth="1"/>
    <col min="19" max="19" width="15.26953125" style="6" customWidth="1"/>
    <col min="20" max="20" width="11" style="6" customWidth="1"/>
    <col min="21" max="21" width="19.26953125" style="6" customWidth="1"/>
    <col min="22" max="22" width="34.1796875" style="6" bestFit="1" customWidth="1"/>
    <col min="23" max="27" width="34.1796875" style="272" customWidth="1"/>
    <col min="28" max="28" width="18.453125" style="6" hidden="1" customWidth="1"/>
    <col min="29" max="29" width="21.453125" style="6" hidden="1" customWidth="1"/>
    <col min="30" max="30" width="18" hidden="1" customWidth="1"/>
  </cols>
  <sheetData>
    <row r="1" spans="1:30" ht="54.75" customHeight="1" thickBot="1" x14ac:dyDescent="0.4">
      <c r="A1" s="93" t="s">
        <v>358</v>
      </c>
      <c r="B1" s="94" t="s">
        <v>359</v>
      </c>
      <c r="C1" s="94" t="s">
        <v>360</v>
      </c>
      <c r="D1" s="95" t="s">
        <v>225</v>
      </c>
      <c r="E1" s="94" t="s">
        <v>391</v>
      </c>
      <c r="F1" s="95" t="s">
        <v>226</v>
      </c>
      <c r="G1" s="95" t="s">
        <v>34</v>
      </c>
      <c r="H1" s="96" t="s">
        <v>4</v>
      </c>
      <c r="I1" s="320" t="s">
        <v>191</v>
      </c>
      <c r="J1" s="99" t="s">
        <v>365</v>
      </c>
      <c r="K1" s="100" t="s">
        <v>366</v>
      </c>
      <c r="L1" s="73" t="s">
        <v>2521</v>
      </c>
      <c r="M1" s="73" t="s">
        <v>2522</v>
      </c>
      <c r="N1" s="73" t="s">
        <v>367</v>
      </c>
      <c r="O1" s="73" t="s">
        <v>2523</v>
      </c>
      <c r="P1" s="73" t="s">
        <v>2522</v>
      </c>
      <c r="Q1" s="73" t="s">
        <v>2524</v>
      </c>
      <c r="R1" s="73" t="s">
        <v>2522</v>
      </c>
      <c r="S1" s="73" t="s">
        <v>2542</v>
      </c>
      <c r="T1" s="73" t="s">
        <v>130</v>
      </c>
      <c r="U1" s="72" t="s">
        <v>232</v>
      </c>
      <c r="V1" s="74" t="s">
        <v>20</v>
      </c>
      <c r="W1" s="310" t="s">
        <v>2494</v>
      </c>
      <c r="X1" s="310" t="s">
        <v>270</v>
      </c>
      <c r="Y1" s="310" t="s">
        <v>2489</v>
      </c>
      <c r="Z1" s="310" t="s">
        <v>241</v>
      </c>
      <c r="AA1" s="310" t="s">
        <v>2490</v>
      </c>
      <c r="AB1" s="27" t="s">
        <v>279</v>
      </c>
      <c r="AC1" s="92" t="s">
        <v>276</v>
      </c>
      <c r="AD1" s="316" t="s">
        <v>2507</v>
      </c>
    </row>
    <row r="2" spans="1:30" s="38" customFormat="1" ht="16.5" hidden="1" customHeight="1" x14ac:dyDescent="0.35">
      <c r="A2" s="68"/>
      <c r="B2" s="63"/>
      <c r="C2" s="63"/>
      <c r="D2" s="65"/>
      <c r="E2" s="65"/>
      <c r="F2" s="69"/>
      <c r="G2" s="308"/>
      <c r="H2" s="308"/>
      <c r="I2" s="68"/>
      <c r="J2" s="65"/>
      <c r="K2" s="65"/>
      <c r="L2" s="65"/>
      <c r="M2" s="82"/>
      <c r="N2" s="65"/>
      <c r="O2" s="69"/>
      <c r="P2" s="69"/>
      <c r="Q2" s="66"/>
      <c r="R2" s="66"/>
      <c r="S2" s="69"/>
      <c r="T2" s="69"/>
      <c r="U2" s="69"/>
      <c r="V2" s="69"/>
      <c r="W2" s="308"/>
      <c r="X2" s="308"/>
      <c r="Y2" s="308"/>
      <c r="Z2" s="308"/>
      <c r="AA2" s="308"/>
      <c r="AB2" s="67"/>
      <c r="AC2" s="67"/>
    </row>
    <row r="3" spans="1:30" x14ac:dyDescent="0.35">
      <c r="A3" s="41"/>
      <c r="B3" s="30"/>
      <c r="C3" s="30"/>
      <c r="D3" s="30"/>
      <c r="E3" s="30"/>
      <c r="F3" s="30"/>
      <c r="G3" s="30"/>
      <c r="H3" s="30"/>
      <c r="I3" s="50"/>
      <c r="J3" s="50"/>
      <c r="K3" s="51"/>
      <c r="L3" s="30"/>
      <c r="M3" s="30"/>
      <c r="N3" s="30"/>
      <c r="O3" s="30"/>
      <c r="P3" s="30"/>
      <c r="Q3" s="30"/>
      <c r="R3" s="30"/>
      <c r="S3" s="30"/>
      <c r="T3" s="30"/>
      <c r="U3" s="30"/>
      <c r="V3" s="30"/>
      <c r="W3" s="297"/>
      <c r="X3" s="297"/>
      <c r="Y3" s="297"/>
      <c r="Z3" s="297"/>
      <c r="AA3" s="297"/>
      <c r="AB3" s="20" t="str">
        <f t="shared" ref="AB3:AB66" si="0">CONCATENATE(E3,"-",A3)</f>
        <v>-</v>
      </c>
      <c r="AC3" s="20" t="str">
        <f>IF(AB3="-","",AB3)</f>
        <v/>
      </c>
      <c r="AD3" t="s">
        <v>2506</v>
      </c>
    </row>
    <row r="4" spans="1:30" x14ac:dyDescent="0.3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09"/>
      <c r="X4" s="309"/>
      <c r="Y4" s="309"/>
      <c r="Z4" s="309"/>
      <c r="AA4" s="309"/>
      <c r="AB4" s="20" t="str">
        <f t="shared" si="0"/>
        <v>-</v>
      </c>
      <c r="AC4" s="20" t="str">
        <f t="shared" ref="AC4:AC67" si="4">IF(AB4="-","",AB4)</f>
        <v/>
      </c>
      <c r="AD4" s="272" t="s">
        <v>2506</v>
      </c>
    </row>
    <row r="5" spans="1:30" x14ac:dyDescent="0.3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09"/>
      <c r="X5" s="309"/>
      <c r="Y5" s="309"/>
      <c r="Z5" s="309"/>
      <c r="AA5" s="309"/>
      <c r="AB5" s="20" t="str">
        <f t="shared" si="0"/>
        <v>-</v>
      </c>
      <c r="AC5" s="20" t="str">
        <f t="shared" si="4"/>
        <v/>
      </c>
      <c r="AD5" s="272" t="s">
        <v>2506</v>
      </c>
    </row>
    <row r="6" spans="1:30" x14ac:dyDescent="0.3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09"/>
      <c r="X6" s="309"/>
      <c r="Y6" s="309"/>
      <c r="Z6" s="309"/>
      <c r="AA6" s="309"/>
      <c r="AB6" s="20" t="str">
        <f t="shared" si="0"/>
        <v>-</v>
      </c>
      <c r="AC6" s="20" t="str">
        <f t="shared" si="4"/>
        <v/>
      </c>
      <c r="AD6" s="272" t="s">
        <v>2506</v>
      </c>
    </row>
    <row r="7" spans="1:30" x14ac:dyDescent="0.3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09"/>
      <c r="X7" s="309"/>
      <c r="Y7" s="309"/>
      <c r="Z7" s="309"/>
      <c r="AA7" s="309"/>
      <c r="AB7" s="20" t="str">
        <f t="shared" si="0"/>
        <v>-</v>
      </c>
      <c r="AC7" s="20" t="str">
        <f t="shared" si="4"/>
        <v/>
      </c>
      <c r="AD7" s="272" t="s">
        <v>2506</v>
      </c>
    </row>
    <row r="8" spans="1:30" x14ac:dyDescent="0.3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09"/>
      <c r="X8" s="309"/>
      <c r="Y8" s="309"/>
      <c r="Z8" s="309"/>
      <c r="AA8" s="309"/>
      <c r="AB8" s="20" t="str">
        <f t="shared" si="0"/>
        <v>-</v>
      </c>
      <c r="AC8" s="20" t="str">
        <f t="shared" si="4"/>
        <v/>
      </c>
      <c r="AD8" s="272" t="s">
        <v>2506</v>
      </c>
    </row>
    <row r="9" spans="1:30" x14ac:dyDescent="0.3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09"/>
      <c r="X9" s="309"/>
      <c r="Y9" s="309"/>
      <c r="Z9" s="309"/>
      <c r="AA9" s="309"/>
      <c r="AB9" s="20" t="str">
        <f t="shared" si="0"/>
        <v>-</v>
      </c>
      <c r="AC9" s="20" t="str">
        <f t="shared" si="4"/>
        <v/>
      </c>
      <c r="AD9" s="272" t="s">
        <v>2506</v>
      </c>
    </row>
    <row r="10" spans="1:30" x14ac:dyDescent="0.3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09"/>
      <c r="X10" s="309"/>
      <c r="Y10" s="309"/>
      <c r="Z10" s="309"/>
      <c r="AA10" s="309"/>
      <c r="AB10" s="20" t="str">
        <f t="shared" si="0"/>
        <v>-</v>
      </c>
      <c r="AC10" s="20" t="str">
        <f t="shared" si="4"/>
        <v/>
      </c>
      <c r="AD10" s="272" t="s">
        <v>2506</v>
      </c>
    </row>
    <row r="11" spans="1:30" x14ac:dyDescent="0.3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09"/>
      <c r="X11" s="309"/>
      <c r="Y11" s="309"/>
      <c r="Z11" s="309"/>
      <c r="AA11" s="309"/>
      <c r="AB11" s="20" t="str">
        <f t="shared" si="0"/>
        <v>-</v>
      </c>
      <c r="AC11" s="20" t="str">
        <f t="shared" si="4"/>
        <v/>
      </c>
      <c r="AD11" s="272" t="s">
        <v>2506</v>
      </c>
    </row>
    <row r="12" spans="1:30" x14ac:dyDescent="0.3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09"/>
      <c r="X12" s="309"/>
      <c r="Y12" s="309"/>
      <c r="Z12" s="309"/>
      <c r="AA12" s="309"/>
      <c r="AB12" s="20" t="str">
        <f t="shared" si="0"/>
        <v>-</v>
      </c>
      <c r="AC12" s="20" t="str">
        <f t="shared" si="4"/>
        <v/>
      </c>
      <c r="AD12" s="272" t="s">
        <v>2506</v>
      </c>
    </row>
    <row r="13" spans="1:30" x14ac:dyDescent="0.3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09"/>
      <c r="X13" s="309"/>
      <c r="Y13" s="309"/>
      <c r="Z13" s="309"/>
      <c r="AA13" s="309"/>
      <c r="AB13" s="20" t="str">
        <f t="shared" si="0"/>
        <v>-</v>
      </c>
      <c r="AC13" s="20" t="str">
        <f t="shared" si="4"/>
        <v/>
      </c>
      <c r="AD13" s="272" t="s">
        <v>2506</v>
      </c>
    </row>
    <row r="14" spans="1:30" x14ac:dyDescent="0.3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09"/>
      <c r="X14" s="309"/>
      <c r="Y14" s="309"/>
      <c r="Z14" s="309"/>
      <c r="AA14" s="309"/>
      <c r="AB14" s="20" t="str">
        <f t="shared" si="0"/>
        <v>-</v>
      </c>
      <c r="AC14" s="20" t="str">
        <f t="shared" si="4"/>
        <v/>
      </c>
      <c r="AD14" s="272" t="s">
        <v>2506</v>
      </c>
    </row>
    <row r="15" spans="1:30" x14ac:dyDescent="0.3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09"/>
      <c r="X15" s="309"/>
      <c r="Y15" s="309"/>
      <c r="Z15" s="309"/>
      <c r="AA15" s="309"/>
      <c r="AB15" s="20" t="str">
        <f t="shared" si="0"/>
        <v>-</v>
      </c>
      <c r="AC15" s="20" t="str">
        <f t="shared" si="4"/>
        <v/>
      </c>
      <c r="AD15" s="272" t="s">
        <v>2506</v>
      </c>
    </row>
    <row r="16" spans="1:30" x14ac:dyDescent="0.3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09"/>
      <c r="X16" s="309"/>
      <c r="Y16" s="309"/>
      <c r="Z16" s="309"/>
      <c r="AA16" s="309"/>
      <c r="AB16" s="20" t="str">
        <f t="shared" si="0"/>
        <v>-</v>
      </c>
      <c r="AC16" s="20" t="str">
        <f t="shared" si="4"/>
        <v/>
      </c>
      <c r="AD16" s="272" t="s">
        <v>2506</v>
      </c>
    </row>
    <row r="17" spans="1:30" x14ac:dyDescent="0.3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09"/>
      <c r="X17" s="309"/>
      <c r="Y17" s="309"/>
      <c r="Z17" s="309"/>
      <c r="AA17" s="309"/>
      <c r="AB17" s="20" t="str">
        <f t="shared" si="0"/>
        <v>-</v>
      </c>
      <c r="AC17" s="20" t="str">
        <f t="shared" si="4"/>
        <v/>
      </c>
      <c r="AD17" s="272" t="s">
        <v>2506</v>
      </c>
    </row>
    <row r="18" spans="1:30" x14ac:dyDescent="0.3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09"/>
      <c r="X18" s="309"/>
      <c r="Y18" s="309"/>
      <c r="Z18" s="309"/>
      <c r="AA18" s="309"/>
      <c r="AB18" s="20" t="str">
        <f t="shared" si="0"/>
        <v>-</v>
      </c>
      <c r="AC18" s="20" t="str">
        <f t="shared" si="4"/>
        <v/>
      </c>
      <c r="AD18" s="272" t="s">
        <v>2506</v>
      </c>
    </row>
    <row r="19" spans="1:30" x14ac:dyDescent="0.3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09"/>
      <c r="X19" s="309"/>
      <c r="Y19" s="309"/>
      <c r="Z19" s="309"/>
      <c r="AA19" s="309"/>
      <c r="AB19" s="20" t="str">
        <f t="shared" si="0"/>
        <v>-</v>
      </c>
      <c r="AC19" s="20" t="str">
        <f t="shared" si="4"/>
        <v/>
      </c>
      <c r="AD19" s="272" t="s">
        <v>2506</v>
      </c>
    </row>
    <row r="20" spans="1:30" x14ac:dyDescent="0.3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09"/>
      <c r="X20" s="309"/>
      <c r="Y20" s="309"/>
      <c r="Z20" s="309"/>
      <c r="AA20" s="309"/>
      <c r="AB20" s="20" t="str">
        <f t="shared" si="0"/>
        <v>-</v>
      </c>
      <c r="AC20" s="20" t="str">
        <f t="shared" si="4"/>
        <v/>
      </c>
      <c r="AD20" s="272" t="s">
        <v>2506</v>
      </c>
    </row>
    <row r="21" spans="1:30" x14ac:dyDescent="0.3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09"/>
      <c r="X21" s="309"/>
      <c r="Y21" s="309"/>
      <c r="Z21" s="309"/>
      <c r="AA21" s="309"/>
      <c r="AB21" s="20" t="str">
        <f t="shared" si="0"/>
        <v>-</v>
      </c>
      <c r="AC21" s="20" t="str">
        <f t="shared" si="4"/>
        <v/>
      </c>
      <c r="AD21" s="272" t="s">
        <v>2506</v>
      </c>
    </row>
    <row r="22" spans="1:30" x14ac:dyDescent="0.3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09"/>
      <c r="X22" s="309"/>
      <c r="Y22" s="309"/>
      <c r="Z22" s="309"/>
      <c r="AA22" s="309"/>
      <c r="AB22" s="20" t="str">
        <f t="shared" si="0"/>
        <v>-</v>
      </c>
      <c r="AC22" s="20" t="str">
        <f t="shared" si="4"/>
        <v/>
      </c>
      <c r="AD22" s="272" t="s">
        <v>2506</v>
      </c>
    </row>
    <row r="23" spans="1:30" x14ac:dyDescent="0.3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09"/>
      <c r="X23" s="309"/>
      <c r="Y23" s="309"/>
      <c r="Z23" s="309"/>
      <c r="AA23" s="309"/>
      <c r="AB23" s="20" t="str">
        <f t="shared" si="0"/>
        <v>-</v>
      </c>
      <c r="AC23" s="20" t="str">
        <f t="shared" si="4"/>
        <v/>
      </c>
      <c r="AD23" s="272" t="s">
        <v>2506</v>
      </c>
    </row>
    <row r="24" spans="1:30" x14ac:dyDescent="0.3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09"/>
      <c r="X24" s="309"/>
      <c r="Y24" s="309"/>
      <c r="Z24" s="309"/>
      <c r="AA24" s="309"/>
      <c r="AB24" s="20" t="str">
        <f t="shared" si="0"/>
        <v>-</v>
      </c>
      <c r="AC24" s="20" t="str">
        <f t="shared" si="4"/>
        <v/>
      </c>
      <c r="AD24" s="272" t="s">
        <v>2506</v>
      </c>
    </row>
    <row r="25" spans="1:30" x14ac:dyDescent="0.3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09"/>
      <c r="X25" s="309"/>
      <c r="Y25" s="309"/>
      <c r="Z25" s="309"/>
      <c r="AA25" s="309"/>
      <c r="AB25" s="20" t="str">
        <f t="shared" si="0"/>
        <v>-</v>
      </c>
      <c r="AC25" s="20" t="str">
        <f t="shared" si="4"/>
        <v/>
      </c>
      <c r="AD25" s="272" t="s">
        <v>2506</v>
      </c>
    </row>
    <row r="26" spans="1:30" x14ac:dyDescent="0.3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09"/>
      <c r="X26" s="309"/>
      <c r="Y26" s="309"/>
      <c r="Z26" s="309"/>
      <c r="AA26" s="309"/>
      <c r="AB26" s="20" t="str">
        <f t="shared" si="0"/>
        <v>-</v>
      </c>
      <c r="AC26" s="20" t="str">
        <f t="shared" si="4"/>
        <v/>
      </c>
      <c r="AD26" s="272" t="s">
        <v>2506</v>
      </c>
    </row>
    <row r="27" spans="1:30" x14ac:dyDescent="0.3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09"/>
      <c r="X27" s="309"/>
      <c r="Y27" s="309"/>
      <c r="Z27" s="309"/>
      <c r="AA27" s="309"/>
      <c r="AB27" s="20" t="str">
        <f t="shared" si="0"/>
        <v>-</v>
      </c>
      <c r="AC27" s="20" t="str">
        <f t="shared" si="4"/>
        <v/>
      </c>
      <c r="AD27" s="272" t="s">
        <v>2506</v>
      </c>
    </row>
    <row r="28" spans="1:30" x14ac:dyDescent="0.3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09"/>
      <c r="X28" s="309"/>
      <c r="Y28" s="309"/>
      <c r="Z28" s="309"/>
      <c r="AA28" s="309"/>
      <c r="AB28" s="20" t="str">
        <f t="shared" si="0"/>
        <v>-</v>
      </c>
      <c r="AC28" s="20" t="str">
        <f t="shared" si="4"/>
        <v/>
      </c>
      <c r="AD28" s="272" t="s">
        <v>2506</v>
      </c>
    </row>
    <row r="29" spans="1:30" x14ac:dyDescent="0.3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09"/>
      <c r="X29" s="309"/>
      <c r="Y29" s="309"/>
      <c r="Z29" s="309"/>
      <c r="AA29" s="309"/>
      <c r="AB29" s="20" t="str">
        <f t="shared" si="0"/>
        <v>-</v>
      </c>
      <c r="AC29" s="20" t="str">
        <f t="shared" si="4"/>
        <v/>
      </c>
      <c r="AD29" s="272" t="s">
        <v>2506</v>
      </c>
    </row>
    <row r="30" spans="1:30" x14ac:dyDescent="0.3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09"/>
      <c r="X30" s="309"/>
      <c r="Y30" s="309"/>
      <c r="Z30" s="309"/>
      <c r="AA30" s="309"/>
      <c r="AB30" s="20" t="str">
        <f t="shared" si="0"/>
        <v>-</v>
      </c>
      <c r="AC30" s="20" t="str">
        <f t="shared" si="4"/>
        <v/>
      </c>
      <c r="AD30" s="272" t="s">
        <v>2506</v>
      </c>
    </row>
    <row r="31" spans="1:30" x14ac:dyDescent="0.3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09"/>
      <c r="X31" s="309"/>
      <c r="Y31" s="309"/>
      <c r="Z31" s="309"/>
      <c r="AA31" s="309"/>
      <c r="AB31" s="20" t="str">
        <f t="shared" si="0"/>
        <v>-</v>
      </c>
      <c r="AC31" s="20" t="str">
        <f t="shared" si="4"/>
        <v/>
      </c>
      <c r="AD31" s="272" t="s">
        <v>2506</v>
      </c>
    </row>
    <row r="32" spans="1:30" x14ac:dyDescent="0.3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09"/>
      <c r="X32" s="309"/>
      <c r="Y32" s="309"/>
      <c r="Z32" s="309"/>
      <c r="AA32" s="309"/>
      <c r="AB32" s="20" t="str">
        <f t="shared" si="0"/>
        <v>-</v>
      </c>
      <c r="AC32" s="20" t="str">
        <f t="shared" si="4"/>
        <v/>
      </c>
      <c r="AD32" s="272" t="s">
        <v>2506</v>
      </c>
    </row>
    <row r="33" spans="1:30" x14ac:dyDescent="0.3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09"/>
      <c r="X33" s="309"/>
      <c r="Y33" s="309"/>
      <c r="Z33" s="309"/>
      <c r="AA33" s="309"/>
      <c r="AB33" s="20" t="str">
        <f t="shared" si="0"/>
        <v>-</v>
      </c>
      <c r="AC33" s="20" t="str">
        <f t="shared" si="4"/>
        <v/>
      </c>
      <c r="AD33" s="272" t="s">
        <v>2506</v>
      </c>
    </row>
    <row r="34" spans="1:30" x14ac:dyDescent="0.3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09"/>
      <c r="X34" s="309"/>
      <c r="Y34" s="309"/>
      <c r="Z34" s="309"/>
      <c r="AA34" s="309"/>
      <c r="AB34" s="20" t="str">
        <f t="shared" si="0"/>
        <v>-</v>
      </c>
      <c r="AC34" s="20" t="str">
        <f t="shared" si="4"/>
        <v/>
      </c>
      <c r="AD34" s="272" t="s">
        <v>2506</v>
      </c>
    </row>
    <row r="35" spans="1:30" x14ac:dyDescent="0.3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09"/>
      <c r="X35" s="309"/>
      <c r="Y35" s="309"/>
      <c r="Z35" s="309"/>
      <c r="AA35" s="309"/>
      <c r="AB35" s="20" t="str">
        <f t="shared" si="0"/>
        <v>-</v>
      </c>
      <c r="AC35" s="20" t="str">
        <f t="shared" si="4"/>
        <v/>
      </c>
      <c r="AD35" s="272" t="s">
        <v>2506</v>
      </c>
    </row>
    <row r="36" spans="1:30" x14ac:dyDescent="0.3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09"/>
      <c r="X36" s="309"/>
      <c r="Y36" s="309"/>
      <c r="Z36" s="309"/>
      <c r="AA36" s="309"/>
      <c r="AB36" s="20" t="str">
        <f t="shared" si="0"/>
        <v>-</v>
      </c>
      <c r="AC36" s="20" t="str">
        <f t="shared" si="4"/>
        <v/>
      </c>
      <c r="AD36" s="272" t="s">
        <v>2506</v>
      </c>
    </row>
    <row r="37" spans="1:30" x14ac:dyDescent="0.3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09"/>
      <c r="X37" s="309"/>
      <c r="Y37" s="309"/>
      <c r="Z37" s="309"/>
      <c r="AA37" s="309"/>
      <c r="AB37" s="20" t="str">
        <f t="shared" si="0"/>
        <v>-</v>
      </c>
      <c r="AC37" s="20" t="str">
        <f t="shared" si="4"/>
        <v/>
      </c>
      <c r="AD37" s="272" t="s">
        <v>2506</v>
      </c>
    </row>
    <row r="38" spans="1:30" x14ac:dyDescent="0.3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09"/>
      <c r="X38" s="309"/>
      <c r="Y38" s="309"/>
      <c r="Z38" s="309"/>
      <c r="AA38" s="309"/>
      <c r="AB38" s="20" t="str">
        <f t="shared" si="0"/>
        <v>-</v>
      </c>
      <c r="AC38" s="20" t="str">
        <f t="shared" si="4"/>
        <v/>
      </c>
      <c r="AD38" s="272" t="s">
        <v>2506</v>
      </c>
    </row>
    <row r="39" spans="1:30" x14ac:dyDescent="0.3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09"/>
      <c r="X39" s="309"/>
      <c r="Y39" s="309"/>
      <c r="Z39" s="309"/>
      <c r="AA39" s="309"/>
      <c r="AB39" s="20" t="str">
        <f t="shared" si="0"/>
        <v>-</v>
      </c>
      <c r="AC39" s="20" t="str">
        <f t="shared" si="4"/>
        <v/>
      </c>
      <c r="AD39" s="272" t="s">
        <v>2506</v>
      </c>
    </row>
    <row r="40" spans="1:30" x14ac:dyDescent="0.3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09"/>
      <c r="X40" s="309"/>
      <c r="Y40" s="309"/>
      <c r="Z40" s="309"/>
      <c r="AA40" s="309"/>
      <c r="AB40" s="20" t="str">
        <f t="shared" si="0"/>
        <v>-</v>
      </c>
      <c r="AC40" s="20" t="str">
        <f t="shared" si="4"/>
        <v/>
      </c>
      <c r="AD40" s="272" t="s">
        <v>2506</v>
      </c>
    </row>
    <row r="41" spans="1:30" x14ac:dyDescent="0.3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09"/>
      <c r="X41" s="309"/>
      <c r="Y41" s="309"/>
      <c r="Z41" s="309"/>
      <c r="AA41" s="309"/>
      <c r="AB41" s="20" t="str">
        <f t="shared" si="0"/>
        <v>-</v>
      </c>
      <c r="AC41" s="20" t="str">
        <f t="shared" si="4"/>
        <v/>
      </c>
      <c r="AD41" s="272" t="s">
        <v>2506</v>
      </c>
    </row>
    <row r="42" spans="1:30" x14ac:dyDescent="0.3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09"/>
      <c r="X42" s="309"/>
      <c r="Y42" s="309"/>
      <c r="Z42" s="309"/>
      <c r="AA42" s="309"/>
      <c r="AB42" s="20" t="str">
        <f t="shared" si="0"/>
        <v>-</v>
      </c>
      <c r="AC42" s="20" t="str">
        <f t="shared" si="4"/>
        <v/>
      </c>
      <c r="AD42" s="272" t="s">
        <v>2506</v>
      </c>
    </row>
    <row r="43" spans="1:30" x14ac:dyDescent="0.3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09"/>
      <c r="X43" s="309"/>
      <c r="Y43" s="309"/>
      <c r="Z43" s="309"/>
      <c r="AA43" s="309"/>
      <c r="AB43" s="20" t="str">
        <f t="shared" si="0"/>
        <v>-</v>
      </c>
      <c r="AC43" s="20" t="str">
        <f t="shared" si="4"/>
        <v/>
      </c>
      <c r="AD43" s="272" t="s">
        <v>2506</v>
      </c>
    </row>
    <row r="44" spans="1:30" x14ac:dyDescent="0.3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09"/>
      <c r="X44" s="309"/>
      <c r="Y44" s="309"/>
      <c r="Z44" s="309"/>
      <c r="AA44" s="309"/>
      <c r="AB44" s="20" t="str">
        <f t="shared" si="0"/>
        <v>-</v>
      </c>
      <c r="AC44" s="20" t="str">
        <f t="shared" si="4"/>
        <v/>
      </c>
      <c r="AD44" s="272" t="s">
        <v>2506</v>
      </c>
    </row>
    <row r="45" spans="1:30" x14ac:dyDescent="0.3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09"/>
      <c r="X45" s="309"/>
      <c r="Y45" s="309"/>
      <c r="Z45" s="309"/>
      <c r="AA45" s="309"/>
      <c r="AB45" s="20" t="str">
        <f t="shared" si="0"/>
        <v>-</v>
      </c>
      <c r="AC45" s="20" t="str">
        <f t="shared" si="4"/>
        <v/>
      </c>
      <c r="AD45" s="272" t="s">
        <v>2506</v>
      </c>
    </row>
    <row r="46" spans="1:30" x14ac:dyDescent="0.3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09"/>
      <c r="X46" s="309"/>
      <c r="Y46" s="309"/>
      <c r="Z46" s="309"/>
      <c r="AA46" s="309"/>
      <c r="AB46" s="20" t="str">
        <f t="shared" si="0"/>
        <v>-</v>
      </c>
      <c r="AC46" s="20" t="str">
        <f t="shared" si="4"/>
        <v/>
      </c>
      <c r="AD46" s="272" t="s">
        <v>2506</v>
      </c>
    </row>
    <row r="47" spans="1:30" x14ac:dyDescent="0.3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09"/>
      <c r="X47" s="309"/>
      <c r="Y47" s="309"/>
      <c r="Z47" s="309"/>
      <c r="AA47" s="309"/>
      <c r="AB47" s="20" t="str">
        <f t="shared" si="0"/>
        <v>-</v>
      </c>
      <c r="AC47" s="20" t="str">
        <f t="shared" si="4"/>
        <v/>
      </c>
      <c r="AD47" s="272" t="s">
        <v>2506</v>
      </c>
    </row>
    <row r="48" spans="1:30" x14ac:dyDescent="0.3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09"/>
      <c r="X48" s="309"/>
      <c r="Y48" s="309"/>
      <c r="Z48" s="309"/>
      <c r="AA48" s="309"/>
      <c r="AB48" s="20" t="str">
        <f t="shared" si="0"/>
        <v>-</v>
      </c>
      <c r="AC48" s="20" t="str">
        <f t="shared" si="4"/>
        <v/>
      </c>
      <c r="AD48" s="272" t="s">
        <v>2506</v>
      </c>
    </row>
    <row r="49" spans="1:30" x14ac:dyDescent="0.3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09"/>
      <c r="X49" s="309"/>
      <c r="Y49" s="309"/>
      <c r="Z49" s="309"/>
      <c r="AA49" s="309"/>
      <c r="AB49" s="20" t="str">
        <f t="shared" si="0"/>
        <v>-</v>
      </c>
      <c r="AC49" s="20" t="str">
        <f t="shared" si="4"/>
        <v/>
      </c>
      <c r="AD49" s="272" t="s">
        <v>2506</v>
      </c>
    </row>
    <row r="50" spans="1:30" x14ac:dyDescent="0.3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09"/>
      <c r="X50" s="309"/>
      <c r="Y50" s="309"/>
      <c r="Z50" s="309"/>
      <c r="AA50" s="309"/>
      <c r="AB50" s="20" t="str">
        <f t="shared" si="0"/>
        <v>-</v>
      </c>
      <c r="AC50" s="20" t="str">
        <f t="shared" si="4"/>
        <v/>
      </c>
      <c r="AD50" s="272" t="s">
        <v>2506</v>
      </c>
    </row>
    <row r="51" spans="1:30" x14ac:dyDescent="0.3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09"/>
      <c r="X51" s="309"/>
      <c r="Y51" s="309"/>
      <c r="Z51" s="309"/>
      <c r="AA51" s="309"/>
      <c r="AB51" s="20" t="str">
        <f t="shared" si="0"/>
        <v>-</v>
      </c>
      <c r="AC51" s="20" t="str">
        <f t="shared" si="4"/>
        <v/>
      </c>
      <c r="AD51" s="272" t="s">
        <v>2506</v>
      </c>
    </row>
    <row r="52" spans="1:30" x14ac:dyDescent="0.3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09"/>
      <c r="X52" s="309"/>
      <c r="Y52" s="309"/>
      <c r="Z52" s="309"/>
      <c r="AA52" s="309"/>
      <c r="AB52" s="20" t="str">
        <f t="shared" si="0"/>
        <v>-</v>
      </c>
      <c r="AC52" s="20" t="str">
        <f t="shared" si="4"/>
        <v/>
      </c>
      <c r="AD52" s="272" t="s">
        <v>2506</v>
      </c>
    </row>
    <row r="53" spans="1:30" x14ac:dyDescent="0.3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09"/>
      <c r="X53" s="309"/>
      <c r="Y53" s="309"/>
      <c r="Z53" s="309"/>
      <c r="AA53" s="309"/>
      <c r="AB53" s="20" t="str">
        <f t="shared" si="0"/>
        <v>-</v>
      </c>
      <c r="AC53" s="20" t="str">
        <f t="shared" si="4"/>
        <v/>
      </c>
      <c r="AD53" s="272" t="s">
        <v>2506</v>
      </c>
    </row>
    <row r="54" spans="1:30" x14ac:dyDescent="0.3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09"/>
      <c r="X54" s="309"/>
      <c r="Y54" s="309"/>
      <c r="Z54" s="309"/>
      <c r="AA54" s="309"/>
      <c r="AB54" s="20" t="str">
        <f t="shared" si="0"/>
        <v>-</v>
      </c>
      <c r="AC54" s="20" t="str">
        <f t="shared" si="4"/>
        <v/>
      </c>
      <c r="AD54" s="272" t="s">
        <v>2506</v>
      </c>
    </row>
    <row r="55" spans="1:30" x14ac:dyDescent="0.3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09"/>
      <c r="X55" s="309"/>
      <c r="Y55" s="309"/>
      <c r="Z55" s="309"/>
      <c r="AA55" s="309"/>
      <c r="AB55" s="20" t="str">
        <f t="shared" si="0"/>
        <v>-</v>
      </c>
      <c r="AC55" s="20" t="str">
        <f t="shared" si="4"/>
        <v/>
      </c>
      <c r="AD55" s="272" t="s">
        <v>2506</v>
      </c>
    </row>
    <row r="56" spans="1:30" x14ac:dyDescent="0.3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09"/>
      <c r="X56" s="309"/>
      <c r="Y56" s="309"/>
      <c r="Z56" s="309"/>
      <c r="AA56" s="309"/>
      <c r="AB56" s="20" t="str">
        <f t="shared" si="0"/>
        <v>-</v>
      </c>
      <c r="AC56" s="20" t="str">
        <f t="shared" si="4"/>
        <v/>
      </c>
      <c r="AD56" s="272" t="s">
        <v>2506</v>
      </c>
    </row>
    <row r="57" spans="1:30" x14ac:dyDescent="0.3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09"/>
      <c r="X57" s="309"/>
      <c r="Y57" s="309"/>
      <c r="Z57" s="309"/>
      <c r="AA57" s="309"/>
      <c r="AB57" s="20" t="str">
        <f t="shared" si="0"/>
        <v>-</v>
      </c>
      <c r="AC57" s="20" t="str">
        <f t="shared" si="4"/>
        <v/>
      </c>
      <c r="AD57" s="272" t="s">
        <v>2506</v>
      </c>
    </row>
    <row r="58" spans="1:30" x14ac:dyDescent="0.3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09"/>
      <c r="X58" s="309"/>
      <c r="Y58" s="309"/>
      <c r="Z58" s="309"/>
      <c r="AA58" s="309"/>
      <c r="AB58" s="20" t="str">
        <f t="shared" si="0"/>
        <v>-</v>
      </c>
      <c r="AC58" s="20" t="str">
        <f t="shared" si="4"/>
        <v/>
      </c>
      <c r="AD58" s="272" t="s">
        <v>2506</v>
      </c>
    </row>
    <row r="59" spans="1:30" x14ac:dyDescent="0.3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09"/>
      <c r="X59" s="309"/>
      <c r="Y59" s="309"/>
      <c r="Z59" s="309"/>
      <c r="AA59" s="309"/>
      <c r="AB59" s="20" t="str">
        <f t="shared" si="0"/>
        <v>-</v>
      </c>
      <c r="AC59" s="20" t="str">
        <f t="shared" si="4"/>
        <v/>
      </c>
      <c r="AD59" s="272" t="s">
        <v>2506</v>
      </c>
    </row>
    <row r="60" spans="1:30" x14ac:dyDescent="0.3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09"/>
      <c r="X60" s="309"/>
      <c r="Y60" s="309"/>
      <c r="Z60" s="309"/>
      <c r="AA60" s="309"/>
      <c r="AB60" s="20" t="str">
        <f t="shared" si="0"/>
        <v>-</v>
      </c>
      <c r="AC60" s="20" t="str">
        <f t="shared" si="4"/>
        <v/>
      </c>
      <c r="AD60" s="272" t="s">
        <v>2506</v>
      </c>
    </row>
    <row r="61" spans="1:30" x14ac:dyDescent="0.3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09"/>
      <c r="X61" s="309"/>
      <c r="Y61" s="309"/>
      <c r="Z61" s="309"/>
      <c r="AA61" s="309"/>
      <c r="AB61" s="20" t="str">
        <f t="shared" si="0"/>
        <v>-</v>
      </c>
      <c r="AC61" s="20" t="str">
        <f t="shared" si="4"/>
        <v/>
      </c>
      <c r="AD61" s="272" t="s">
        <v>2506</v>
      </c>
    </row>
    <row r="62" spans="1:30" x14ac:dyDescent="0.3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09"/>
      <c r="X62" s="309"/>
      <c r="Y62" s="309"/>
      <c r="Z62" s="309"/>
      <c r="AA62" s="309"/>
      <c r="AB62" s="20" t="str">
        <f t="shared" si="0"/>
        <v>-</v>
      </c>
      <c r="AC62" s="20" t="str">
        <f t="shared" si="4"/>
        <v/>
      </c>
      <c r="AD62" s="272" t="s">
        <v>2506</v>
      </c>
    </row>
    <row r="63" spans="1:30" x14ac:dyDescent="0.3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09"/>
      <c r="X63" s="309"/>
      <c r="Y63" s="309"/>
      <c r="Z63" s="309"/>
      <c r="AA63" s="309"/>
      <c r="AB63" s="20" t="str">
        <f t="shared" si="0"/>
        <v>-</v>
      </c>
      <c r="AC63" s="20" t="str">
        <f t="shared" si="4"/>
        <v/>
      </c>
      <c r="AD63" s="272" t="s">
        <v>2506</v>
      </c>
    </row>
    <row r="64" spans="1:30" x14ac:dyDescent="0.3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09"/>
      <c r="X64" s="309"/>
      <c r="Y64" s="309"/>
      <c r="Z64" s="309"/>
      <c r="AA64" s="309"/>
      <c r="AB64" s="20" t="str">
        <f t="shared" si="0"/>
        <v>-</v>
      </c>
      <c r="AC64" s="20" t="str">
        <f t="shared" si="4"/>
        <v/>
      </c>
      <c r="AD64" s="272" t="s">
        <v>2506</v>
      </c>
    </row>
    <row r="65" spans="1:30" x14ac:dyDescent="0.3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09"/>
      <c r="X65" s="309"/>
      <c r="Y65" s="309"/>
      <c r="Z65" s="309"/>
      <c r="AA65" s="309"/>
      <c r="AB65" s="20" t="str">
        <f t="shared" si="0"/>
        <v>-</v>
      </c>
      <c r="AC65" s="20" t="str">
        <f t="shared" si="4"/>
        <v/>
      </c>
      <c r="AD65" s="272" t="s">
        <v>2506</v>
      </c>
    </row>
    <row r="66" spans="1:30" x14ac:dyDescent="0.3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09"/>
      <c r="X66" s="309"/>
      <c r="Y66" s="309"/>
      <c r="Z66" s="309"/>
      <c r="AA66" s="309"/>
      <c r="AB66" s="20" t="str">
        <f t="shared" si="0"/>
        <v>-</v>
      </c>
      <c r="AC66" s="20" t="str">
        <f t="shared" si="4"/>
        <v/>
      </c>
      <c r="AD66" s="272" t="s">
        <v>2506</v>
      </c>
    </row>
    <row r="67" spans="1:30" x14ac:dyDescent="0.3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09"/>
      <c r="X67" s="309"/>
      <c r="Y67" s="309"/>
      <c r="Z67" s="309"/>
      <c r="AA67" s="309"/>
      <c r="AB67" s="20" t="str">
        <f t="shared" ref="AB67:AB130" si="5">CONCATENATE(E67,"-",A67)</f>
        <v>-</v>
      </c>
      <c r="AC67" s="20" t="str">
        <f t="shared" si="4"/>
        <v/>
      </c>
      <c r="AD67" s="272" t="s">
        <v>2506</v>
      </c>
    </row>
    <row r="68" spans="1:30" x14ac:dyDescent="0.3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09"/>
      <c r="X68" s="309"/>
      <c r="Y68" s="309"/>
      <c r="Z68" s="309"/>
      <c r="AA68" s="309"/>
      <c r="AB68" s="20" t="str">
        <f t="shared" si="5"/>
        <v>-</v>
      </c>
      <c r="AC68" s="20" t="str">
        <f t="shared" ref="AC68:AC131" si="9">IF(AB68="-","",AB68)</f>
        <v/>
      </c>
      <c r="AD68" s="272" t="s">
        <v>2506</v>
      </c>
    </row>
    <row r="69" spans="1:30" x14ac:dyDescent="0.3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09"/>
      <c r="X69" s="309"/>
      <c r="Y69" s="309"/>
      <c r="Z69" s="309"/>
      <c r="AA69" s="309"/>
      <c r="AB69" s="20" t="str">
        <f t="shared" si="5"/>
        <v>-</v>
      </c>
      <c r="AC69" s="20" t="str">
        <f t="shared" si="9"/>
        <v/>
      </c>
      <c r="AD69" s="272" t="s">
        <v>2506</v>
      </c>
    </row>
    <row r="70" spans="1:30" x14ac:dyDescent="0.3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09"/>
      <c r="X70" s="309"/>
      <c r="Y70" s="309"/>
      <c r="Z70" s="309"/>
      <c r="AA70" s="309"/>
      <c r="AB70" s="20" t="str">
        <f t="shared" si="5"/>
        <v>-</v>
      </c>
      <c r="AC70" s="20" t="str">
        <f t="shared" si="9"/>
        <v/>
      </c>
      <c r="AD70" s="272" t="s">
        <v>2506</v>
      </c>
    </row>
    <row r="71" spans="1:30" x14ac:dyDescent="0.3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09"/>
      <c r="X71" s="309"/>
      <c r="Y71" s="309"/>
      <c r="Z71" s="309"/>
      <c r="AA71" s="309"/>
      <c r="AB71" s="20" t="str">
        <f t="shared" si="5"/>
        <v>-</v>
      </c>
      <c r="AC71" s="20" t="str">
        <f t="shared" si="9"/>
        <v/>
      </c>
      <c r="AD71" s="272" t="s">
        <v>2506</v>
      </c>
    </row>
    <row r="72" spans="1:30" x14ac:dyDescent="0.3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09"/>
      <c r="X72" s="309"/>
      <c r="Y72" s="309"/>
      <c r="Z72" s="309"/>
      <c r="AA72" s="309"/>
      <c r="AB72" s="20" t="str">
        <f t="shared" si="5"/>
        <v>-</v>
      </c>
      <c r="AC72" s="20" t="str">
        <f t="shared" si="9"/>
        <v/>
      </c>
      <c r="AD72" s="272" t="s">
        <v>2506</v>
      </c>
    </row>
    <row r="73" spans="1:30" x14ac:dyDescent="0.3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09"/>
      <c r="X73" s="309"/>
      <c r="Y73" s="309"/>
      <c r="Z73" s="309"/>
      <c r="AA73" s="309"/>
      <c r="AB73" s="20" t="str">
        <f t="shared" si="5"/>
        <v>-</v>
      </c>
      <c r="AC73" s="20" t="str">
        <f t="shared" si="9"/>
        <v/>
      </c>
      <c r="AD73" s="272" t="s">
        <v>2506</v>
      </c>
    </row>
    <row r="74" spans="1:30" x14ac:dyDescent="0.3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09"/>
      <c r="X74" s="309"/>
      <c r="Y74" s="309"/>
      <c r="Z74" s="309"/>
      <c r="AA74" s="309"/>
      <c r="AB74" s="20" t="str">
        <f t="shared" si="5"/>
        <v>-</v>
      </c>
      <c r="AC74" s="20" t="str">
        <f t="shared" si="9"/>
        <v/>
      </c>
      <c r="AD74" s="272" t="s">
        <v>2506</v>
      </c>
    </row>
    <row r="75" spans="1:30" x14ac:dyDescent="0.3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09"/>
      <c r="X75" s="309"/>
      <c r="Y75" s="309"/>
      <c r="Z75" s="309"/>
      <c r="AA75" s="309"/>
      <c r="AB75" s="20" t="str">
        <f t="shared" si="5"/>
        <v>-</v>
      </c>
      <c r="AC75" s="20" t="str">
        <f t="shared" si="9"/>
        <v/>
      </c>
      <c r="AD75" s="272" t="s">
        <v>2506</v>
      </c>
    </row>
    <row r="76" spans="1:30" x14ac:dyDescent="0.3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09"/>
      <c r="X76" s="309"/>
      <c r="Y76" s="309"/>
      <c r="Z76" s="309"/>
      <c r="AA76" s="309"/>
      <c r="AB76" s="20" t="str">
        <f t="shared" si="5"/>
        <v>-</v>
      </c>
      <c r="AC76" s="20" t="str">
        <f t="shared" si="9"/>
        <v/>
      </c>
      <c r="AD76" s="272" t="s">
        <v>2506</v>
      </c>
    </row>
    <row r="77" spans="1:30" x14ac:dyDescent="0.3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09"/>
      <c r="X77" s="309"/>
      <c r="Y77" s="309"/>
      <c r="Z77" s="309"/>
      <c r="AA77" s="309"/>
      <c r="AB77" s="20" t="str">
        <f t="shared" si="5"/>
        <v>-</v>
      </c>
      <c r="AC77" s="20" t="str">
        <f t="shared" si="9"/>
        <v/>
      </c>
      <c r="AD77" s="272" t="s">
        <v>2506</v>
      </c>
    </row>
    <row r="78" spans="1:30" x14ac:dyDescent="0.3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09"/>
      <c r="X78" s="309"/>
      <c r="Y78" s="309"/>
      <c r="Z78" s="309"/>
      <c r="AA78" s="309"/>
      <c r="AB78" s="20" t="str">
        <f t="shared" si="5"/>
        <v>-</v>
      </c>
      <c r="AC78" s="20" t="str">
        <f t="shared" si="9"/>
        <v/>
      </c>
      <c r="AD78" s="272" t="s">
        <v>2506</v>
      </c>
    </row>
    <row r="79" spans="1:30" x14ac:dyDescent="0.3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09"/>
      <c r="X79" s="309"/>
      <c r="Y79" s="309"/>
      <c r="Z79" s="309"/>
      <c r="AA79" s="309"/>
      <c r="AB79" s="20" t="str">
        <f t="shared" si="5"/>
        <v>-</v>
      </c>
      <c r="AC79" s="20" t="str">
        <f t="shared" si="9"/>
        <v/>
      </c>
      <c r="AD79" s="272" t="s">
        <v>2506</v>
      </c>
    </row>
    <row r="80" spans="1:30" x14ac:dyDescent="0.3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09"/>
      <c r="X80" s="309"/>
      <c r="Y80" s="309"/>
      <c r="Z80" s="309"/>
      <c r="AA80" s="309"/>
      <c r="AB80" s="20" t="str">
        <f t="shared" si="5"/>
        <v>-</v>
      </c>
      <c r="AC80" s="20" t="str">
        <f t="shared" si="9"/>
        <v/>
      </c>
      <c r="AD80" s="272" t="s">
        <v>2506</v>
      </c>
    </row>
    <row r="81" spans="1:30" x14ac:dyDescent="0.3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09"/>
      <c r="X81" s="309"/>
      <c r="Y81" s="309"/>
      <c r="Z81" s="309"/>
      <c r="AA81" s="309"/>
      <c r="AB81" s="20" t="str">
        <f t="shared" si="5"/>
        <v>-</v>
      </c>
      <c r="AC81" s="20" t="str">
        <f t="shared" si="9"/>
        <v/>
      </c>
      <c r="AD81" s="272" t="s">
        <v>2506</v>
      </c>
    </row>
    <row r="82" spans="1:30" x14ac:dyDescent="0.3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09"/>
      <c r="X82" s="309"/>
      <c r="Y82" s="309"/>
      <c r="Z82" s="309"/>
      <c r="AA82" s="309"/>
      <c r="AB82" s="20" t="str">
        <f t="shared" si="5"/>
        <v>-</v>
      </c>
      <c r="AC82" s="20" t="str">
        <f t="shared" si="9"/>
        <v/>
      </c>
      <c r="AD82" s="272" t="s">
        <v>2506</v>
      </c>
    </row>
    <row r="83" spans="1:30" x14ac:dyDescent="0.3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09"/>
      <c r="X83" s="309"/>
      <c r="Y83" s="309"/>
      <c r="Z83" s="309"/>
      <c r="AA83" s="309"/>
      <c r="AB83" s="20" t="str">
        <f t="shared" si="5"/>
        <v>-</v>
      </c>
      <c r="AC83" s="20" t="str">
        <f t="shared" si="9"/>
        <v/>
      </c>
      <c r="AD83" s="272" t="s">
        <v>2506</v>
      </c>
    </row>
    <row r="84" spans="1:30" x14ac:dyDescent="0.3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09"/>
      <c r="X84" s="309"/>
      <c r="Y84" s="309"/>
      <c r="Z84" s="309"/>
      <c r="AA84" s="309"/>
      <c r="AB84" s="20" t="str">
        <f t="shared" si="5"/>
        <v>-</v>
      </c>
      <c r="AC84" s="20" t="str">
        <f t="shared" si="9"/>
        <v/>
      </c>
      <c r="AD84" s="272" t="s">
        <v>2506</v>
      </c>
    </row>
    <row r="85" spans="1:30" x14ac:dyDescent="0.3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09"/>
      <c r="X85" s="309"/>
      <c r="Y85" s="309"/>
      <c r="Z85" s="309"/>
      <c r="AA85" s="309"/>
      <c r="AB85" s="20" t="str">
        <f t="shared" si="5"/>
        <v>-</v>
      </c>
      <c r="AC85" s="20" t="str">
        <f t="shared" si="9"/>
        <v/>
      </c>
      <c r="AD85" s="272" t="s">
        <v>2506</v>
      </c>
    </row>
    <row r="86" spans="1:30" x14ac:dyDescent="0.3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09"/>
      <c r="X86" s="309"/>
      <c r="Y86" s="309"/>
      <c r="Z86" s="309"/>
      <c r="AA86" s="309"/>
      <c r="AB86" s="20" t="str">
        <f t="shared" si="5"/>
        <v>-</v>
      </c>
      <c r="AC86" s="20" t="str">
        <f t="shared" si="9"/>
        <v/>
      </c>
      <c r="AD86" s="272" t="s">
        <v>2506</v>
      </c>
    </row>
    <row r="87" spans="1:30" x14ac:dyDescent="0.3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09"/>
      <c r="X87" s="309"/>
      <c r="Y87" s="309"/>
      <c r="Z87" s="309"/>
      <c r="AA87" s="309"/>
      <c r="AB87" s="20" t="str">
        <f t="shared" si="5"/>
        <v>-</v>
      </c>
      <c r="AC87" s="20" t="str">
        <f t="shared" si="9"/>
        <v/>
      </c>
      <c r="AD87" s="272" t="s">
        <v>2506</v>
      </c>
    </row>
    <row r="88" spans="1:30" x14ac:dyDescent="0.3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09"/>
      <c r="X88" s="309"/>
      <c r="Y88" s="309"/>
      <c r="Z88" s="309"/>
      <c r="AA88" s="309"/>
      <c r="AB88" s="20" t="str">
        <f t="shared" si="5"/>
        <v>-</v>
      </c>
      <c r="AC88" s="20" t="str">
        <f t="shared" si="9"/>
        <v/>
      </c>
      <c r="AD88" s="272" t="s">
        <v>2506</v>
      </c>
    </row>
    <row r="89" spans="1:30" x14ac:dyDescent="0.3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09"/>
      <c r="X89" s="309"/>
      <c r="Y89" s="309"/>
      <c r="Z89" s="309"/>
      <c r="AA89" s="309"/>
      <c r="AB89" s="20" t="str">
        <f t="shared" si="5"/>
        <v>-</v>
      </c>
      <c r="AC89" s="20" t="str">
        <f t="shared" si="9"/>
        <v/>
      </c>
      <c r="AD89" s="272" t="s">
        <v>2506</v>
      </c>
    </row>
    <row r="90" spans="1:30" x14ac:dyDescent="0.3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09"/>
      <c r="X90" s="309"/>
      <c r="Y90" s="309"/>
      <c r="Z90" s="309"/>
      <c r="AA90" s="309"/>
      <c r="AB90" s="20" t="str">
        <f t="shared" si="5"/>
        <v>-</v>
      </c>
      <c r="AC90" s="20" t="str">
        <f t="shared" si="9"/>
        <v/>
      </c>
      <c r="AD90" s="272" t="s">
        <v>2506</v>
      </c>
    </row>
    <row r="91" spans="1:30" x14ac:dyDescent="0.3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09"/>
      <c r="X91" s="309"/>
      <c r="Y91" s="309"/>
      <c r="Z91" s="309"/>
      <c r="AA91" s="309"/>
      <c r="AB91" s="20" t="str">
        <f t="shared" si="5"/>
        <v>-</v>
      </c>
      <c r="AC91" s="20" t="str">
        <f t="shared" si="9"/>
        <v/>
      </c>
      <c r="AD91" s="272" t="s">
        <v>2506</v>
      </c>
    </row>
    <row r="92" spans="1:30" x14ac:dyDescent="0.3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09"/>
      <c r="X92" s="309"/>
      <c r="Y92" s="309"/>
      <c r="Z92" s="309"/>
      <c r="AA92" s="309"/>
      <c r="AB92" s="20" t="str">
        <f t="shared" si="5"/>
        <v>-</v>
      </c>
      <c r="AC92" s="20" t="str">
        <f t="shared" si="9"/>
        <v/>
      </c>
      <c r="AD92" s="272" t="s">
        <v>2506</v>
      </c>
    </row>
    <row r="93" spans="1:30" x14ac:dyDescent="0.3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09"/>
      <c r="X93" s="309"/>
      <c r="Y93" s="309"/>
      <c r="Z93" s="309"/>
      <c r="AA93" s="309"/>
      <c r="AB93" s="20" t="str">
        <f t="shared" si="5"/>
        <v>-</v>
      </c>
      <c r="AC93" s="20" t="str">
        <f t="shared" si="9"/>
        <v/>
      </c>
      <c r="AD93" s="272" t="s">
        <v>2506</v>
      </c>
    </row>
    <row r="94" spans="1:30" x14ac:dyDescent="0.3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09"/>
      <c r="X94" s="309"/>
      <c r="Y94" s="309"/>
      <c r="Z94" s="309"/>
      <c r="AA94" s="309"/>
      <c r="AB94" s="20" t="str">
        <f t="shared" si="5"/>
        <v>-</v>
      </c>
      <c r="AC94" s="20" t="str">
        <f t="shared" si="9"/>
        <v/>
      </c>
      <c r="AD94" s="272" t="s">
        <v>2506</v>
      </c>
    </row>
    <row r="95" spans="1:30" x14ac:dyDescent="0.3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09"/>
      <c r="X95" s="309"/>
      <c r="Y95" s="309"/>
      <c r="Z95" s="309"/>
      <c r="AA95" s="309"/>
      <c r="AB95" s="20" t="str">
        <f t="shared" si="5"/>
        <v>-</v>
      </c>
      <c r="AC95" s="20" t="str">
        <f t="shared" si="9"/>
        <v/>
      </c>
      <c r="AD95" s="272" t="s">
        <v>2506</v>
      </c>
    </row>
    <row r="96" spans="1:30" x14ac:dyDescent="0.3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09"/>
      <c r="X96" s="309"/>
      <c r="Y96" s="309"/>
      <c r="Z96" s="309"/>
      <c r="AA96" s="309"/>
      <c r="AB96" s="20" t="str">
        <f t="shared" si="5"/>
        <v>-</v>
      </c>
      <c r="AC96" s="20" t="str">
        <f t="shared" si="9"/>
        <v/>
      </c>
      <c r="AD96" s="272" t="s">
        <v>2506</v>
      </c>
    </row>
    <row r="97" spans="1:30" x14ac:dyDescent="0.3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09"/>
      <c r="X97" s="309"/>
      <c r="Y97" s="309"/>
      <c r="Z97" s="309"/>
      <c r="AA97" s="309"/>
      <c r="AB97" s="20" t="str">
        <f t="shared" si="5"/>
        <v>-</v>
      </c>
      <c r="AC97" s="20" t="str">
        <f t="shared" si="9"/>
        <v/>
      </c>
      <c r="AD97" s="272" t="s">
        <v>2506</v>
      </c>
    </row>
    <row r="98" spans="1:30" x14ac:dyDescent="0.3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09"/>
      <c r="X98" s="309"/>
      <c r="Y98" s="309"/>
      <c r="Z98" s="309"/>
      <c r="AA98" s="309"/>
      <c r="AB98" s="20" t="str">
        <f t="shared" si="5"/>
        <v>-</v>
      </c>
      <c r="AC98" s="20" t="str">
        <f t="shared" si="9"/>
        <v/>
      </c>
      <c r="AD98" s="272" t="s">
        <v>2506</v>
      </c>
    </row>
    <row r="99" spans="1:30" x14ac:dyDescent="0.3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09"/>
      <c r="X99" s="309"/>
      <c r="Y99" s="309"/>
      <c r="Z99" s="309"/>
      <c r="AA99" s="309"/>
      <c r="AB99" s="20" t="str">
        <f t="shared" si="5"/>
        <v>-</v>
      </c>
      <c r="AC99" s="20" t="str">
        <f t="shared" si="9"/>
        <v/>
      </c>
      <c r="AD99" s="272" t="s">
        <v>2506</v>
      </c>
    </row>
    <row r="100" spans="1:30" x14ac:dyDescent="0.3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09"/>
      <c r="X100" s="309"/>
      <c r="Y100" s="309"/>
      <c r="Z100" s="309"/>
      <c r="AA100" s="309"/>
      <c r="AB100" s="20" t="str">
        <f t="shared" si="5"/>
        <v>-</v>
      </c>
      <c r="AC100" s="20" t="str">
        <f t="shared" si="9"/>
        <v/>
      </c>
      <c r="AD100" s="272" t="s">
        <v>2506</v>
      </c>
    </row>
    <row r="101" spans="1:30" x14ac:dyDescent="0.3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09"/>
      <c r="X101" s="309"/>
      <c r="Y101" s="309"/>
      <c r="Z101" s="309"/>
      <c r="AA101" s="309"/>
      <c r="AB101" s="20" t="str">
        <f t="shared" si="5"/>
        <v>-</v>
      </c>
      <c r="AC101" s="20" t="str">
        <f t="shared" si="9"/>
        <v/>
      </c>
      <c r="AD101" s="272" t="s">
        <v>2506</v>
      </c>
    </row>
    <row r="102" spans="1:30" x14ac:dyDescent="0.3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09"/>
      <c r="X102" s="309"/>
      <c r="Y102" s="309"/>
      <c r="Z102" s="309"/>
      <c r="AA102" s="309"/>
      <c r="AB102" s="20" t="str">
        <f t="shared" si="5"/>
        <v>-</v>
      </c>
      <c r="AC102" s="20" t="str">
        <f t="shared" si="9"/>
        <v/>
      </c>
      <c r="AD102" s="272" t="s">
        <v>2506</v>
      </c>
    </row>
    <row r="103" spans="1:30" x14ac:dyDescent="0.3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09"/>
      <c r="X103" s="309"/>
      <c r="Y103" s="309"/>
      <c r="Z103" s="309"/>
      <c r="AA103" s="309"/>
      <c r="AB103" s="20" t="str">
        <f t="shared" si="5"/>
        <v>-</v>
      </c>
      <c r="AC103" s="20" t="str">
        <f t="shared" si="9"/>
        <v/>
      </c>
      <c r="AD103" s="272" t="s">
        <v>2506</v>
      </c>
    </row>
    <row r="104" spans="1:30" x14ac:dyDescent="0.3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09"/>
      <c r="X104" s="309"/>
      <c r="Y104" s="309"/>
      <c r="Z104" s="309"/>
      <c r="AA104" s="309"/>
      <c r="AB104" s="20" t="str">
        <f t="shared" si="5"/>
        <v>-</v>
      </c>
      <c r="AC104" s="20" t="str">
        <f t="shared" si="9"/>
        <v/>
      </c>
      <c r="AD104" s="272" t="s">
        <v>2506</v>
      </c>
    </row>
    <row r="105" spans="1:30" x14ac:dyDescent="0.3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09"/>
      <c r="X105" s="309"/>
      <c r="Y105" s="309"/>
      <c r="Z105" s="309"/>
      <c r="AA105" s="309"/>
      <c r="AB105" s="20" t="str">
        <f t="shared" si="5"/>
        <v>-</v>
      </c>
      <c r="AC105" s="20" t="str">
        <f t="shared" si="9"/>
        <v/>
      </c>
      <c r="AD105" s="272" t="s">
        <v>2506</v>
      </c>
    </row>
    <row r="106" spans="1:30" x14ac:dyDescent="0.3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09"/>
      <c r="X106" s="309"/>
      <c r="Y106" s="309"/>
      <c r="Z106" s="309"/>
      <c r="AA106" s="309"/>
      <c r="AB106" s="20" t="str">
        <f t="shared" si="5"/>
        <v>-</v>
      </c>
      <c r="AC106" s="20" t="str">
        <f t="shared" si="9"/>
        <v/>
      </c>
      <c r="AD106" s="272" t="s">
        <v>2506</v>
      </c>
    </row>
    <row r="107" spans="1:30" x14ac:dyDescent="0.3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09"/>
      <c r="X107" s="309"/>
      <c r="Y107" s="309"/>
      <c r="Z107" s="309"/>
      <c r="AA107" s="309"/>
      <c r="AB107" s="20" t="str">
        <f t="shared" si="5"/>
        <v>-</v>
      </c>
      <c r="AC107" s="20" t="str">
        <f t="shared" si="9"/>
        <v/>
      </c>
      <c r="AD107" s="272" t="s">
        <v>2506</v>
      </c>
    </row>
    <row r="108" spans="1:30" x14ac:dyDescent="0.3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09"/>
      <c r="X108" s="309"/>
      <c r="Y108" s="309"/>
      <c r="Z108" s="309"/>
      <c r="AA108" s="309"/>
      <c r="AB108" s="20" t="str">
        <f t="shared" si="5"/>
        <v>-</v>
      </c>
      <c r="AC108" s="20" t="str">
        <f t="shared" si="9"/>
        <v/>
      </c>
      <c r="AD108" s="272" t="s">
        <v>2506</v>
      </c>
    </row>
    <row r="109" spans="1:30" x14ac:dyDescent="0.3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09"/>
      <c r="X109" s="309"/>
      <c r="Y109" s="309"/>
      <c r="Z109" s="309"/>
      <c r="AA109" s="309"/>
      <c r="AB109" s="20" t="str">
        <f t="shared" si="5"/>
        <v>-</v>
      </c>
      <c r="AC109" s="20" t="str">
        <f t="shared" si="9"/>
        <v/>
      </c>
      <c r="AD109" s="272" t="s">
        <v>2506</v>
      </c>
    </row>
    <row r="110" spans="1:30" x14ac:dyDescent="0.3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09"/>
      <c r="X110" s="309"/>
      <c r="Y110" s="309"/>
      <c r="Z110" s="309"/>
      <c r="AA110" s="309"/>
      <c r="AB110" s="20" t="str">
        <f t="shared" si="5"/>
        <v>-</v>
      </c>
      <c r="AC110" s="20" t="str">
        <f t="shared" si="9"/>
        <v/>
      </c>
      <c r="AD110" s="272" t="s">
        <v>2506</v>
      </c>
    </row>
    <row r="111" spans="1:30" x14ac:dyDescent="0.3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09"/>
      <c r="X111" s="309"/>
      <c r="Y111" s="309"/>
      <c r="Z111" s="309"/>
      <c r="AA111" s="309"/>
      <c r="AB111" s="20" t="str">
        <f t="shared" si="5"/>
        <v>-</v>
      </c>
      <c r="AC111" s="20" t="str">
        <f t="shared" si="9"/>
        <v/>
      </c>
      <c r="AD111" s="272" t="s">
        <v>2506</v>
      </c>
    </row>
    <row r="112" spans="1:30" x14ac:dyDescent="0.3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09"/>
      <c r="X112" s="309"/>
      <c r="Y112" s="309"/>
      <c r="Z112" s="309"/>
      <c r="AA112" s="309"/>
      <c r="AB112" s="20" t="str">
        <f t="shared" si="5"/>
        <v>-</v>
      </c>
      <c r="AC112" s="20" t="str">
        <f t="shared" si="9"/>
        <v/>
      </c>
      <c r="AD112" s="272" t="s">
        <v>2506</v>
      </c>
    </row>
    <row r="113" spans="1:30" x14ac:dyDescent="0.3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09"/>
      <c r="X113" s="309"/>
      <c r="Y113" s="309"/>
      <c r="Z113" s="309"/>
      <c r="AA113" s="309"/>
      <c r="AB113" s="20" t="str">
        <f t="shared" si="5"/>
        <v>-</v>
      </c>
      <c r="AC113" s="20" t="str">
        <f t="shared" si="9"/>
        <v/>
      </c>
      <c r="AD113" s="272" t="s">
        <v>2506</v>
      </c>
    </row>
    <row r="114" spans="1:30" x14ac:dyDescent="0.3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09"/>
      <c r="X114" s="309"/>
      <c r="Y114" s="309"/>
      <c r="Z114" s="309"/>
      <c r="AA114" s="309"/>
      <c r="AB114" s="20" t="str">
        <f t="shared" si="5"/>
        <v>-</v>
      </c>
      <c r="AC114" s="20" t="str">
        <f t="shared" si="9"/>
        <v/>
      </c>
      <c r="AD114" s="272" t="s">
        <v>2506</v>
      </c>
    </row>
    <row r="115" spans="1:30" x14ac:dyDescent="0.3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09"/>
      <c r="X115" s="309"/>
      <c r="Y115" s="309"/>
      <c r="Z115" s="309"/>
      <c r="AA115" s="309"/>
      <c r="AB115" s="20" t="str">
        <f t="shared" si="5"/>
        <v>-</v>
      </c>
      <c r="AC115" s="20" t="str">
        <f t="shared" si="9"/>
        <v/>
      </c>
      <c r="AD115" s="272" t="s">
        <v>2506</v>
      </c>
    </row>
    <row r="116" spans="1:30" x14ac:dyDescent="0.3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09"/>
      <c r="X116" s="309"/>
      <c r="Y116" s="309"/>
      <c r="Z116" s="309"/>
      <c r="AA116" s="309"/>
      <c r="AB116" s="20" t="str">
        <f t="shared" si="5"/>
        <v>-</v>
      </c>
      <c r="AC116" s="20" t="str">
        <f t="shared" si="9"/>
        <v/>
      </c>
      <c r="AD116" s="272" t="s">
        <v>2506</v>
      </c>
    </row>
    <row r="117" spans="1:30" x14ac:dyDescent="0.3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09"/>
      <c r="X117" s="309"/>
      <c r="Y117" s="309"/>
      <c r="Z117" s="309"/>
      <c r="AA117" s="309"/>
      <c r="AB117" s="20" t="str">
        <f t="shared" si="5"/>
        <v>-</v>
      </c>
      <c r="AC117" s="20" t="str">
        <f t="shared" si="9"/>
        <v/>
      </c>
      <c r="AD117" s="272" t="s">
        <v>2506</v>
      </c>
    </row>
    <row r="118" spans="1:30" x14ac:dyDescent="0.3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09"/>
      <c r="X118" s="309"/>
      <c r="Y118" s="309"/>
      <c r="Z118" s="309"/>
      <c r="AA118" s="309"/>
      <c r="AB118" s="20" t="str">
        <f t="shared" si="5"/>
        <v>-</v>
      </c>
      <c r="AC118" s="20" t="str">
        <f t="shared" si="9"/>
        <v/>
      </c>
      <c r="AD118" s="272" t="s">
        <v>2506</v>
      </c>
    </row>
    <row r="119" spans="1:30" x14ac:dyDescent="0.3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09"/>
      <c r="X119" s="309"/>
      <c r="Y119" s="309"/>
      <c r="Z119" s="309"/>
      <c r="AA119" s="309"/>
      <c r="AB119" s="20" t="str">
        <f t="shared" si="5"/>
        <v>-</v>
      </c>
      <c r="AC119" s="20" t="str">
        <f t="shared" si="9"/>
        <v/>
      </c>
      <c r="AD119" s="272" t="s">
        <v>2506</v>
      </c>
    </row>
    <row r="120" spans="1:30" x14ac:dyDescent="0.3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09"/>
      <c r="X120" s="309"/>
      <c r="Y120" s="309"/>
      <c r="Z120" s="309"/>
      <c r="AA120" s="309"/>
      <c r="AB120" s="20" t="str">
        <f t="shared" si="5"/>
        <v>-</v>
      </c>
      <c r="AC120" s="20" t="str">
        <f t="shared" si="9"/>
        <v/>
      </c>
      <c r="AD120" s="272" t="s">
        <v>2506</v>
      </c>
    </row>
    <row r="121" spans="1:30" x14ac:dyDescent="0.3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09"/>
      <c r="X121" s="309"/>
      <c r="Y121" s="309"/>
      <c r="Z121" s="309"/>
      <c r="AA121" s="309"/>
      <c r="AB121" s="20" t="str">
        <f t="shared" si="5"/>
        <v>-</v>
      </c>
      <c r="AC121" s="20" t="str">
        <f t="shared" si="9"/>
        <v/>
      </c>
      <c r="AD121" s="272" t="s">
        <v>2506</v>
      </c>
    </row>
    <row r="122" spans="1:30" x14ac:dyDescent="0.3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09"/>
      <c r="X122" s="309"/>
      <c r="Y122" s="309"/>
      <c r="Z122" s="309"/>
      <c r="AA122" s="309"/>
      <c r="AB122" s="20" t="str">
        <f t="shared" si="5"/>
        <v>-</v>
      </c>
      <c r="AC122" s="20" t="str">
        <f t="shared" si="9"/>
        <v/>
      </c>
      <c r="AD122" s="272" t="s">
        <v>2506</v>
      </c>
    </row>
    <row r="123" spans="1:30" x14ac:dyDescent="0.3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09"/>
      <c r="X123" s="309"/>
      <c r="Y123" s="309"/>
      <c r="Z123" s="309"/>
      <c r="AA123" s="309"/>
      <c r="AB123" s="20" t="str">
        <f t="shared" si="5"/>
        <v>-</v>
      </c>
      <c r="AC123" s="20" t="str">
        <f t="shared" si="9"/>
        <v/>
      </c>
      <c r="AD123" s="272" t="s">
        <v>2506</v>
      </c>
    </row>
    <row r="124" spans="1:30" x14ac:dyDescent="0.3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09"/>
      <c r="X124" s="309"/>
      <c r="Y124" s="309"/>
      <c r="Z124" s="309"/>
      <c r="AA124" s="309"/>
      <c r="AB124" s="20" t="str">
        <f t="shared" si="5"/>
        <v>-</v>
      </c>
      <c r="AC124" s="20" t="str">
        <f t="shared" si="9"/>
        <v/>
      </c>
      <c r="AD124" s="272" t="s">
        <v>2506</v>
      </c>
    </row>
    <row r="125" spans="1:30" x14ac:dyDescent="0.3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09"/>
      <c r="X125" s="309"/>
      <c r="Y125" s="309"/>
      <c r="Z125" s="309"/>
      <c r="AA125" s="309"/>
      <c r="AB125" s="20" t="str">
        <f t="shared" si="5"/>
        <v>-</v>
      </c>
      <c r="AC125" s="20" t="str">
        <f t="shared" si="9"/>
        <v/>
      </c>
      <c r="AD125" s="272" t="s">
        <v>2506</v>
      </c>
    </row>
    <row r="126" spans="1:30" x14ac:dyDescent="0.3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09"/>
      <c r="X126" s="309"/>
      <c r="Y126" s="309"/>
      <c r="Z126" s="309"/>
      <c r="AA126" s="309"/>
      <c r="AB126" s="20" t="str">
        <f t="shared" si="5"/>
        <v>-</v>
      </c>
      <c r="AC126" s="20" t="str">
        <f t="shared" si="9"/>
        <v/>
      </c>
      <c r="AD126" s="272" t="s">
        <v>2506</v>
      </c>
    </row>
    <row r="127" spans="1:30" x14ac:dyDescent="0.3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09"/>
      <c r="X127" s="309"/>
      <c r="Y127" s="309"/>
      <c r="Z127" s="309"/>
      <c r="AA127" s="309"/>
      <c r="AB127" s="20" t="str">
        <f t="shared" si="5"/>
        <v>-</v>
      </c>
      <c r="AC127" s="20" t="str">
        <f t="shared" si="9"/>
        <v/>
      </c>
      <c r="AD127" s="272" t="s">
        <v>2506</v>
      </c>
    </row>
    <row r="128" spans="1:30" x14ac:dyDescent="0.3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09"/>
      <c r="X128" s="309"/>
      <c r="Y128" s="309"/>
      <c r="Z128" s="309"/>
      <c r="AA128" s="309"/>
      <c r="AB128" s="20" t="str">
        <f t="shared" si="5"/>
        <v>-</v>
      </c>
      <c r="AC128" s="20" t="str">
        <f t="shared" si="9"/>
        <v/>
      </c>
      <c r="AD128" s="272" t="s">
        <v>2506</v>
      </c>
    </row>
    <row r="129" spans="1:30" x14ac:dyDescent="0.3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09"/>
      <c r="X129" s="309"/>
      <c r="Y129" s="309"/>
      <c r="Z129" s="309"/>
      <c r="AA129" s="309"/>
      <c r="AB129" s="20" t="str">
        <f t="shared" si="5"/>
        <v>-</v>
      </c>
      <c r="AC129" s="20" t="str">
        <f t="shared" si="9"/>
        <v/>
      </c>
      <c r="AD129" s="272" t="s">
        <v>2506</v>
      </c>
    </row>
    <row r="130" spans="1:30" x14ac:dyDescent="0.3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09"/>
      <c r="X130" s="309"/>
      <c r="Y130" s="309"/>
      <c r="Z130" s="309"/>
      <c r="AA130" s="309"/>
      <c r="AB130" s="20" t="str">
        <f t="shared" si="5"/>
        <v>-</v>
      </c>
      <c r="AC130" s="20" t="str">
        <f t="shared" si="9"/>
        <v/>
      </c>
      <c r="AD130" s="272" t="s">
        <v>2506</v>
      </c>
    </row>
    <row r="131" spans="1:30" x14ac:dyDescent="0.3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09"/>
      <c r="X131" s="309"/>
      <c r="Y131" s="309"/>
      <c r="Z131" s="309"/>
      <c r="AA131" s="309"/>
      <c r="AB131" s="20" t="str">
        <f t="shared" ref="AB131:AB194" si="10">CONCATENATE(E131,"-",A131)</f>
        <v>-</v>
      </c>
      <c r="AC131" s="20" t="str">
        <f t="shared" si="9"/>
        <v/>
      </c>
      <c r="AD131" s="272" t="s">
        <v>2506</v>
      </c>
    </row>
    <row r="132" spans="1:30" x14ac:dyDescent="0.3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09"/>
      <c r="X132" s="309"/>
      <c r="Y132" s="309"/>
      <c r="Z132" s="309"/>
      <c r="AA132" s="309"/>
      <c r="AB132" s="20" t="str">
        <f t="shared" si="10"/>
        <v>-</v>
      </c>
      <c r="AC132" s="20" t="str">
        <f t="shared" ref="AC132:AC195" si="14">IF(AB132="-","",AB132)</f>
        <v/>
      </c>
      <c r="AD132" s="272" t="s">
        <v>2506</v>
      </c>
    </row>
    <row r="133" spans="1:30" x14ac:dyDescent="0.3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09"/>
      <c r="X133" s="309"/>
      <c r="Y133" s="309"/>
      <c r="Z133" s="309"/>
      <c r="AA133" s="309"/>
      <c r="AB133" s="20" t="str">
        <f t="shared" si="10"/>
        <v>-</v>
      </c>
      <c r="AC133" s="20" t="str">
        <f t="shared" si="14"/>
        <v/>
      </c>
      <c r="AD133" s="272" t="s">
        <v>2506</v>
      </c>
    </row>
    <row r="134" spans="1:30" x14ac:dyDescent="0.3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09"/>
      <c r="X134" s="309"/>
      <c r="Y134" s="309"/>
      <c r="Z134" s="309"/>
      <c r="AA134" s="309"/>
      <c r="AB134" s="20" t="str">
        <f t="shared" si="10"/>
        <v>-</v>
      </c>
      <c r="AC134" s="20" t="str">
        <f t="shared" si="14"/>
        <v/>
      </c>
      <c r="AD134" s="272" t="s">
        <v>2506</v>
      </c>
    </row>
    <row r="135" spans="1:30" x14ac:dyDescent="0.3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09"/>
      <c r="X135" s="309"/>
      <c r="Y135" s="309"/>
      <c r="Z135" s="309"/>
      <c r="AA135" s="309"/>
      <c r="AB135" s="20" t="str">
        <f t="shared" si="10"/>
        <v>-</v>
      </c>
      <c r="AC135" s="20" t="str">
        <f t="shared" si="14"/>
        <v/>
      </c>
      <c r="AD135" s="272" t="s">
        <v>2506</v>
      </c>
    </row>
    <row r="136" spans="1:30" x14ac:dyDescent="0.3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09"/>
      <c r="X136" s="309"/>
      <c r="Y136" s="309"/>
      <c r="Z136" s="309"/>
      <c r="AA136" s="309"/>
      <c r="AB136" s="20" t="str">
        <f t="shared" si="10"/>
        <v>-</v>
      </c>
      <c r="AC136" s="20" t="str">
        <f t="shared" si="14"/>
        <v/>
      </c>
      <c r="AD136" s="272" t="s">
        <v>2506</v>
      </c>
    </row>
    <row r="137" spans="1:30" x14ac:dyDescent="0.3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09"/>
      <c r="X137" s="309"/>
      <c r="Y137" s="309"/>
      <c r="Z137" s="309"/>
      <c r="AA137" s="309"/>
      <c r="AB137" s="20" t="str">
        <f t="shared" si="10"/>
        <v>-</v>
      </c>
      <c r="AC137" s="20" t="str">
        <f t="shared" si="14"/>
        <v/>
      </c>
      <c r="AD137" s="272" t="s">
        <v>2506</v>
      </c>
    </row>
    <row r="138" spans="1:30" x14ac:dyDescent="0.3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09"/>
      <c r="X138" s="309"/>
      <c r="Y138" s="309"/>
      <c r="Z138" s="309"/>
      <c r="AA138" s="309"/>
      <c r="AB138" s="20" t="str">
        <f t="shared" si="10"/>
        <v>-</v>
      </c>
      <c r="AC138" s="20" t="str">
        <f t="shared" si="14"/>
        <v/>
      </c>
      <c r="AD138" s="272" t="s">
        <v>2506</v>
      </c>
    </row>
    <row r="139" spans="1:30" x14ac:dyDescent="0.3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09"/>
      <c r="X139" s="309"/>
      <c r="Y139" s="309"/>
      <c r="Z139" s="309"/>
      <c r="AA139" s="309"/>
      <c r="AB139" s="20" t="str">
        <f t="shared" si="10"/>
        <v>-</v>
      </c>
      <c r="AC139" s="20" t="str">
        <f t="shared" si="14"/>
        <v/>
      </c>
      <c r="AD139" s="272" t="s">
        <v>2506</v>
      </c>
    </row>
    <row r="140" spans="1:30" x14ac:dyDescent="0.3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09"/>
      <c r="X140" s="309"/>
      <c r="Y140" s="309"/>
      <c r="Z140" s="309"/>
      <c r="AA140" s="309"/>
      <c r="AB140" s="20" t="str">
        <f t="shared" si="10"/>
        <v>-</v>
      </c>
      <c r="AC140" s="20" t="str">
        <f t="shared" si="14"/>
        <v/>
      </c>
      <c r="AD140" s="272" t="s">
        <v>2506</v>
      </c>
    </row>
    <row r="141" spans="1:30" x14ac:dyDescent="0.3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09"/>
      <c r="X141" s="309"/>
      <c r="Y141" s="309"/>
      <c r="Z141" s="309"/>
      <c r="AA141" s="309"/>
      <c r="AB141" s="20" t="str">
        <f t="shared" si="10"/>
        <v>-</v>
      </c>
      <c r="AC141" s="20" t="str">
        <f t="shared" si="14"/>
        <v/>
      </c>
      <c r="AD141" s="272" t="s">
        <v>2506</v>
      </c>
    </row>
    <row r="142" spans="1:30" x14ac:dyDescent="0.3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09"/>
      <c r="X142" s="309"/>
      <c r="Y142" s="309"/>
      <c r="Z142" s="309"/>
      <c r="AA142" s="309"/>
      <c r="AB142" s="20" t="str">
        <f t="shared" si="10"/>
        <v>-</v>
      </c>
      <c r="AC142" s="20" t="str">
        <f t="shared" si="14"/>
        <v/>
      </c>
      <c r="AD142" s="272" t="s">
        <v>2506</v>
      </c>
    </row>
    <row r="143" spans="1:30" x14ac:dyDescent="0.3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09"/>
      <c r="X143" s="309"/>
      <c r="Y143" s="309"/>
      <c r="Z143" s="309"/>
      <c r="AA143" s="309"/>
      <c r="AB143" s="20" t="str">
        <f t="shared" si="10"/>
        <v>-</v>
      </c>
      <c r="AC143" s="20" t="str">
        <f t="shared" si="14"/>
        <v/>
      </c>
      <c r="AD143" s="272" t="s">
        <v>2506</v>
      </c>
    </row>
    <row r="144" spans="1:30" x14ac:dyDescent="0.3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09"/>
      <c r="X144" s="309"/>
      <c r="Y144" s="309"/>
      <c r="Z144" s="309"/>
      <c r="AA144" s="309"/>
      <c r="AB144" s="20" t="str">
        <f t="shared" si="10"/>
        <v>-</v>
      </c>
      <c r="AC144" s="20" t="str">
        <f t="shared" si="14"/>
        <v/>
      </c>
      <c r="AD144" s="272" t="s">
        <v>2506</v>
      </c>
    </row>
    <row r="145" spans="1:30" x14ac:dyDescent="0.3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09"/>
      <c r="X145" s="309"/>
      <c r="Y145" s="309"/>
      <c r="Z145" s="309"/>
      <c r="AA145" s="309"/>
      <c r="AB145" s="20" t="str">
        <f t="shared" si="10"/>
        <v>-</v>
      </c>
      <c r="AC145" s="20" t="str">
        <f t="shared" si="14"/>
        <v/>
      </c>
      <c r="AD145" s="272" t="s">
        <v>2506</v>
      </c>
    </row>
    <row r="146" spans="1:30" x14ac:dyDescent="0.3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09"/>
      <c r="X146" s="309"/>
      <c r="Y146" s="309"/>
      <c r="Z146" s="309"/>
      <c r="AA146" s="309"/>
      <c r="AB146" s="20" t="str">
        <f t="shared" si="10"/>
        <v>-</v>
      </c>
      <c r="AC146" s="20" t="str">
        <f t="shared" si="14"/>
        <v/>
      </c>
      <c r="AD146" s="272" t="s">
        <v>2506</v>
      </c>
    </row>
    <row r="147" spans="1:30" x14ac:dyDescent="0.3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09"/>
      <c r="X147" s="309"/>
      <c r="Y147" s="309"/>
      <c r="Z147" s="309"/>
      <c r="AA147" s="309"/>
      <c r="AB147" s="20" t="str">
        <f t="shared" si="10"/>
        <v>-</v>
      </c>
      <c r="AC147" s="20" t="str">
        <f t="shared" si="14"/>
        <v/>
      </c>
      <c r="AD147" s="272" t="s">
        <v>2506</v>
      </c>
    </row>
    <row r="148" spans="1:30" x14ac:dyDescent="0.3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09"/>
      <c r="X148" s="309"/>
      <c r="Y148" s="309"/>
      <c r="Z148" s="309"/>
      <c r="AA148" s="309"/>
      <c r="AB148" s="20" t="str">
        <f t="shared" si="10"/>
        <v>-</v>
      </c>
      <c r="AC148" s="20" t="str">
        <f t="shared" si="14"/>
        <v/>
      </c>
      <c r="AD148" s="272" t="s">
        <v>2506</v>
      </c>
    </row>
    <row r="149" spans="1:30" x14ac:dyDescent="0.3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09"/>
      <c r="X149" s="309"/>
      <c r="Y149" s="309"/>
      <c r="Z149" s="309"/>
      <c r="AA149" s="309"/>
      <c r="AB149" s="20" t="str">
        <f t="shared" si="10"/>
        <v>-</v>
      </c>
      <c r="AC149" s="20" t="str">
        <f t="shared" si="14"/>
        <v/>
      </c>
      <c r="AD149" s="272" t="s">
        <v>2506</v>
      </c>
    </row>
    <row r="150" spans="1:30" x14ac:dyDescent="0.3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09"/>
      <c r="X150" s="309"/>
      <c r="Y150" s="309"/>
      <c r="Z150" s="309"/>
      <c r="AA150" s="309"/>
      <c r="AB150" s="20" t="str">
        <f t="shared" si="10"/>
        <v>-</v>
      </c>
      <c r="AC150" s="20" t="str">
        <f t="shared" si="14"/>
        <v/>
      </c>
      <c r="AD150" s="272" t="s">
        <v>2506</v>
      </c>
    </row>
    <row r="151" spans="1:30" x14ac:dyDescent="0.3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09"/>
      <c r="X151" s="309"/>
      <c r="Y151" s="309"/>
      <c r="Z151" s="309"/>
      <c r="AA151" s="309"/>
      <c r="AB151" s="20" t="str">
        <f t="shared" si="10"/>
        <v>-</v>
      </c>
      <c r="AC151" s="20" t="str">
        <f t="shared" si="14"/>
        <v/>
      </c>
      <c r="AD151" s="272" t="s">
        <v>2506</v>
      </c>
    </row>
    <row r="152" spans="1:30" x14ac:dyDescent="0.3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09"/>
      <c r="X152" s="309"/>
      <c r="Y152" s="309"/>
      <c r="Z152" s="309"/>
      <c r="AA152" s="309"/>
      <c r="AB152" s="20" t="str">
        <f t="shared" si="10"/>
        <v>-</v>
      </c>
      <c r="AC152" s="20" t="str">
        <f t="shared" si="14"/>
        <v/>
      </c>
      <c r="AD152" s="272" t="s">
        <v>2506</v>
      </c>
    </row>
    <row r="153" spans="1:30" x14ac:dyDescent="0.3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09"/>
      <c r="X153" s="309"/>
      <c r="Y153" s="309"/>
      <c r="Z153" s="309"/>
      <c r="AA153" s="309"/>
      <c r="AB153" s="20" t="str">
        <f t="shared" si="10"/>
        <v>-</v>
      </c>
      <c r="AC153" s="20" t="str">
        <f t="shared" si="14"/>
        <v/>
      </c>
      <c r="AD153" s="272" t="s">
        <v>2506</v>
      </c>
    </row>
    <row r="154" spans="1:30" x14ac:dyDescent="0.3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09"/>
      <c r="X154" s="309"/>
      <c r="Y154" s="309"/>
      <c r="Z154" s="309"/>
      <c r="AA154" s="309"/>
      <c r="AB154" s="20" t="str">
        <f t="shared" si="10"/>
        <v>-</v>
      </c>
      <c r="AC154" s="20" t="str">
        <f t="shared" si="14"/>
        <v/>
      </c>
      <c r="AD154" s="272" t="s">
        <v>2506</v>
      </c>
    </row>
    <row r="155" spans="1:30" x14ac:dyDescent="0.3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09"/>
      <c r="X155" s="309"/>
      <c r="Y155" s="309"/>
      <c r="Z155" s="309"/>
      <c r="AA155" s="309"/>
      <c r="AB155" s="20" t="str">
        <f t="shared" si="10"/>
        <v>-</v>
      </c>
      <c r="AC155" s="20" t="str">
        <f t="shared" si="14"/>
        <v/>
      </c>
      <c r="AD155" s="272" t="s">
        <v>2506</v>
      </c>
    </row>
    <row r="156" spans="1:30" x14ac:dyDescent="0.3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09"/>
      <c r="X156" s="309"/>
      <c r="Y156" s="309"/>
      <c r="Z156" s="309"/>
      <c r="AA156" s="309"/>
      <c r="AB156" s="20" t="str">
        <f t="shared" si="10"/>
        <v>-</v>
      </c>
      <c r="AC156" s="20" t="str">
        <f t="shared" si="14"/>
        <v/>
      </c>
      <c r="AD156" s="272" t="s">
        <v>2506</v>
      </c>
    </row>
    <row r="157" spans="1:30" x14ac:dyDescent="0.3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09"/>
      <c r="X157" s="309"/>
      <c r="Y157" s="309"/>
      <c r="Z157" s="309"/>
      <c r="AA157" s="309"/>
      <c r="AB157" s="20" t="str">
        <f t="shared" si="10"/>
        <v>-</v>
      </c>
      <c r="AC157" s="20" t="str">
        <f t="shared" si="14"/>
        <v/>
      </c>
      <c r="AD157" s="272" t="s">
        <v>2506</v>
      </c>
    </row>
    <row r="158" spans="1:30" x14ac:dyDescent="0.3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09"/>
      <c r="X158" s="309"/>
      <c r="Y158" s="309"/>
      <c r="Z158" s="309"/>
      <c r="AA158" s="309"/>
      <c r="AB158" s="20" t="str">
        <f t="shared" si="10"/>
        <v>-</v>
      </c>
      <c r="AC158" s="20" t="str">
        <f t="shared" si="14"/>
        <v/>
      </c>
      <c r="AD158" s="272" t="s">
        <v>2506</v>
      </c>
    </row>
    <row r="159" spans="1:30" x14ac:dyDescent="0.3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09"/>
      <c r="X159" s="309"/>
      <c r="Y159" s="309"/>
      <c r="Z159" s="309"/>
      <c r="AA159" s="309"/>
      <c r="AB159" s="20" t="str">
        <f t="shared" si="10"/>
        <v>-</v>
      </c>
      <c r="AC159" s="20" t="str">
        <f t="shared" si="14"/>
        <v/>
      </c>
      <c r="AD159" s="272" t="s">
        <v>2506</v>
      </c>
    </row>
    <row r="160" spans="1:30" x14ac:dyDescent="0.3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09"/>
      <c r="X160" s="309"/>
      <c r="Y160" s="309"/>
      <c r="Z160" s="309"/>
      <c r="AA160" s="309"/>
      <c r="AB160" s="20" t="str">
        <f t="shared" si="10"/>
        <v>-</v>
      </c>
      <c r="AC160" s="20" t="str">
        <f t="shared" si="14"/>
        <v/>
      </c>
      <c r="AD160" s="272" t="s">
        <v>2506</v>
      </c>
    </row>
    <row r="161" spans="1:30" x14ac:dyDescent="0.3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09"/>
      <c r="X161" s="309"/>
      <c r="Y161" s="309"/>
      <c r="Z161" s="309"/>
      <c r="AA161" s="309"/>
      <c r="AB161" s="20" t="str">
        <f t="shared" si="10"/>
        <v>-</v>
      </c>
      <c r="AC161" s="20" t="str">
        <f t="shared" si="14"/>
        <v/>
      </c>
      <c r="AD161" s="272" t="s">
        <v>2506</v>
      </c>
    </row>
    <row r="162" spans="1:30" x14ac:dyDescent="0.3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09"/>
      <c r="X162" s="309"/>
      <c r="Y162" s="309"/>
      <c r="Z162" s="309"/>
      <c r="AA162" s="309"/>
      <c r="AB162" s="20" t="str">
        <f t="shared" si="10"/>
        <v>-</v>
      </c>
      <c r="AC162" s="20" t="str">
        <f t="shared" si="14"/>
        <v/>
      </c>
      <c r="AD162" s="272" t="s">
        <v>2506</v>
      </c>
    </row>
    <row r="163" spans="1:30" x14ac:dyDescent="0.3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09"/>
      <c r="X163" s="309"/>
      <c r="Y163" s="309"/>
      <c r="Z163" s="309"/>
      <c r="AA163" s="309"/>
      <c r="AB163" s="20" t="str">
        <f t="shared" si="10"/>
        <v>-</v>
      </c>
      <c r="AC163" s="20" t="str">
        <f t="shared" si="14"/>
        <v/>
      </c>
      <c r="AD163" s="272" t="s">
        <v>2506</v>
      </c>
    </row>
    <row r="164" spans="1:30" x14ac:dyDescent="0.3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09"/>
      <c r="X164" s="309"/>
      <c r="Y164" s="309"/>
      <c r="Z164" s="309"/>
      <c r="AA164" s="309"/>
      <c r="AB164" s="20" t="str">
        <f t="shared" si="10"/>
        <v>-</v>
      </c>
      <c r="AC164" s="20" t="str">
        <f t="shared" si="14"/>
        <v/>
      </c>
      <c r="AD164" s="272" t="s">
        <v>2506</v>
      </c>
    </row>
    <row r="165" spans="1:30" x14ac:dyDescent="0.3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09"/>
      <c r="X165" s="309"/>
      <c r="Y165" s="309"/>
      <c r="Z165" s="309"/>
      <c r="AA165" s="309"/>
      <c r="AB165" s="20" t="str">
        <f t="shared" si="10"/>
        <v>-</v>
      </c>
      <c r="AC165" s="20" t="str">
        <f t="shared" si="14"/>
        <v/>
      </c>
      <c r="AD165" s="272" t="s">
        <v>2506</v>
      </c>
    </row>
    <row r="166" spans="1:30" x14ac:dyDescent="0.3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09"/>
      <c r="X166" s="309"/>
      <c r="Y166" s="309"/>
      <c r="Z166" s="309"/>
      <c r="AA166" s="309"/>
      <c r="AB166" s="20" t="str">
        <f t="shared" si="10"/>
        <v>-</v>
      </c>
      <c r="AC166" s="20" t="str">
        <f t="shared" si="14"/>
        <v/>
      </c>
      <c r="AD166" s="272" t="s">
        <v>2506</v>
      </c>
    </row>
    <row r="167" spans="1:30" x14ac:dyDescent="0.3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09"/>
      <c r="X167" s="309"/>
      <c r="Y167" s="309"/>
      <c r="Z167" s="309"/>
      <c r="AA167" s="309"/>
      <c r="AB167" s="20" t="str">
        <f t="shared" si="10"/>
        <v>-</v>
      </c>
      <c r="AC167" s="20" t="str">
        <f t="shared" si="14"/>
        <v/>
      </c>
      <c r="AD167" s="272" t="s">
        <v>2506</v>
      </c>
    </row>
    <row r="168" spans="1:30" x14ac:dyDescent="0.3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09"/>
      <c r="X168" s="309"/>
      <c r="Y168" s="309"/>
      <c r="Z168" s="309"/>
      <c r="AA168" s="309"/>
      <c r="AB168" s="20" t="str">
        <f t="shared" si="10"/>
        <v>-</v>
      </c>
      <c r="AC168" s="20" t="str">
        <f t="shared" si="14"/>
        <v/>
      </c>
      <c r="AD168" s="272" t="s">
        <v>2506</v>
      </c>
    </row>
    <row r="169" spans="1:30" x14ac:dyDescent="0.3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09"/>
      <c r="X169" s="309"/>
      <c r="Y169" s="309"/>
      <c r="Z169" s="309"/>
      <c r="AA169" s="309"/>
      <c r="AB169" s="20" t="str">
        <f t="shared" si="10"/>
        <v>-</v>
      </c>
      <c r="AC169" s="20" t="str">
        <f t="shared" si="14"/>
        <v/>
      </c>
      <c r="AD169" s="272" t="s">
        <v>2506</v>
      </c>
    </row>
    <row r="170" spans="1:30" x14ac:dyDescent="0.3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09"/>
      <c r="X170" s="309"/>
      <c r="Y170" s="309"/>
      <c r="Z170" s="309"/>
      <c r="AA170" s="309"/>
      <c r="AB170" s="20" t="str">
        <f t="shared" si="10"/>
        <v>-</v>
      </c>
      <c r="AC170" s="20" t="str">
        <f t="shared" si="14"/>
        <v/>
      </c>
      <c r="AD170" s="272" t="s">
        <v>2506</v>
      </c>
    </row>
    <row r="171" spans="1:30" x14ac:dyDescent="0.3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09"/>
      <c r="X171" s="309"/>
      <c r="Y171" s="309"/>
      <c r="Z171" s="309"/>
      <c r="AA171" s="309"/>
      <c r="AB171" s="20" t="str">
        <f t="shared" si="10"/>
        <v>-</v>
      </c>
      <c r="AC171" s="20" t="str">
        <f t="shared" si="14"/>
        <v/>
      </c>
      <c r="AD171" s="272" t="s">
        <v>2506</v>
      </c>
    </row>
    <row r="172" spans="1:30" x14ac:dyDescent="0.3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09"/>
      <c r="X172" s="309"/>
      <c r="Y172" s="309"/>
      <c r="Z172" s="309"/>
      <c r="AA172" s="309"/>
      <c r="AB172" s="20" t="str">
        <f t="shared" si="10"/>
        <v>-</v>
      </c>
      <c r="AC172" s="20" t="str">
        <f t="shared" si="14"/>
        <v/>
      </c>
      <c r="AD172" s="272" t="s">
        <v>2506</v>
      </c>
    </row>
    <row r="173" spans="1:30" x14ac:dyDescent="0.3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09"/>
      <c r="X173" s="309"/>
      <c r="Y173" s="309"/>
      <c r="Z173" s="309"/>
      <c r="AA173" s="309"/>
      <c r="AB173" s="20" t="str">
        <f t="shared" si="10"/>
        <v>-</v>
      </c>
      <c r="AC173" s="20" t="str">
        <f t="shared" si="14"/>
        <v/>
      </c>
      <c r="AD173" s="272" t="s">
        <v>2506</v>
      </c>
    </row>
    <row r="174" spans="1:30" x14ac:dyDescent="0.3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09"/>
      <c r="X174" s="309"/>
      <c r="Y174" s="309"/>
      <c r="Z174" s="309"/>
      <c r="AA174" s="309"/>
      <c r="AB174" s="20" t="str">
        <f t="shared" si="10"/>
        <v>-</v>
      </c>
      <c r="AC174" s="20" t="str">
        <f t="shared" si="14"/>
        <v/>
      </c>
      <c r="AD174" s="272" t="s">
        <v>2506</v>
      </c>
    </row>
    <row r="175" spans="1:30" x14ac:dyDescent="0.3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09"/>
      <c r="X175" s="309"/>
      <c r="Y175" s="309"/>
      <c r="Z175" s="309"/>
      <c r="AA175" s="309"/>
      <c r="AB175" s="20" t="str">
        <f t="shared" si="10"/>
        <v>-</v>
      </c>
      <c r="AC175" s="20" t="str">
        <f t="shared" si="14"/>
        <v/>
      </c>
      <c r="AD175" s="272" t="s">
        <v>2506</v>
      </c>
    </row>
    <row r="176" spans="1:30" x14ac:dyDescent="0.3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09"/>
      <c r="X176" s="309"/>
      <c r="Y176" s="309"/>
      <c r="Z176" s="309"/>
      <c r="AA176" s="309"/>
      <c r="AB176" s="20" t="str">
        <f t="shared" si="10"/>
        <v>-</v>
      </c>
      <c r="AC176" s="20" t="str">
        <f t="shared" si="14"/>
        <v/>
      </c>
      <c r="AD176" s="272" t="s">
        <v>2506</v>
      </c>
    </row>
    <row r="177" spans="1:30" x14ac:dyDescent="0.3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09"/>
      <c r="X177" s="309"/>
      <c r="Y177" s="309"/>
      <c r="Z177" s="309"/>
      <c r="AA177" s="309"/>
      <c r="AB177" s="20" t="str">
        <f t="shared" si="10"/>
        <v>-</v>
      </c>
      <c r="AC177" s="20" t="str">
        <f t="shared" si="14"/>
        <v/>
      </c>
      <c r="AD177" s="272" t="s">
        <v>2506</v>
      </c>
    </row>
    <row r="178" spans="1:30" x14ac:dyDescent="0.3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09"/>
      <c r="X178" s="309"/>
      <c r="Y178" s="309"/>
      <c r="Z178" s="309"/>
      <c r="AA178" s="309"/>
      <c r="AB178" s="20" t="str">
        <f t="shared" si="10"/>
        <v>-</v>
      </c>
      <c r="AC178" s="20" t="str">
        <f t="shared" si="14"/>
        <v/>
      </c>
      <c r="AD178" s="272" t="s">
        <v>2506</v>
      </c>
    </row>
    <row r="179" spans="1:30" x14ac:dyDescent="0.3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09"/>
      <c r="X179" s="309"/>
      <c r="Y179" s="309"/>
      <c r="Z179" s="309"/>
      <c r="AA179" s="309"/>
      <c r="AB179" s="20" t="str">
        <f t="shared" si="10"/>
        <v>-</v>
      </c>
      <c r="AC179" s="20" t="str">
        <f t="shared" si="14"/>
        <v/>
      </c>
      <c r="AD179" s="272" t="s">
        <v>2506</v>
      </c>
    </row>
    <row r="180" spans="1:30" x14ac:dyDescent="0.3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09"/>
      <c r="X180" s="309"/>
      <c r="Y180" s="309"/>
      <c r="Z180" s="309"/>
      <c r="AA180" s="309"/>
      <c r="AB180" s="20" t="str">
        <f t="shared" si="10"/>
        <v>-</v>
      </c>
      <c r="AC180" s="20" t="str">
        <f t="shared" si="14"/>
        <v/>
      </c>
      <c r="AD180" s="272" t="s">
        <v>2506</v>
      </c>
    </row>
    <row r="181" spans="1:30" x14ac:dyDescent="0.3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09"/>
      <c r="X181" s="309"/>
      <c r="Y181" s="309"/>
      <c r="Z181" s="309"/>
      <c r="AA181" s="309"/>
      <c r="AB181" s="20" t="str">
        <f t="shared" si="10"/>
        <v>-</v>
      </c>
      <c r="AC181" s="20" t="str">
        <f t="shared" si="14"/>
        <v/>
      </c>
      <c r="AD181" s="272" t="s">
        <v>2506</v>
      </c>
    </row>
    <row r="182" spans="1:30" x14ac:dyDescent="0.3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09"/>
      <c r="X182" s="309"/>
      <c r="Y182" s="309"/>
      <c r="Z182" s="309"/>
      <c r="AA182" s="309"/>
      <c r="AB182" s="20" t="str">
        <f t="shared" si="10"/>
        <v>-</v>
      </c>
      <c r="AC182" s="20" t="str">
        <f t="shared" si="14"/>
        <v/>
      </c>
      <c r="AD182" s="272" t="s">
        <v>2506</v>
      </c>
    </row>
    <row r="183" spans="1:30" x14ac:dyDescent="0.3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09"/>
      <c r="X183" s="309"/>
      <c r="Y183" s="309"/>
      <c r="Z183" s="309"/>
      <c r="AA183" s="309"/>
      <c r="AB183" s="20" t="str">
        <f t="shared" si="10"/>
        <v>-</v>
      </c>
      <c r="AC183" s="20" t="str">
        <f t="shared" si="14"/>
        <v/>
      </c>
      <c r="AD183" s="272" t="s">
        <v>2506</v>
      </c>
    </row>
    <row r="184" spans="1:30" x14ac:dyDescent="0.3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09"/>
      <c r="X184" s="309"/>
      <c r="Y184" s="309"/>
      <c r="Z184" s="309"/>
      <c r="AA184" s="309"/>
      <c r="AB184" s="20" t="str">
        <f t="shared" si="10"/>
        <v>-</v>
      </c>
      <c r="AC184" s="20" t="str">
        <f t="shared" si="14"/>
        <v/>
      </c>
      <c r="AD184" s="272" t="s">
        <v>2506</v>
      </c>
    </row>
    <row r="185" spans="1:30" x14ac:dyDescent="0.3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09"/>
      <c r="X185" s="309"/>
      <c r="Y185" s="309"/>
      <c r="Z185" s="309"/>
      <c r="AA185" s="309"/>
      <c r="AB185" s="20" t="str">
        <f t="shared" si="10"/>
        <v>-</v>
      </c>
      <c r="AC185" s="20" t="str">
        <f t="shared" si="14"/>
        <v/>
      </c>
      <c r="AD185" s="272" t="s">
        <v>2506</v>
      </c>
    </row>
    <row r="186" spans="1:30" x14ac:dyDescent="0.3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09"/>
      <c r="X186" s="309"/>
      <c r="Y186" s="309"/>
      <c r="Z186" s="309"/>
      <c r="AA186" s="309"/>
      <c r="AB186" s="20" t="str">
        <f t="shared" si="10"/>
        <v>-</v>
      </c>
      <c r="AC186" s="20" t="str">
        <f t="shared" si="14"/>
        <v/>
      </c>
      <c r="AD186" s="272" t="s">
        <v>2506</v>
      </c>
    </row>
    <row r="187" spans="1:30" x14ac:dyDescent="0.3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09"/>
      <c r="X187" s="309"/>
      <c r="Y187" s="309"/>
      <c r="Z187" s="309"/>
      <c r="AA187" s="309"/>
      <c r="AB187" s="20" t="str">
        <f t="shared" si="10"/>
        <v>-</v>
      </c>
      <c r="AC187" s="20" t="str">
        <f t="shared" si="14"/>
        <v/>
      </c>
      <c r="AD187" s="272" t="s">
        <v>2506</v>
      </c>
    </row>
    <row r="188" spans="1:30" x14ac:dyDescent="0.3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09"/>
      <c r="X188" s="309"/>
      <c r="Y188" s="309"/>
      <c r="Z188" s="309"/>
      <c r="AA188" s="309"/>
      <c r="AB188" s="20" t="str">
        <f t="shared" si="10"/>
        <v>-</v>
      </c>
      <c r="AC188" s="20" t="str">
        <f t="shared" si="14"/>
        <v/>
      </c>
      <c r="AD188" s="272" t="s">
        <v>2506</v>
      </c>
    </row>
    <row r="189" spans="1:30" x14ac:dyDescent="0.3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09"/>
      <c r="X189" s="309"/>
      <c r="Y189" s="309"/>
      <c r="Z189" s="309"/>
      <c r="AA189" s="309"/>
      <c r="AB189" s="20" t="str">
        <f t="shared" si="10"/>
        <v>-</v>
      </c>
      <c r="AC189" s="20" t="str">
        <f t="shared" si="14"/>
        <v/>
      </c>
      <c r="AD189" s="272" t="s">
        <v>2506</v>
      </c>
    </row>
    <row r="190" spans="1:30" x14ac:dyDescent="0.3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09"/>
      <c r="X190" s="309"/>
      <c r="Y190" s="309"/>
      <c r="Z190" s="309"/>
      <c r="AA190" s="309"/>
      <c r="AB190" s="20" t="str">
        <f t="shared" si="10"/>
        <v>-</v>
      </c>
      <c r="AC190" s="20" t="str">
        <f t="shared" si="14"/>
        <v/>
      </c>
      <c r="AD190" s="272" t="s">
        <v>2506</v>
      </c>
    </row>
    <row r="191" spans="1:30" x14ac:dyDescent="0.3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09"/>
      <c r="X191" s="309"/>
      <c r="Y191" s="309"/>
      <c r="Z191" s="309"/>
      <c r="AA191" s="309"/>
      <c r="AB191" s="20" t="str">
        <f t="shared" si="10"/>
        <v>-</v>
      </c>
      <c r="AC191" s="20" t="str">
        <f t="shared" si="14"/>
        <v/>
      </c>
      <c r="AD191" s="272" t="s">
        <v>2506</v>
      </c>
    </row>
    <row r="192" spans="1:30" x14ac:dyDescent="0.3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09"/>
      <c r="X192" s="309"/>
      <c r="Y192" s="309"/>
      <c r="Z192" s="309"/>
      <c r="AA192" s="309"/>
      <c r="AB192" s="20" t="str">
        <f t="shared" si="10"/>
        <v>-</v>
      </c>
      <c r="AC192" s="20" t="str">
        <f t="shared" si="14"/>
        <v/>
      </c>
      <c r="AD192" s="272" t="s">
        <v>2506</v>
      </c>
    </row>
    <row r="193" spans="1:30" x14ac:dyDescent="0.3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09"/>
      <c r="X193" s="309"/>
      <c r="Y193" s="309"/>
      <c r="Z193" s="309"/>
      <c r="AA193" s="309"/>
      <c r="AB193" s="20" t="str">
        <f t="shared" si="10"/>
        <v>-</v>
      </c>
      <c r="AC193" s="20" t="str">
        <f t="shared" si="14"/>
        <v/>
      </c>
      <c r="AD193" s="272" t="s">
        <v>2506</v>
      </c>
    </row>
    <row r="194" spans="1:30" x14ac:dyDescent="0.3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09"/>
      <c r="X194" s="309"/>
      <c r="Y194" s="309"/>
      <c r="Z194" s="309"/>
      <c r="AA194" s="309"/>
      <c r="AB194" s="20" t="str">
        <f t="shared" si="10"/>
        <v>-</v>
      </c>
      <c r="AC194" s="20" t="str">
        <f t="shared" si="14"/>
        <v/>
      </c>
      <c r="AD194" s="272" t="s">
        <v>2506</v>
      </c>
    </row>
    <row r="195" spans="1:30" x14ac:dyDescent="0.3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09"/>
      <c r="X195" s="309"/>
      <c r="Y195" s="309"/>
      <c r="Z195" s="309"/>
      <c r="AA195" s="309"/>
      <c r="AB195" s="20" t="str">
        <f t="shared" ref="AB195:AB258" si="15">CONCATENATE(E195,"-",A195)</f>
        <v>-</v>
      </c>
      <c r="AC195" s="20" t="str">
        <f t="shared" si="14"/>
        <v/>
      </c>
      <c r="AD195" s="272" t="s">
        <v>2506</v>
      </c>
    </row>
    <row r="196" spans="1:30" x14ac:dyDescent="0.3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09"/>
      <c r="X196" s="309"/>
      <c r="Y196" s="309"/>
      <c r="Z196" s="309"/>
      <c r="AA196" s="309"/>
      <c r="AB196" s="20" t="str">
        <f t="shared" si="15"/>
        <v>-</v>
      </c>
      <c r="AC196" s="20" t="str">
        <f t="shared" ref="AC196:AC259" si="19">IF(AB196="-","",AB196)</f>
        <v/>
      </c>
      <c r="AD196" s="272" t="s">
        <v>2506</v>
      </c>
    </row>
    <row r="197" spans="1:30" x14ac:dyDescent="0.3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09"/>
      <c r="X197" s="309"/>
      <c r="Y197" s="309"/>
      <c r="Z197" s="309"/>
      <c r="AA197" s="309"/>
      <c r="AB197" s="20" t="str">
        <f t="shared" si="15"/>
        <v>-</v>
      </c>
      <c r="AC197" s="20" t="str">
        <f t="shared" si="19"/>
        <v/>
      </c>
      <c r="AD197" s="272" t="s">
        <v>2506</v>
      </c>
    </row>
    <row r="198" spans="1:30" x14ac:dyDescent="0.3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09"/>
      <c r="X198" s="309"/>
      <c r="Y198" s="309"/>
      <c r="Z198" s="309"/>
      <c r="AA198" s="309"/>
      <c r="AB198" s="20" t="str">
        <f t="shared" si="15"/>
        <v>-</v>
      </c>
      <c r="AC198" s="20" t="str">
        <f t="shared" si="19"/>
        <v/>
      </c>
      <c r="AD198" s="272" t="s">
        <v>2506</v>
      </c>
    </row>
    <row r="199" spans="1:30" x14ac:dyDescent="0.3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09"/>
      <c r="X199" s="309"/>
      <c r="Y199" s="309"/>
      <c r="Z199" s="309"/>
      <c r="AA199" s="309"/>
      <c r="AB199" s="20" t="str">
        <f t="shared" si="15"/>
        <v>-</v>
      </c>
      <c r="AC199" s="20" t="str">
        <f t="shared" si="19"/>
        <v/>
      </c>
      <c r="AD199" s="272" t="s">
        <v>2506</v>
      </c>
    </row>
    <row r="200" spans="1:30" x14ac:dyDescent="0.3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09"/>
      <c r="X200" s="309"/>
      <c r="Y200" s="309"/>
      <c r="Z200" s="309"/>
      <c r="AA200" s="309"/>
      <c r="AB200" s="20" t="str">
        <f t="shared" si="15"/>
        <v>-</v>
      </c>
      <c r="AC200" s="20" t="str">
        <f t="shared" si="19"/>
        <v/>
      </c>
      <c r="AD200" s="272" t="s">
        <v>2506</v>
      </c>
    </row>
    <row r="201" spans="1:30" x14ac:dyDescent="0.3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09"/>
      <c r="X201" s="309"/>
      <c r="Y201" s="309"/>
      <c r="Z201" s="309"/>
      <c r="AA201" s="309"/>
      <c r="AB201" s="20" t="str">
        <f t="shared" si="15"/>
        <v>-</v>
      </c>
      <c r="AC201" s="20" t="str">
        <f t="shared" si="19"/>
        <v/>
      </c>
      <c r="AD201" s="272" t="s">
        <v>2506</v>
      </c>
    </row>
    <row r="202" spans="1:30" x14ac:dyDescent="0.3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09"/>
      <c r="X202" s="309"/>
      <c r="Y202" s="309"/>
      <c r="Z202" s="309"/>
      <c r="AA202" s="309"/>
      <c r="AB202" s="20" t="str">
        <f t="shared" si="15"/>
        <v>-</v>
      </c>
      <c r="AC202" s="20" t="str">
        <f t="shared" si="19"/>
        <v/>
      </c>
      <c r="AD202" s="272" t="s">
        <v>2506</v>
      </c>
    </row>
    <row r="203" spans="1:30" x14ac:dyDescent="0.3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09"/>
      <c r="X203" s="309"/>
      <c r="Y203" s="309"/>
      <c r="Z203" s="309"/>
      <c r="AA203" s="309"/>
      <c r="AB203" s="20" t="str">
        <f t="shared" si="15"/>
        <v>-</v>
      </c>
      <c r="AC203" s="20" t="str">
        <f t="shared" si="19"/>
        <v/>
      </c>
      <c r="AD203" s="272" t="s">
        <v>2506</v>
      </c>
    </row>
    <row r="204" spans="1:30" x14ac:dyDescent="0.3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09"/>
      <c r="X204" s="309"/>
      <c r="Y204" s="309"/>
      <c r="Z204" s="309"/>
      <c r="AA204" s="309"/>
      <c r="AB204" s="20" t="str">
        <f t="shared" si="15"/>
        <v>-</v>
      </c>
      <c r="AC204" s="20" t="str">
        <f t="shared" si="19"/>
        <v/>
      </c>
      <c r="AD204" s="272" t="s">
        <v>2506</v>
      </c>
    </row>
    <row r="205" spans="1:30" x14ac:dyDescent="0.3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09"/>
      <c r="X205" s="309"/>
      <c r="Y205" s="309"/>
      <c r="Z205" s="309"/>
      <c r="AA205" s="309"/>
      <c r="AB205" s="20" t="str">
        <f t="shared" si="15"/>
        <v>-</v>
      </c>
      <c r="AC205" s="20" t="str">
        <f t="shared" si="19"/>
        <v/>
      </c>
      <c r="AD205" s="272" t="s">
        <v>2506</v>
      </c>
    </row>
    <row r="206" spans="1:30" x14ac:dyDescent="0.3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09"/>
      <c r="X206" s="309"/>
      <c r="Y206" s="309"/>
      <c r="Z206" s="309"/>
      <c r="AA206" s="309"/>
      <c r="AB206" s="20" t="str">
        <f t="shared" si="15"/>
        <v>-</v>
      </c>
      <c r="AC206" s="20" t="str">
        <f t="shared" si="19"/>
        <v/>
      </c>
      <c r="AD206" s="272" t="s">
        <v>2506</v>
      </c>
    </row>
    <row r="207" spans="1:30" x14ac:dyDescent="0.3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09"/>
      <c r="X207" s="309"/>
      <c r="Y207" s="309"/>
      <c r="Z207" s="309"/>
      <c r="AA207" s="309"/>
      <c r="AB207" s="20" t="str">
        <f t="shared" si="15"/>
        <v>-</v>
      </c>
      <c r="AC207" s="20" t="str">
        <f t="shared" si="19"/>
        <v/>
      </c>
      <c r="AD207" s="272" t="s">
        <v>2506</v>
      </c>
    </row>
    <row r="208" spans="1:30" x14ac:dyDescent="0.3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09"/>
      <c r="X208" s="309"/>
      <c r="Y208" s="309"/>
      <c r="Z208" s="309"/>
      <c r="AA208" s="309"/>
      <c r="AB208" s="20" t="str">
        <f t="shared" si="15"/>
        <v>-</v>
      </c>
      <c r="AC208" s="20" t="str">
        <f t="shared" si="19"/>
        <v/>
      </c>
      <c r="AD208" s="272" t="s">
        <v>2506</v>
      </c>
    </row>
    <row r="209" spans="1:30" x14ac:dyDescent="0.3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09"/>
      <c r="X209" s="309"/>
      <c r="Y209" s="309"/>
      <c r="Z209" s="309"/>
      <c r="AA209" s="309"/>
      <c r="AB209" s="20" t="str">
        <f t="shared" si="15"/>
        <v>-</v>
      </c>
      <c r="AC209" s="20" t="str">
        <f t="shared" si="19"/>
        <v/>
      </c>
      <c r="AD209" s="272" t="s">
        <v>2506</v>
      </c>
    </row>
    <row r="210" spans="1:30" x14ac:dyDescent="0.3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09"/>
      <c r="X210" s="309"/>
      <c r="Y210" s="309"/>
      <c r="Z210" s="309"/>
      <c r="AA210" s="309"/>
      <c r="AB210" s="20" t="str">
        <f t="shared" si="15"/>
        <v>-</v>
      </c>
      <c r="AC210" s="20" t="str">
        <f t="shared" si="19"/>
        <v/>
      </c>
      <c r="AD210" s="272" t="s">
        <v>2506</v>
      </c>
    </row>
    <row r="211" spans="1:30" x14ac:dyDescent="0.3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09"/>
      <c r="X211" s="309"/>
      <c r="Y211" s="309"/>
      <c r="Z211" s="309"/>
      <c r="AA211" s="309"/>
      <c r="AB211" s="20" t="str">
        <f t="shared" si="15"/>
        <v>-</v>
      </c>
      <c r="AC211" s="20" t="str">
        <f t="shared" si="19"/>
        <v/>
      </c>
      <c r="AD211" s="272" t="s">
        <v>2506</v>
      </c>
    </row>
    <row r="212" spans="1:30" x14ac:dyDescent="0.3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09"/>
      <c r="X212" s="309"/>
      <c r="Y212" s="309"/>
      <c r="Z212" s="309"/>
      <c r="AA212" s="309"/>
      <c r="AB212" s="20" t="str">
        <f t="shared" si="15"/>
        <v>-</v>
      </c>
      <c r="AC212" s="20" t="str">
        <f t="shared" si="19"/>
        <v/>
      </c>
      <c r="AD212" s="272" t="s">
        <v>2506</v>
      </c>
    </row>
    <row r="213" spans="1:30" x14ac:dyDescent="0.3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09"/>
      <c r="X213" s="309"/>
      <c r="Y213" s="309"/>
      <c r="Z213" s="309"/>
      <c r="AA213" s="309"/>
      <c r="AB213" s="20" t="str">
        <f t="shared" si="15"/>
        <v>-</v>
      </c>
      <c r="AC213" s="20" t="str">
        <f t="shared" si="19"/>
        <v/>
      </c>
      <c r="AD213" s="272" t="s">
        <v>2506</v>
      </c>
    </row>
    <row r="214" spans="1:30" x14ac:dyDescent="0.3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09"/>
      <c r="X214" s="309"/>
      <c r="Y214" s="309"/>
      <c r="Z214" s="309"/>
      <c r="AA214" s="309"/>
      <c r="AB214" s="20" t="str">
        <f t="shared" si="15"/>
        <v>-</v>
      </c>
      <c r="AC214" s="20" t="str">
        <f t="shared" si="19"/>
        <v/>
      </c>
      <c r="AD214" s="272" t="s">
        <v>2506</v>
      </c>
    </row>
    <row r="215" spans="1:30" x14ac:dyDescent="0.3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09"/>
      <c r="X215" s="309"/>
      <c r="Y215" s="309"/>
      <c r="Z215" s="309"/>
      <c r="AA215" s="309"/>
      <c r="AB215" s="20" t="str">
        <f t="shared" si="15"/>
        <v>-</v>
      </c>
      <c r="AC215" s="20" t="str">
        <f t="shared" si="19"/>
        <v/>
      </c>
      <c r="AD215" s="272" t="s">
        <v>2506</v>
      </c>
    </row>
    <row r="216" spans="1:30" x14ac:dyDescent="0.3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09"/>
      <c r="X216" s="309"/>
      <c r="Y216" s="309"/>
      <c r="Z216" s="309"/>
      <c r="AA216" s="309"/>
      <c r="AB216" s="20" t="str">
        <f t="shared" si="15"/>
        <v>-</v>
      </c>
      <c r="AC216" s="20" t="str">
        <f t="shared" si="19"/>
        <v/>
      </c>
      <c r="AD216" s="272" t="s">
        <v>2506</v>
      </c>
    </row>
    <row r="217" spans="1:30" x14ac:dyDescent="0.3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09"/>
      <c r="X217" s="309"/>
      <c r="Y217" s="309"/>
      <c r="Z217" s="309"/>
      <c r="AA217" s="309"/>
      <c r="AB217" s="20" t="str">
        <f t="shared" si="15"/>
        <v>-</v>
      </c>
      <c r="AC217" s="20" t="str">
        <f t="shared" si="19"/>
        <v/>
      </c>
      <c r="AD217" s="272" t="s">
        <v>2506</v>
      </c>
    </row>
    <row r="218" spans="1:30" x14ac:dyDescent="0.3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09"/>
      <c r="X218" s="309"/>
      <c r="Y218" s="309"/>
      <c r="Z218" s="309"/>
      <c r="AA218" s="309"/>
      <c r="AB218" s="20" t="str">
        <f t="shared" si="15"/>
        <v>-</v>
      </c>
      <c r="AC218" s="20" t="str">
        <f t="shared" si="19"/>
        <v/>
      </c>
      <c r="AD218" s="272" t="s">
        <v>2506</v>
      </c>
    </row>
    <row r="219" spans="1:30" x14ac:dyDescent="0.3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09"/>
      <c r="X219" s="309"/>
      <c r="Y219" s="309"/>
      <c r="Z219" s="309"/>
      <c r="AA219" s="309"/>
      <c r="AB219" s="20" t="str">
        <f t="shared" si="15"/>
        <v>-</v>
      </c>
      <c r="AC219" s="20" t="str">
        <f t="shared" si="19"/>
        <v/>
      </c>
      <c r="AD219" s="272" t="s">
        <v>2506</v>
      </c>
    </row>
    <row r="220" spans="1:30" x14ac:dyDescent="0.3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09"/>
      <c r="X220" s="309"/>
      <c r="Y220" s="309"/>
      <c r="Z220" s="309"/>
      <c r="AA220" s="309"/>
      <c r="AB220" s="20" t="str">
        <f t="shared" si="15"/>
        <v>-</v>
      </c>
      <c r="AC220" s="20" t="str">
        <f t="shared" si="19"/>
        <v/>
      </c>
      <c r="AD220" s="272" t="s">
        <v>2506</v>
      </c>
    </row>
    <row r="221" spans="1:30" x14ac:dyDescent="0.3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09"/>
      <c r="X221" s="309"/>
      <c r="Y221" s="309"/>
      <c r="Z221" s="309"/>
      <c r="AA221" s="309"/>
      <c r="AB221" s="20" t="str">
        <f t="shared" si="15"/>
        <v>-</v>
      </c>
      <c r="AC221" s="20" t="str">
        <f t="shared" si="19"/>
        <v/>
      </c>
      <c r="AD221" s="272" t="s">
        <v>2506</v>
      </c>
    </row>
    <row r="222" spans="1:30" x14ac:dyDescent="0.3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09"/>
      <c r="X222" s="309"/>
      <c r="Y222" s="309"/>
      <c r="Z222" s="309"/>
      <c r="AA222" s="309"/>
      <c r="AB222" s="20" t="str">
        <f t="shared" si="15"/>
        <v>-</v>
      </c>
      <c r="AC222" s="20" t="str">
        <f t="shared" si="19"/>
        <v/>
      </c>
      <c r="AD222" s="272" t="s">
        <v>2506</v>
      </c>
    </row>
    <row r="223" spans="1:30" x14ac:dyDescent="0.3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09"/>
      <c r="X223" s="309"/>
      <c r="Y223" s="309"/>
      <c r="Z223" s="309"/>
      <c r="AA223" s="309"/>
      <c r="AB223" s="20" t="str">
        <f t="shared" si="15"/>
        <v>-</v>
      </c>
      <c r="AC223" s="20" t="str">
        <f t="shared" si="19"/>
        <v/>
      </c>
      <c r="AD223" s="272" t="s">
        <v>2506</v>
      </c>
    </row>
    <row r="224" spans="1:30" x14ac:dyDescent="0.3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09"/>
      <c r="X224" s="309"/>
      <c r="Y224" s="309"/>
      <c r="Z224" s="309"/>
      <c r="AA224" s="309"/>
      <c r="AB224" s="20" t="str">
        <f t="shared" si="15"/>
        <v>-</v>
      </c>
      <c r="AC224" s="20" t="str">
        <f t="shared" si="19"/>
        <v/>
      </c>
      <c r="AD224" s="272" t="s">
        <v>2506</v>
      </c>
    </row>
    <row r="225" spans="1:30" x14ac:dyDescent="0.3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09"/>
      <c r="X225" s="309"/>
      <c r="Y225" s="309"/>
      <c r="Z225" s="309"/>
      <c r="AA225" s="309"/>
      <c r="AB225" s="20" t="str">
        <f t="shared" si="15"/>
        <v>-</v>
      </c>
      <c r="AC225" s="20" t="str">
        <f t="shared" si="19"/>
        <v/>
      </c>
      <c r="AD225" s="272" t="s">
        <v>2506</v>
      </c>
    </row>
    <row r="226" spans="1:30" x14ac:dyDescent="0.3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09"/>
      <c r="X226" s="309"/>
      <c r="Y226" s="309"/>
      <c r="Z226" s="309"/>
      <c r="AA226" s="309"/>
      <c r="AB226" s="20" t="str">
        <f t="shared" si="15"/>
        <v>-</v>
      </c>
      <c r="AC226" s="20" t="str">
        <f t="shared" si="19"/>
        <v/>
      </c>
      <c r="AD226" s="272" t="s">
        <v>2506</v>
      </c>
    </row>
    <row r="227" spans="1:30" x14ac:dyDescent="0.3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09"/>
      <c r="X227" s="309"/>
      <c r="Y227" s="309"/>
      <c r="Z227" s="309"/>
      <c r="AA227" s="309"/>
      <c r="AB227" s="20" t="str">
        <f t="shared" si="15"/>
        <v>-</v>
      </c>
      <c r="AC227" s="20" t="str">
        <f t="shared" si="19"/>
        <v/>
      </c>
      <c r="AD227" s="272" t="s">
        <v>2506</v>
      </c>
    </row>
    <row r="228" spans="1:30" x14ac:dyDescent="0.3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09"/>
      <c r="X228" s="309"/>
      <c r="Y228" s="309"/>
      <c r="Z228" s="309"/>
      <c r="AA228" s="309"/>
      <c r="AB228" s="20" t="str">
        <f t="shared" si="15"/>
        <v>-</v>
      </c>
      <c r="AC228" s="20" t="str">
        <f t="shared" si="19"/>
        <v/>
      </c>
      <c r="AD228" s="272" t="s">
        <v>2506</v>
      </c>
    </row>
    <row r="229" spans="1:30" x14ac:dyDescent="0.3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09"/>
      <c r="X229" s="309"/>
      <c r="Y229" s="309"/>
      <c r="Z229" s="309"/>
      <c r="AA229" s="309"/>
      <c r="AB229" s="20" t="str">
        <f t="shared" si="15"/>
        <v>-</v>
      </c>
      <c r="AC229" s="20" t="str">
        <f t="shared" si="19"/>
        <v/>
      </c>
      <c r="AD229" s="272" t="s">
        <v>2506</v>
      </c>
    </row>
    <row r="230" spans="1:30" x14ac:dyDescent="0.3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09"/>
      <c r="X230" s="309"/>
      <c r="Y230" s="309"/>
      <c r="Z230" s="309"/>
      <c r="AA230" s="309"/>
      <c r="AB230" s="20" t="str">
        <f t="shared" si="15"/>
        <v>-</v>
      </c>
      <c r="AC230" s="20" t="str">
        <f t="shared" si="19"/>
        <v/>
      </c>
      <c r="AD230" s="272" t="s">
        <v>2506</v>
      </c>
    </row>
    <row r="231" spans="1:30" x14ac:dyDescent="0.3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09"/>
      <c r="X231" s="309"/>
      <c r="Y231" s="309"/>
      <c r="Z231" s="309"/>
      <c r="AA231" s="309"/>
      <c r="AB231" s="20" t="str">
        <f t="shared" si="15"/>
        <v>-</v>
      </c>
      <c r="AC231" s="20" t="str">
        <f t="shared" si="19"/>
        <v/>
      </c>
      <c r="AD231" s="272" t="s">
        <v>2506</v>
      </c>
    </row>
    <row r="232" spans="1:30" x14ac:dyDescent="0.3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09"/>
      <c r="X232" s="309"/>
      <c r="Y232" s="309"/>
      <c r="Z232" s="309"/>
      <c r="AA232" s="309"/>
      <c r="AB232" s="20" t="str">
        <f t="shared" si="15"/>
        <v>-</v>
      </c>
      <c r="AC232" s="20" t="str">
        <f t="shared" si="19"/>
        <v/>
      </c>
      <c r="AD232" s="272" t="s">
        <v>2506</v>
      </c>
    </row>
    <row r="233" spans="1:30" x14ac:dyDescent="0.3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09"/>
      <c r="X233" s="309"/>
      <c r="Y233" s="309"/>
      <c r="Z233" s="309"/>
      <c r="AA233" s="309"/>
      <c r="AB233" s="20" t="str">
        <f t="shared" si="15"/>
        <v>-</v>
      </c>
      <c r="AC233" s="20" t="str">
        <f t="shared" si="19"/>
        <v/>
      </c>
      <c r="AD233" s="272" t="s">
        <v>2506</v>
      </c>
    </row>
    <row r="234" spans="1:30" x14ac:dyDescent="0.3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09"/>
      <c r="X234" s="309"/>
      <c r="Y234" s="309"/>
      <c r="Z234" s="309"/>
      <c r="AA234" s="309"/>
      <c r="AB234" s="20" t="str">
        <f t="shared" si="15"/>
        <v>-</v>
      </c>
      <c r="AC234" s="20" t="str">
        <f t="shared" si="19"/>
        <v/>
      </c>
      <c r="AD234" s="272" t="s">
        <v>2506</v>
      </c>
    </row>
    <row r="235" spans="1:30" x14ac:dyDescent="0.3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09"/>
      <c r="X235" s="309"/>
      <c r="Y235" s="309"/>
      <c r="Z235" s="309"/>
      <c r="AA235" s="309"/>
      <c r="AB235" s="20" t="str">
        <f t="shared" si="15"/>
        <v>-</v>
      </c>
      <c r="AC235" s="20" t="str">
        <f t="shared" si="19"/>
        <v/>
      </c>
      <c r="AD235" s="272" t="s">
        <v>2506</v>
      </c>
    </row>
    <row r="236" spans="1:30" x14ac:dyDescent="0.3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09"/>
      <c r="X236" s="309"/>
      <c r="Y236" s="309"/>
      <c r="Z236" s="309"/>
      <c r="AA236" s="309"/>
      <c r="AB236" s="20" t="str">
        <f t="shared" si="15"/>
        <v>-</v>
      </c>
      <c r="AC236" s="20" t="str">
        <f t="shared" si="19"/>
        <v/>
      </c>
      <c r="AD236" s="272" t="s">
        <v>2506</v>
      </c>
    </row>
    <row r="237" spans="1:30" x14ac:dyDescent="0.3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09"/>
      <c r="X237" s="309"/>
      <c r="Y237" s="309"/>
      <c r="Z237" s="309"/>
      <c r="AA237" s="309"/>
      <c r="AB237" s="20" t="str">
        <f t="shared" si="15"/>
        <v>-</v>
      </c>
      <c r="AC237" s="20" t="str">
        <f t="shared" si="19"/>
        <v/>
      </c>
      <c r="AD237" s="272" t="s">
        <v>2506</v>
      </c>
    </row>
    <row r="238" spans="1:30" x14ac:dyDescent="0.3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09"/>
      <c r="X238" s="309"/>
      <c r="Y238" s="309"/>
      <c r="Z238" s="309"/>
      <c r="AA238" s="309"/>
      <c r="AB238" s="20" t="str">
        <f t="shared" si="15"/>
        <v>-</v>
      </c>
      <c r="AC238" s="20" t="str">
        <f t="shared" si="19"/>
        <v/>
      </c>
      <c r="AD238" s="272" t="s">
        <v>2506</v>
      </c>
    </row>
    <row r="239" spans="1:30" x14ac:dyDescent="0.3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09"/>
      <c r="X239" s="309"/>
      <c r="Y239" s="309"/>
      <c r="Z239" s="309"/>
      <c r="AA239" s="309"/>
      <c r="AB239" s="20" t="str">
        <f t="shared" si="15"/>
        <v>-</v>
      </c>
      <c r="AC239" s="20" t="str">
        <f t="shared" si="19"/>
        <v/>
      </c>
      <c r="AD239" s="272" t="s">
        <v>2506</v>
      </c>
    </row>
    <row r="240" spans="1:30" x14ac:dyDescent="0.3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09"/>
      <c r="X240" s="309"/>
      <c r="Y240" s="309"/>
      <c r="Z240" s="309"/>
      <c r="AA240" s="309"/>
      <c r="AB240" s="20" t="str">
        <f t="shared" si="15"/>
        <v>-</v>
      </c>
      <c r="AC240" s="20" t="str">
        <f t="shared" si="19"/>
        <v/>
      </c>
      <c r="AD240" s="272" t="s">
        <v>2506</v>
      </c>
    </row>
    <row r="241" spans="1:30" x14ac:dyDescent="0.3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09"/>
      <c r="X241" s="309"/>
      <c r="Y241" s="309"/>
      <c r="Z241" s="309"/>
      <c r="AA241" s="309"/>
      <c r="AB241" s="20" t="str">
        <f t="shared" si="15"/>
        <v>-</v>
      </c>
      <c r="AC241" s="20" t="str">
        <f t="shared" si="19"/>
        <v/>
      </c>
      <c r="AD241" s="272" t="s">
        <v>2506</v>
      </c>
    </row>
    <row r="242" spans="1:30" x14ac:dyDescent="0.3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09"/>
      <c r="X242" s="309"/>
      <c r="Y242" s="309"/>
      <c r="Z242" s="309"/>
      <c r="AA242" s="309"/>
      <c r="AB242" s="20" t="str">
        <f t="shared" si="15"/>
        <v>-</v>
      </c>
      <c r="AC242" s="20" t="str">
        <f t="shared" si="19"/>
        <v/>
      </c>
      <c r="AD242" s="272" t="s">
        <v>2506</v>
      </c>
    </row>
    <row r="243" spans="1:30" x14ac:dyDescent="0.3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09"/>
      <c r="X243" s="309"/>
      <c r="Y243" s="309"/>
      <c r="Z243" s="309"/>
      <c r="AA243" s="309"/>
      <c r="AB243" s="20" t="str">
        <f t="shared" si="15"/>
        <v>-</v>
      </c>
      <c r="AC243" s="20" t="str">
        <f t="shared" si="19"/>
        <v/>
      </c>
      <c r="AD243" s="272" t="s">
        <v>2506</v>
      </c>
    </row>
    <row r="244" spans="1:30" x14ac:dyDescent="0.3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09"/>
      <c r="X244" s="309"/>
      <c r="Y244" s="309"/>
      <c r="Z244" s="309"/>
      <c r="AA244" s="309"/>
      <c r="AB244" s="20" t="str">
        <f t="shared" si="15"/>
        <v>-</v>
      </c>
      <c r="AC244" s="20" t="str">
        <f t="shared" si="19"/>
        <v/>
      </c>
      <c r="AD244" s="272" t="s">
        <v>2506</v>
      </c>
    </row>
    <row r="245" spans="1:30" x14ac:dyDescent="0.3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09"/>
      <c r="X245" s="309"/>
      <c r="Y245" s="309"/>
      <c r="Z245" s="309"/>
      <c r="AA245" s="309"/>
      <c r="AB245" s="20" t="str">
        <f t="shared" si="15"/>
        <v>-</v>
      </c>
      <c r="AC245" s="20" t="str">
        <f t="shared" si="19"/>
        <v/>
      </c>
      <c r="AD245" s="272" t="s">
        <v>2506</v>
      </c>
    </row>
    <row r="246" spans="1:30" x14ac:dyDescent="0.3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09"/>
      <c r="X246" s="309"/>
      <c r="Y246" s="309"/>
      <c r="Z246" s="309"/>
      <c r="AA246" s="309"/>
      <c r="AB246" s="20" t="str">
        <f t="shared" si="15"/>
        <v>-</v>
      </c>
      <c r="AC246" s="20" t="str">
        <f t="shared" si="19"/>
        <v/>
      </c>
      <c r="AD246" s="272" t="s">
        <v>2506</v>
      </c>
    </row>
    <row r="247" spans="1:30" x14ac:dyDescent="0.3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09"/>
      <c r="X247" s="309"/>
      <c r="Y247" s="309"/>
      <c r="Z247" s="309"/>
      <c r="AA247" s="309"/>
      <c r="AB247" s="20" t="str">
        <f t="shared" si="15"/>
        <v>-</v>
      </c>
      <c r="AC247" s="20" t="str">
        <f t="shared" si="19"/>
        <v/>
      </c>
      <c r="AD247" s="272" t="s">
        <v>2506</v>
      </c>
    </row>
    <row r="248" spans="1:30" x14ac:dyDescent="0.3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09"/>
      <c r="X248" s="309"/>
      <c r="Y248" s="309"/>
      <c r="Z248" s="309"/>
      <c r="AA248" s="309"/>
      <c r="AB248" s="20" t="str">
        <f t="shared" si="15"/>
        <v>-</v>
      </c>
      <c r="AC248" s="20" t="str">
        <f t="shared" si="19"/>
        <v/>
      </c>
      <c r="AD248" s="272" t="s">
        <v>2506</v>
      </c>
    </row>
    <row r="249" spans="1:30" x14ac:dyDescent="0.3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09"/>
      <c r="X249" s="309"/>
      <c r="Y249" s="309"/>
      <c r="Z249" s="309"/>
      <c r="AA249" s="309"/>
      <c r="AB249" s="20" t="str">
        <f t="shared" si="15"/>
        <v>-</v>
      </c>
      <c r="AC249" s="20" t="str">
        <f t="shared" si="19"/>
        <v/>
      </c>
      <c r="AD249" s="272" t="s">
        <v>2506</v>
      </c>
    </row>
    <row r="250" spans="1:30" x14ac:dyDescent="0.3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09"/>
      <c r="X250" s="309"/>
      <c r="Y250" s="309"/>
      <c r="Z250" s="309"/>
      <c r="AA250" s="309"/>
      <c r="AB250" s="20" t="str">
        <f t="shared" si="15"/>
        <v>-</v>
      </c>
      <c r="AC250" s="20" t="str">
        <f t="shared" si="19"/>
        <v/>
      </c>
      <c r="AD250" s="272" t="s">
        <v>2506</v>
      </c>
    </row>
    <row r="251" spans="1:30" x14ac:dyDescent="0.3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09"/>
      <c r="X251" s="309"/>
      <c r="Y251" s="309"/>
      <c r="Z251" s="309"/>
      <c r="AA251" s="309"/>
      <c r="AB251" s="20" t="str">
        <f t="shared" si="15"/>
        <v>-</v>
      </c>
      <c r="AC251" s="20" t="str">
        <f t="shared" si="19"/>
        <v/>
      </c>
      <c r="AD251" s="272" t="s">
        <v>2506</v>
      </c>
    </row>
    <row r="252" spans="1:30" x14ac:dyDescent="0.3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09"/>
      <c r="X252" s="309"/>
      <c r="Y252" s="309"/>
      <c r="Z252" s="309"/>
      <c r="AA252" s="309"/>
      <c r="AB252" s="20" t="str">
        <f t="shared" si="15"/>
        <v>-</v>
      </c>
      <c r="AC252" s="20" t="str">
        <f t="shared" si="19"/>
        <v/>
      </c>
      <c r="AD252" s="272" t="s">
        <v>2506</v>
      </c>
    </row>
    <row r="253" spans="1:30" x14ac:dyDescent="0.3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09"/>
      <c r="X253" s="309"/>
      <c r="Y253" s="309"/>
      <c r="Z253" s="309"/>
      <c r="AA253" s="309"/>
      <c r="AB253" s="20" t="str">
        <f t="shared" si="15"/>
        <v>-</v>
      </c>
      <c r="AC253" s="20" t="str">
        <f t="shared" si="19"/>
        <v/>
      </c>
      <c r="AD253" s="272" t="s">
        <v>2506</v>
      </c>
    </row>
    <row r="254" spans="1:30" x14ac:dyDescent="0.3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09"/>
      <c r="X254" s="309"/>
      <c r="Y254" s="309"/>
      <c r="Z254" s="309"/>
      <c r="AA254" s="309"/>
      <c r="AB254" s="20" t="str">
        <f t="shared" si="15"/>
        <v>-</v>
      </c>
      <c r="AC254" s="20" t="str">
        <f t="shared" si="19"/>
        <v/>
      </c>
      <c r="AD254" s="272" t="s">
        <v>2506</v>
      </c>
    </row>
    <row r="255" spans="1:30" x14ac:dyDescent="0.3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09"/>
      <c r="X255" s="309"/>
      <c r="Y255" s="309"/>
      <c r="Z255" s="309"/>
      <c r="AA255" s="309"/>
      <c r="AB255" s="20" t="str">
        <f t="shared" si="15"/>
        <v>-</v>
      </c>
      <c r="AC255" s="20" t="str">
        <f t="shared" si="19"/>
        <v/>
      </c>
      <c r="AD255" s="272" t="s">
        <v>2506</v>
      </c>
    </row>
    <row r="256" spans="1:30" x14ac:dyDescent="0.3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09"/>
      <c r="X256" s="309"/>
      <c r="Y256" s="309"/>
      <c r="Z256" s="309"/>
      <c r="AA256" s="309"/>
      <c r="AB256" s="20" t="str">
        <f t="shared" si="15"/>
        <v>-</v>
      </c>
      <c r="AC256" s="20" t="str">
        <f t="shared" si="19"/>
        <v/>
      </c>
      <c r="AD256" s="272" t="s">
        <v>2506</v>
      </c>
    </row>
    <row r="257" spans="1:30" x14ac:dyDescent="0.3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09"/>
      <c r="X257" s="309"/>
      <c r="Y257" s="309"/>
      <c r="Z257" s="309"/>
      <c r="AA257" s="309"/>
      <c r="AB257" s="20" t="str">
        <f t="shared" si="15"/>
        <v>-</v>
      </c>
      <c r="AC257" s="20" t="str">
        <f t="shared" si="19"/>
        <v/>
      </c>
      <c r="AD257" s="272" t="s">
        <v>2506</v>
      </c>
    </row>
    <row r="258" spans="1:30" x14ac:dyDescent="0.3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09"/>
      <c r="X258" s="309"/>
      <c r="Y258" s="309"/>
      <c r="Z258" s="309"/>
      <c r="AA258" s="309"/>
      <c r="AB258" s="20" t="str">
        <f t="shared" si="15"/>
        <v>-</v>
      </c>
      <c r="AC258" s="20" t="str">
        <f t="shared" si="19"/>
        <v/>
      </c>
      <c r="AD258" s="272" t="s">
        <v>2506</v>
      </c>
    </row>
    <row r="259" spans="1:30" x14ac:dyDescent="0.3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09"/>
      <c r="X259" s="309"/>
      <c r="Y259" s="309"/>
      <c r="Z259" s="309"/>
      <c r="AA259" s="309"/>
      <c r="AB259" s="20" t="str">
        <f t="shared" ref="AB259:AB322" si="20">CONCATENATE(E259,"-",A259)</f>
        <v>-</v>
      </c>
      <c r="AC259" s="20" t="str">
        <f t="shared" si="19"/>
        <v/>
      </c>
      <c r="AD259" s="272" t="s">
        <v>2506</v>
      </c>
    </row>
    <row r="260" spans="1:30" x14ac:dyDescent="0.3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09"/>
      <c r="X260" s="309"/>
      <c r="Y260" s="309"/>
      <c r="Z260" s="309"/>
      <c r="AA260" s="309"/>
      <c r="AB260" s="20" t="str">
        <f t="shared" si="20"/>
        <v>-</v>
      </c>
      <c r="AC260" s="20" t="str">
        <f t="shared" ref="AC260:AC323" si="24">IF(AB260="-","",AB260)</f>
        <v/>
      </c>
      <c r="AD260" s="272" t="s">
        <v>2506</v>
      </c>
    </row>
    <row r="261" spans="1:30" x14ac:dyDescent="0.3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09"/>
      <c r="X261" s="309"/>
      <c r="Y261" s="309"/>
      <c r="Z261" s="309"/>
      <c r="AA261" s="309"/>
      <c r="AB261" s="20" t="str">
        <f t="shared" si="20"/>
        <v>-</v>
      </c>
      <c r="AC261" s="20" t="str">
        <f t="shared" si="24"/>
        <v/>
      </c>
      <c r="AD261" s="272" t="s">
        <v>2506</v>
      </c>
    </row>
    <row r="262" spans="1:30" x14ac:dyDescent="0.3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09"/>
      <c r="X262" s="309"/>
      <c r="Y262" s="309"/>
      <c r="Z262" s="309"/>
      <c r="AA262" s="309"/>
      <c r="AB262" s="20" t="str">
        <f t="shared" si="20"/>
        <v>-</v>
      </c>
      <c r="AC262" s="20" t="str">
        <f t="shared" si="24"/>
        <v/>
      </c>
      <c r="AD262" s="272" t="s">
        <v>2506</v>
      </c>
    </row>
    <row r="263" spans="1:30" x14ac:dyDescent="0.3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09"/>
      <c r="X263" s="309"/>
      <c r="Y263" s="309"/>
      <c r="Z263" s="309"/>
      <c r="AA263" s="309"/>
      <c r="AB263" s="20" t="str">
        <f t="shared" si="20"/>
        <v>-</v>
      </c>
      <c r="AC263" s="20" t="str">
        <f t="shared" si="24"/>
        <v/>
      </c>
      <c r="AD263" s="272" t="s">
        <v>2506</v>
      </c>
    </row>
    <row r="264" spans="1:30" x14ac:dyDescent="0.3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09"/>
      <c r="X264" s="309"/>
      <c r="Y264" s="309"/>
      <c r="Z264" s="309"/>
      <c r="AA264" s="309"/>
      <c r="AB264" s="20" t="str">
        <f t="shared" si="20"/>
        <v>-</v>
      </c>
      <c r="AC264" s="20" t="str">
        <f t="shared" si="24"/>
        <v/>
      </c>
      <c r="AD264" s="272" t="s">
        <v>2506</v>
      </c>
    </row>
    <row r="265" spans="1:30" x14ac:dyDescent="0.3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09"/>
      <c r="X265" s="309"/>
      <c r="Y265" s="309"/>
      <c r="Z265" s="309"/>
      <c r="AA265" s="309"/>
      <c r="AB265" s="20" t="str">
        <f t="shared" si="20"/>
        <v>-</v>
      </c>
      <c r="AC265" s="20" t="str">
        <f t="shared" si="24"/>
        <v/>
      </c>
      <c r="AD265" s="272" t="s">
        <v>2506</v>
      </c>
    </row>
    <row r="266" spans="1:30" x14ac:dyDescent="0.3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09"/>
      <c r="X266" s="309"/>
      <c r="Y266" s="309"/>
      <c r="Z266" s="309"/>
      <c r="AA266" s="309"/>
      <c r="AB266" s="20" t="str">
        <f t="shared" si="20"/>
        <v>-</v>
      </c>
      <c r="AC266" s="20" t="str">
        <f t="shared" si="24"/>
        <v/>
      </c>
      <c r="AD266" s="272" t="s">
        <v>2506</v>
      </c>
    </row>
    <row r="267" spans="1:30" x14ac:dyDescent="0.3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09"/>
      <c r="X267" s="309"/>
      <c r="Y267" s="309"/>
      <c r="Z267" s="309"/>
      <c r="AA267" s="309"/>
      <c r="AB267" s="20" t="str">
        <f t="shared" si="20"/>
        <v>-</v>
      </c>
      <c r="AC267" s="20" t="str">
        <f t="shared" si="24"/>
        <v/>
      </c>
      <c r="AD267" s="272" t="s">
        <v>2506</v>
      </c>
    </row>
    <row r="268" spans="1:30" x14ac:dyDescent="0.3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09"/>
      <c r="X268" s="309"/>
      <c r="Y268" s="309"/>
      <c r="Z268" s="309"/>
      <c r="AA268" s="309"/>
      <c r="AB268" s="20" t="str">
        <f t="shared" si="20"/>
        <v>-</v>
      </c>
      <c r="AC268" s="20" t="str">
        <f t="shared" si="24"/>
        <v/>
      </c>
      <c r="AD268" s="272" t="s">
        <v>2506</v>
      </c>
    </row>
    <row r="269" spans="1:30" x14ac:dyDescent="0.3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09"/>
      <c r="X269" s="309"/>
      <c r="Y269" s="309"/>
      <c r="Z269" s="309"/>
      <c r="AA269" s="309"/>
      <c r="AB269" s="20" t="str">
        <f t="shared" si="20"/>
        <v>-</v>
      </c>
      <c r="AC269" s="20" t="str">
        <f t="shared" si="24"/>
        <v/>
      </c>
      <c r="AD269" s="272" t="s">
        <v>2506</v>
      </c>
    </row>
    <row r="270" spans="1:30" x14ac:dyDescent="0.3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09"/>
      <c r="X270" s="309"/>
      <c r="Y270" s="309"/>
      <c r="Z270" s="309"/>
      <c r="AA270" s="309"/>
      <c r="AB270" s="20" t="str">
        <f t="shared" si="20"/>
        <v>-</v>
      </c>
      <c r="AC270" s="20" t="str">
        <f t="shared" si="24"/>
        <v/>
      </c>
      <c r="AD270" s="272" t="s">
        <v>2506</v>
      </c>
    </row>
    <row r="271" spans="1:30" x14ac:dyDescent="0.3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09"/>
      <c r="X271" s="309"/>
      <c r="Y271" s="309"/>
      <c r="Z271" s="309"/>
      <c r="AA271" s="309"/>
      <c r="AB271" s="20" t="str">
        <f t="shared" si="20"/>
        <v>-</v>
      </c>
      <c r="AC271" s="20" t="str">
        <f t="shared" si="24"/>
        <v/>
      </c>
      <c r="AD271" s="272" t="s">
        <v>2506</v>
      </c>
    </row>
    <row r="272" spans="1:30" x14ac:dyDescent="0.3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09"/>
      <c r="X272" s="309"/>
      <c r="Y272" s="309"/>
      <c r="Z272" s="309"/>
      <c r="AA272" s="309"/>
      <c r="AB272" s="20" t="str">
        <f t="shared" si="20"/>
        <v>-</v>
      </c>
      <c r="AC272" s="20" t="str">
        <f t="shared" si="24"/>
        <v/>
      </c>
      <c r="AD272" s="272" t="s">
        <v>2506</v>
      </c>
    </row>
    <row r="273" spans="1:30" x14ac:dyDescent="0.3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09"/>
      <c r="X273" s="309"/>
      <c r="Y273" s="309"/>
      <c r="Z273" s="309"/>
      <c r="AA273" s="309"/>
      <c r="AB273" s="20" t="str">
        <f t="shared" si="20"/>
        <v>-</v>
      </c>
      <c r="AC273" s="20" t="str">
        <f t="shared" si="24"/>
        <v/>
      </c>
      <c r="AD273" s="272" t="s">
        <v>2506</v>
      </c>
    </row>
    <row r="274" spans="1:30" x14ac:dyDescent="0.3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09"/>
      <c r="X274" s="309"/>
      <c r="Y274" s="309"/>
      <c r="Z274" s="309"/>
      <c r="AA274" s="309"/>
      <c r="AB274" s="20" t="str">
        <f t="shared" si="20"/>
        <v>-</v>
      </c>
      <c r="AC274" s="20" t="str">
        <f t="shared" si="24"/>
        <v/>
      </c>
      <c r="AD274" s="272" t="s">
        <v>2506</v>
      </c>
    </row>
    <row r="275" spans="1:30" x14ac:dyDescent="0.3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09"/>
      <c r="X275" s="309"/>
      <c r="Y275" s="309"/>
      <c r="Z275" s="309"/>
      <c r="AA275" s="309"/>
      <c r="AB275" s="20" t="str">
        <f t="shared" si="20"/>
        <v>-</v>
      </c>
      <c r="AC275" s="20" t="str">
        <f t="shared" si="24"/>
        <v/>
      </c>
      <c r="AD275" s="272" t="s">
        <v>2506</v>
      </c>
    </row>
    <row r="276" spans="1:30" x14ac:dyDescent="0.3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09"/>
      <c r="X276" s="309"/>
      <c r="Y276" s="309"/>
      <c r="Z276" s="309"/>
      <c r="AA276" s="309"/>
      <c r="AB276" s="20" t="str">
        <f t="shared" si="20"/>
        <v>-</v>
      </c>
      <c r="AC276" s="20" t="str">
        <f t="shared" si="24"/>
        <v/>
      </c>
      <c r="AD276" s="272" t="s">
        <v>2506</v>
      </c>
    </row>
    <row r="277" spans="1:30" x14ac:dyDescent="0.3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09"/>
      <c r="X277" s="309"/>
      <c r="Y277" s="309"/>
      <c r="Z277" s="309"/>
      <c r="AA277" s="309"/>
      <c r="AB277" s="20" t="str">
        <f t="shared" si="20"/>
        <v>-</v>
      </c>
      <c r="AC277" s="20" t="str">
        <f t="shared" si="24"/>
        <v/>
      </c>
      <c r="AD277" s="272" t="s">
        <v>2506</v>
      </c>
    </row>
    <row r="278" spans="1:30" x14ac:dyDescent="0.3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09"/>
      <c r="X278" s="309"/>
      <c r="Y278" s="309"/>
      <c r="Z278" s="309"/>
      <c r="AA278" s="309"/>
      <c r="AB278" s="20" t="str">
        <f t="shared" si="20"/>
        <v>-</v>
      </c>
      <c r="AC278" s="20" t="str">
        <f t="shared" si="24"/>
        <v/>
      </c>
      <c r="AD278" s="272" t="s">
        <v>2506</v>
      </c>
    </row>
    <row r="279" spans="1:30" x14ac:dyDescent="0.3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09"/>
      <c r="X279" s="309"/>
      <c r="Y279" s="309"/>
      <c r="Z279" s="309"/>
      <c r="AA279" s="309"/>
      <c r="AB279" s="20" t="str">
        <f t="shared" si="20"/>
        <v>-</v>
      </c>
      <c r="AC279" s="20" t="str">
        <f t="shared" si="24"/>
        <v/>
      </c>
      <c r="AD279" s="272" t="s">
        <v>2506</v>
      </c>
    </row>
    <row r="280" spans="1:30" x14ac:dyDescent="0.3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09"/>
      <c r="X280" s="309"/>
      <c r="Y280" s="309"/>
      <c r="Z280" s="309"/>
      <c r="AA280" s="309"/>
      <c r="AB280" s="20" t="str">
        <f t="shared" si="20"/>
        <v>-</v>
      </c>
      <c r="AC280" s="20" t="str">
        <f t="shared" si="24"/>
        <v/>
      </c>
      <c r="AD280" s="272" t="s">
        <v>2506</v>
      </c>
    </row>
    <row r="281" spans="1:30" x14ac:dyDescent="0.3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09"/>
      <c r="X281" s="309"/>
      <c r="Y281" s="309"/>
      <c r="Z281" s="309"/>
      <c r="AA281" s="309"/>
      <c r="AB281" s="20" t="str">
        <f t="shared" si="20"/>
        <v>-</v>
      </c>
      <c r="AC281" s="20" t="str">
        <f t="shared" si="24"/>
        <v/>
      </c>
      <c r="AD281" s="272" t="s">
        <v>2506</v>
      </c>
    </row>
    <row r="282" spans="1:30" x14ac:dyDescent="0.3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09"/>
      <c r="X282" s="309"/>
      <c r="Y282" s="309"/>
      <c r="Z282" s="309"/>
      <c r="AA282" s="309"/>
      <c r="AB282" s="20" t="str">
        <f t="shared" si="20"/>
        <v>-</v>
      </c>
      <c r="AC282" s="20" t="str">
        <f t="shared" si="24"/>
        <v/>
      </c>
      <c r="AD282" s="272" t="s">
        <v>2506</v>
      </c>
    </row>
    <row r="283" spans="1:30" x14ac:dyDescent="0.3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09"/>
      <c r="X283" s="309"/>
      <c r="Y283" s="309"/>
      <c r="Z283" s="309"/>
      <c r="AA283" s="309"/>
      <c r="AB283" s="20" t="str">
        <f t="shared" si="20"/>
        <v>-</v>
      </c>
      <c r="AC283" s="20" t="str">
        <f t="shared" si="24"/>
        <v/>
      </c>
      <c r="AD283" s="272" t="s">
        <v>2506</v>
      </c>
    </row>
    <row r="284" spans="1:30" x14ac:dyDescent="0.3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09"/>
      <c r="X284" s="309"/>
      <c r="Y284" s="309"/>
      <c r="Z284" s="309"/>
      <c r="AA284" s="309"/>
      <c r="AB284" s="20" t="str">
        <f t="shared" si="20"/>
        <v>-</v>
      </c>
      <c r="AC284" s="20" t="str">
        <f t="shared" si="24"/>
        <v/>
      </c>
      <c r="AD284" s="272" t="s">
        <v>2506</v>
      </c>
    </row>
    <row r="285" spans="1:30" x14ac:dyDescent="0.3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09"/>
      <c r="X285" s="309"/>
      <c r="Y285" s="309"/>
      <c r="Z285" s="309"/>
      <c r="AA285" s="309"/>
      <c r="AB285" s="20" t="str">
        <f t="shared" si="20"/>
        <v>-</v>
      </c>
      <c r="AC285" s="20" t="str">
        <f t="shared" si="24"/>
        <v/>
      </c>
      <c r="AD285" s="272" t="s">
        <v>2506</v>
      </c>
    </row>
    <row r="286" spans="1:30" x14ac:dyDescent="0.3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09"/>
      <c r="X286" s="309"/>
      <c r="Y286" s="309"/>
      <c r="Z286" s="309"/>
      <c r="AA286" s="309"/>
      <c r="AB286" s="20" t="str">
        <f t="shared" si="20"/>
        <v>-</v>
      </c>
      <c r="AC286" s="20" t="str">
        <f t="shared" si="24"/>
        <v/>
      </c>
      <c r="AD286" s="272" t="s">
        <v>2506</v>
      </c>
    </row>
    <row r="287" spans="1:30" x14ac:dyDescent="0.3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09"/>
      <c r="X287" s="309"/>
      <c r="Y287" s="309"/>
      <c r="Z287" s="309"/>
      <c r="AA287" s="309"/>
      <c r="AB287" s="20" t="str">
        <f t="shared" si="20"/>
        <v>-</v>
      </c>
      <c r="AC287" s="20" t="str">
        <f t="shared" si="24"/>
        <v/>
      </c>
      <c r="AD287" s="272" t="s">
        <v>2506</v>
      </c>
    </row>
    <row r="288" spans="1:30" x14ac:dyDescent="0.3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09"/>
      <c r="X288" s="309"/>
      <c r="Y288" s="309"/>
      <c r="Z288" s="309"/>
      <c r="AA288" s="309"/>
      <c r="AB288" s="20" t="str">
        <f t="shared" si="20"/>
        <v>-</v>
      </c>
      <c r="AC288" s="20" t="str">
        <f t="shared" si="24"/>
        <v/>
      </c>
      <c r="AD288" s="272" t="s">
        <v>2506</v>
      </c>
    </row>
    <row r="289" spans="1:30" x14ac:dyDescent="0.3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09"/>
      <c r="X289" s="309"/>
      <c r="Y289" s="309"/>
      <c r="Z289" s="309"/>
      <c r="AA289" s="309"/>
      <c r="AB289" s="20" t="str">
        <f t="shared" si="20"/>
        <v>-</v>
      </c>
      <c r="AC289" s="20" t="str">
        <f t="shared" si="24"/>
        <v/>
      </c>
      <c r="AD289" s="272" t="s">
        <v>2506</v>
      </c>
    </row>
    <row r="290" spans="1:30" x14ac:dyDescent="0.3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09"/>
      <c r="X290" s="309"/>
      <c r="Y290" s="309"/>
      <c r="Z290" s="309"/>
      <c r="AA290" s="309"/>
      <c r="AB290" s="20" t="str">
        <f t="shared" si="20"/>
        <v>-</v>
      </c>
      <c r="AC290" s="20" t="str">
        <f t="shared" si="24"/>
        <v/>
      </c>
      <c r="AD290" s="272" t="s">
        <v>2506</v>
      </c>
    </row>
    <row r="291" spans="1:30" x14ac:dyDescent="0.3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09"/>
      <c r="X291" s="309"/>
      <c r="Y291" s="309"/>
      <c r="Z291" s="309"/>
      <c r="AA291" s="309"/>
      <c r="AB291" s="20" t="str">
        <f t="shared" si="20"/>
        <v>-</v>
      </c>
      <c r="AC291" s="20" t="str">
        <f t="shared" si="24"/>
        <v/>
      </c>
      <c r="AD291" s="272" t="s">
        <v>2506</v>
      </c>
    </row>
    <row r="292" spans="1:30" x14ac:dyDescent="0.3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09"/>
      <c r="X292" s="309"/>
      <c r="Y292" s="309"/>
      <c r="Z292" s="309"/>
      <c r="AA292" s="309"/>
      <c r="AB292" s="20" t="str">
        <f t="shared" si="20"/>
        <v>-</v>
      </c>
      <c r="AC292" s="20" t="str">
        <f t="shared" si="24"/>
        <v/>
      </c>
      <c r="AD292" s="272" t="s">
        <v>2506</v>
      </c>
    </row>
    <row r="293" spans="1:30" x14ac:dyDescent="0.3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09"/>
      <c r="X293" s="309"/>
      <c r="Y293" s="309"/>
      <c r="Z293" s="309"/>
      <c r="AA293" s="309"/>
      <c r="AB293" s="20" t="str">
        <f t="shared" si="20"/>
        <v>-</v>
      </c>
      <c r="AC293" s="20" t="str">
        <f t="shared" si="24"/>
        <v/>
      </c>
      <c r="AD293" s="272" t="s">
        <v>2506</v>
      </c>
    </row>
    <row r="294" spans="1:30" x14ac:dyDescent="0.3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09"/>
      <c r="X294" s="309"/>
      <c r="Y294" s="309"/>
      <c r="Z294" s="309"/>
      <c r="AA294" s="309"/>
      <c r="AB294" s="20" t="str">
        <f t="shared" si="20"/>
        <v>-</v>
      </c>
      <c r="AC294" s="20" t="str">
        <f t="shared" si="24"/>
        <v/>
      </c>
      <c r="AD294" s="272" t="s">
        <v>2506</v>
      </c>
    </row>
    <row r="295" spans="1:30" x14ac:dyDescent="0.3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09"/>
      <c r="X295" s="309"/>
      <c r="Y295" s="309"/>
      <c r="Z295" s="309"/>
      <c r="AA295" s="309"/>
      <c r="AB295" s="20" t="str">
        <f t="shared" si="20"/>
        <v>-</v>
      </c>
      <c r="AC295" s="20" t="str">
        <f t="shared" si="24"/>
        <v/>
      </c>
      <c r="AD295" s="272" t="s">
        <v>2506</v>
      </c>
    </row>
    <row r="296" spans="1:30" x14ac:dyDescent="0.3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09"/>
      <c r="X296" s="309"/>
      <c r="Y296" s="309"/>
      <c r="Z296" s="309"/>
      <c r="AA296" s="309"/>
      <c r="AB296" s="20" t="str">
        <f t="shared" si="20"/>
        <v>-</v>
      </c>
      <c r="AC296" s="20" t="str">
        <f t="shared" si="24"/>
        <v/>
      </c>
      <c r="AD296" s="272" t="s">
        <v>2506</v>
      </c>
    </row>
    <row r="297" spans="1:30" x14ac:dyDescent="0.3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09"/>
      <c r="X297" s="309"/>
      <c r="Y297" s="309"/>
      <c r="Z297" s="309"/>
      <c r="AA297" s="309"/>
      <c r="AB297" s="20" t="str">
        <f t="shared" si="20"/>
        <v>-</v>
      </c>
      <c r="AC297" s="20" t="str">
        <f t="shared" si="24"/>
        <v/>
      </c>
      <c r="AD297" s="272" t="s">
        <v>2506</v>
      </c>
    </row>
    <row r="298" spans="1:30" x14ac:dyDescent="0.3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09"/>
      <c r="X298" s="309"/>
      <c r="Y298" s="309"/>
      <c r="Z298" s="309"/>
      <c r="AA298" s="309"/>
      <c r="AB298" s="20" t="str">
        <f t="shared" si="20"/>
        <v>-</v>
      </c>
      <c r="AC298" s="20" t="str">
        <f t="shared" si="24"/>
        <v/>
      </c>
      <c r="AD298" s="272" t="s">
        <v>2506</v>
      </c>
    </row>
    <row r="299" spans="1:30" x14ac:dyDescent="0.3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09"/>
      <c r="X299" s="309"/>
      <c r="Y299" s="309"/>
      <c r="Z299" s="309"/>
      <c r="AA299" s="309"/>
      <c r="AB299" s="20" t="str">
        <f t="shared" si="20"/>
        <v>-</v>
      </c>
      <c r="AC299" s="20" t="str">
        <f t="shared" si="24"/>
        <v/>
      </c>
      <c r="AD299" s="272" t="s">
        <v>2506</v>
      </c>
    </row>
    <row r="300" spans="1:30" x14ac:dyDescent="0.3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09"/>
      <c r="X300" s="309"/>
      <c r="Y300" s="309"/>
      <c r="Z300" s="309"/>
      <c r="AA300" s="309"/>
      <c r="AB300" s="20" t="str">
        <f t="shared" si="20"/>
        <v>-</v>
      </c>
      <c r="AC300" s="20" t="str">
        <f t="shared" si="24"/>
        <v/>
      </c>
      <c r="AD300" s="272" t="s">
        <v>2506</v>
      </c>
    </row>
    <row r="301" spans="1:30" x14ac:dyDescent="0.3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09"/>
      <c r="X301" s="309"/>
      <c r="Y301" s="309"/>
      <c r="Z301" s="309"/>
      <c r="AA301" s="309"/>
      <c r="AB301" s="20" t="str">
        <f t="shared" si="20"/>
        <v>-</v>
      </c>
      <c r="AC301" s="20" t="str">
        <f t="shared" si="24"/>
        <v/>
      </c>
      <c r="AD301" s="272" t="s">
        <v>2506</v>
      </c>
    </row>
    <row r="302" spans="1:30" x14ac:dyDescent="0.3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09"/>
      <c r="X302" s="309"/>
      <c r="Y302" s="309"/>
      <c r="Z302" s="309"/>
      <c r="AA302" s="309"/>
      <c r="AB302" s="20" t="str">
        <f t="shared" si="20"/>
        <v>-</v>
      </c>
      <c r="AC302" s="20" t="str">
        <f t="shared" si="24"/>
        <v/>
      </c>
      <c r="AD302" s="272" t="s">
        <v>2506</v>
      </c>
    </row>
    <row r="303" spans="1:30" x14ac:dyDescent="0.3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09"/>
      <c r="X303" s="309"/>
      <c r="Y303" s="309"/>
      <c r="Z303" s="309"/>
      <c r="AA303" s="309"/>
      <c r="AB303" s="20" t="str">
        <f t="shared" si="20"/>
        <v>-</v>
      </c>
      <c r="AC303" s="20" t="str">
        <f t="shared" si="24"/>
        <v/>
      </c>
      <c r="AD303" s="272" t="s">
        <v>2506</v>
      </c>
    </row>
    <row r="304" spans="1:30" x14ac:dyDescent="0.3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09"/>
      <c r="X304" s="309"/>
      <c r="Y304" s="309"/>
      <c r="Z304" s="309"/>
      <c r="AA304" s="309"/>
      <c r="AB304" s="20" t="str">
        <f t="shared" si="20"/>
        <v>-</v>
      </c>
      <c r="AC304" s="20" t="str">
        <f t="shared" si="24"/>
        <v/>
      </c>
      <c r="AD304" s="272" t="s">
        <v>2506</v>
      </c>
    </row>
    <row r="305" spans="1:30" x14ac:dyDescent="0.3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09"/>
      <c r="X305" s="309"/>
      <c r="Y305" s="309"/>
      <c r="Z305" s="309"/>
      <c r="AA305" s="309"/>
      <c r="AB305" s="20" t="str">
        <f t="shared" si="20"/>
        <v>-</v>
      </c>
      <c r="AC305" s="20" t="str">
        <f t="shared" si="24"/>
        <v/>
      </c>
      <c r="AD305" s="272" t="s">
        <v>2506</v>
      </c>
    </row>
    <row r="306" spans="1:30" x14ac:dyDescent="0.3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09"/>
      <c r="X306" s="309"/>
      <c r="Y306" s="309"/>
      <c r="Z306" s="309"/>
      <c r="AA306" s="309"/>
      <c r="AB306" s="20" t="str">
        <f t="shared" si="20"/>
        <v>-</v>
      </c>
      <c r="AC306" s="20" t="str">
        <f t="shared" si="24"/>
        <v/>
      </c>
      <c r="AD306" s="272" t="s">
        <v>2506</v>
      </c>
    </row>
    <row r="307" spans="1:30" x14ac:dyDescent="0.3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09"/>
      <c r="X307" s="309"/>
      <c r="Y307" s="309"/>
      <c r="Z307" s="309"/>
      <c r="AA307" s="309"/>
      <c r="AB307" s="20" t="str">
        <f t="shared" si="20"/>
        <v>-</v>
      </c>
      <c r="AC307" s="20" t="str">
        <f t="shared" si="24"/>
        <v/>
      </c>
      <c r="AD307" s="272" t="s">
        <v>2506</v>
      </c>
    </row>
    <row r="308" spans="1:30" x14ac:dyDescent="0.3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09"/>
      <c r="X308" s="309"/>
      <c r="Y308" s="309"/>
      <c r="Z308" s="309"/>
      <c r="AA308" s="309"/>
      <c r="AB308" s="20" t="str">
        <f t="shared" si="20"/>
        <v>-</v>
      </c>
      <c r="AC308" s="20" t="str">
        <f t="shared" si="24"/>
        <v/>
      </c>
      <c r="AD308" s="272" t="s">
        <v>2506</v>
      </c>
    </row>
    <row r="309" spans="1:30" x14ac:dyDescent="0.3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09"/>
      <c r="X309" s="309"/>
      <c r="Y309" s="309"/>
      <c r="Z309" s="309"/>
      <c r="AA309" s="309"/>
      <c r="AB309" s="20" t="str">
        <f t="shared" si="20"/>
        <v>-</v>
      </c>
      <c r="AC309" s="20" t="str">
        <f t="shared" si="24"/>
        <v/>
      </c>
      <c r="AD309" s="272" t="s">
        <v>2506</v>
      </c>
    </row>
    <row r="310" spans="1:30" x14ac:dyDescent="0.3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09"/>
      <c r="X310" s="309"/>
      <c r="Y310" s="309"/>
      <c r="Z310" s="309"/>
      <c r="AA310" s="309"/>
      <c r="AB310" s="20" t="str">
        <f t="shared" si="20"/>
        <v>-</v>
      </c>
      <c r="AC310" s="20" t="str">
        <f t="shared" si="24"/>
        <v/>
      </c>
      <c r="AD310" s="272" t="s">
        <v>2506</v>
      </c>
    </row>
    <row r="311" spans="1:30" x14ac:dyDescent="0.3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09"/>
      <c r="X311" s="309"/>
      <c r="Y311" s="309"/>
      <c r="Z311" s="309"/>
      <c r="AA311" s="309"/>
      <c r="AB311" s="20" t="str">
        <f t="shared" si="20"/>
        <v>-</v>
      </c>
      <c r="AC311" s="20" t="str">
        <f t="shared" si="24"/>
        <v/>
      </c>
      <c r="AD311" s="272" t="s">
        <v>2506</v>
      </c>
    </row>
    <row r="312" spans="1:30" x14ac:dyDescent="0.3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09"/>
      <c r="X312" s="309"/>
      <c r="Y312" s="309"/>
      <c r="Z312" s="309"/>
      <c r="AA312" s="309"/>
      <c r="AB312" s="20" t="str">
        <f t="shared" si="20"/>
        <v>-</v>
      </c>
      <c r="AC312" s="20" t="str">
        <f t="shared" si="24"/>
        <v/>
      </c>
      <c r="AD312" s="272" t="s">
        <v>2506</v>
      </c>
    </row>
    <row r="313" spans="1:30" x14ac:dyDescent="0.3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09"/>
      <c r="X313" s="309"/>
      <c r="Y313" s="309"/>
      <c r="Z313" s="309"/>
      <c r="AA313" s="309"/>
      <c r="AB313" s="20" t="str">
        <f t="shared" si="20"/>
        <v>-</v>
      </c>
      <c r="AC313" s="20" t="str">
        <f t="shared" si="24"/>
        <v/>
      </c>
      <c r="AD313" s="272" t="s">
        <v>2506</v>
      </c>
    </row>
    <row r="314" spans="1:30" x14ac:dyDescent="0.3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09"/>
      <c r="X314" s="309"/>
      <c r="Y314" s="309"/>
      <c r="Z314" s="309"/>
      <c r="AA314" s="309"/>
      <c r="AB314" s="20" t="str">
        <f t="shared" si="20"/>
        <v>-</v>
      </c>
      <c r="AC314" s="20" t="str">
        <f t="shared" si="24"/>
        <v/>
      </c>
      <c r="AD314" s="272" t="s">
        <v>2506</v>
      </c>
    </row>
    <row r="315" spans="1:30" x14ac:dyDescent="0.3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09"/>
      <c r="X315" s="309"/>
      <c r="Y315" s="309"/>
      <c r="Z315" s="309"/>
      <c r="AA315" s="309"/>
      <c r="AB315" s="20" t="str">
        <f t="shared" si="20"/>
        <v>-</v>
      </c>
      <c r="AC315" s="20" t="str">
        <f t="shared" si="24"/>
        <v/>
      </c>
      <c r="AD315" s="272" t="s">
        <v>2506</v>
      </c>
    </row>
    <row r="316" spans="1:30" x14ac:dyDescent="0.3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09"/>
      <c r="X316" s="309"/>
      <c r="Y316" s="309"/>
      <c r="Z316" s="309"/>
      <c r="AA316" s="309"/>
      <c r="AB316" s="20" t="str">
        <f t="shared" si="20"/>
        <v>-</v>
      </c>
      <c r="AC316" s="20" t="str">
        <f t="shared" si="24"/>
        <v/>
      </c>
      <c r="AD316" s="272" t="s">
        <v>2506</v>
      </c>
    </row>
    <row r="317" spans="1:30" x14ac:dyDescent="0.3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09"/>
      <c r="X317" s="309"/>
      <c r="Y317" s="309"/>
      <c r="Z317" s="309"/>
      <c r="AA317" s="309"/>
      <c r="AB317" s="20" t="str">
        <f t="shared" si="20"/>
        <v>-</v>
      </c>
      <c r="AC317" s="20" t="str">
        <f t="shared" si="24"/>
        <v/>
      </c>
      <c r="AD317" s="272" t="s">
        <v>2506</v>
      </c>
    </row>
    <row r="318" spans="1:30" x14ac:dyDescent="0.3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09"/>
      <c r="X318" s="309"/>
      <c r="Y318" s="309"/>
      <c r="Z318" s="309"/>
      <c r="AA318" s="309"/>
      <c r="AB318" s="20" t="str">
        <f t="shared" si="20"/>
        <v>-</v>
      </c>
      <c r="AC318" s="20" t="str">
        <f t="shared" si="24"/>
        <v/>
      </c>
      <c r="AD318" s="272" t="s">
        <v>2506</v>
      </c>
    </row>
    <row r="319" spans="1:30" x14ac:dyDescent="0.3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09"/>
      <c r="X319" s="309"/>
      <c r="Y319" s="309"/>
      <c r="Z319" s="309"/>
      <c r="AA319" s="309"/>
      <c r="AB319" s="20" t="str">
        <f t="shared" si="20"/>
        <v>-</v>
      </c>
      <c r="AC319" s="20" t="str">
        <f t="shared" si="24"/>
        <v/>
      </c>
      <c r="AD319" s="272" t="s">
        <v>2506</v>
      </c>
    </row>
    <row r="320" spans="1:30" x14ac:dyDescent="0.3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09"/>
      <c r="X320" s="309"/>
      <c r="Y320" s="309"/>
      <c r="Z320" s="309"/>
      <c r="AA320" s="309"/>
      <c r="AB320" s="20" t="str">
        <f t="shared" si="20"/>
        <v>-</v>
      </c>
      <c r="AC320" s="20" t="str">
        <f t="shared" si="24"/>
        <v/>
      </c>
      <c r="AD320" s="272" t="s">
        <v>2506</v>
      </c>
    </row>
    <row r="321" spans="1:30" x14ac:dyDescent="0.3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09"/>
      <c r="X321" s="309"/>
      <c r="Y321" s="309"/>
      <c r="Z321" s="309"/>
      <c r="AA321" s="309"/>
      <c r="AB321" s="20" t="str">
        <f t="shared" si="20"/>
        <v>-</v>
      </c>
      <c r="AC321" s="20" t="str">
        <f t="shared" si="24"/>
        <v/>
      </c>
      <c r="AD321" s="272" t="s">
        <v>2506</v>
      </c>
    </row>
    <row r="322" spans="1:30" x14ac:dyDescent="0.3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09"/>
      <c r="X322" s="309"/>
      <c r="Y322" s="309"/>
      <c r="Z322" s="309"/>
      <c r="AA322" s="309"/>
      <c r="AB322" s="20" t="str">
        <f t="shared" si="20"/>
        <v>-</v>
      </c>
      <c r="AC322" s="20" t="str">
        <f t="shared" si="24"/>
        <v/>
      </c>
      <c r="AD322" s="272" t="s">
        <v>2506</v>
      </c>
    </row>
    <row r="323" spans="1:30" x14ac:dyDescent="0.3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09"/>
      <c r="X323" s="309"/>
      <c r="Y323" s="309"/>
      <c r="Z323" s="309"/>
      <c r="AA323" s="309"/>
      <c r="AB323" s="20" t="str">
        <f t="shared" ref="AB323:AB386" si="25">CONCATENATE(E323,"-",A323)</f>
        <v>-</v>
      </c>
      <c r="AC323" s="20" t="str">
        <f t="shared" si="24"/>
        <v/>
      </c>
      <c r="AD323" s="272" t="s">
        <v>2506</v>
      </c>
    </row>
    <row r="324" spans="1:30" x14ac:dyDescent="0.3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09"/>
      <c r="X324" s="309"/>
      <c r="Y324" s="309"/>
      <c r="Z324" s="309"/>
      <c r="AA324" s="309"/>
      <c r="AB324" s="20" t="str">
        <f t="shared" si="25"/>
        <v>-</v>
      </c>
      <c r="AC324" s="20" t="str">
        <f t="shared" ref="AC324:AC387" si="29">IF(AB324="-","",AB324)</f>
        <v/>
      </c>
      <c r="AD324" s="272" t="s">
        <v>2506</v>
      </c>
    </row>
    <row r="325" spans="1:30" x14ac:dyDescent="0.3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09"/>
      <c r="X325" s="309"/>
      <c r="Y325" s="309"/>
      <c r="Z325" s="309"/>
      <c r="AA325" s="309"/>
      <c r="AB325" s="20" t="str">
        <f t="shared" si="25"/>
        <v>-</v>
      </c>
      <c r="AC325" s="20" t="str">
        <f t="shared" si="29"/>
        <v/>
      </c>
      <c r="AD325" s="272" t="s">
        <v>2506</v>
      </c>
    </row>
    <row r="326" spans="1:30" x14ac:dyDescent="0.3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09"/>
      <c r="X326" s="309"/>
      <c r="Y326" s="309"/>
      <c r="Z326" s="309"/>
      <c r="AA326" s="309"/>
      <c r="AB326" s="20" t="str">
        <f t="shared" si="25"/>
        <v>-</v>
      </c>
      <c r="AC326" s="20" t="str">
        <f t="shared" si="29"/>
        <v/>
      </c>
      <c r="AD326" s="272" t="s">
        <v>2506</v>
      </c>
    </row>
    <row r="327" spans="1:30" x14ac:dyDescent="0.3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09"/>
      <c r="X327" s="309"/>
      <c r="Y327" s="309"/>
      <c r="Z327" s="309"/>
      <c r="AA327" s="309"/>
      <c r="AB327" s="20" t="str">
        <f t="shared" si="25"/>
        <v>-</v>
      </c>
      <c r="AC327" s="20" t="str">
        <f t="shared" si="29"/>
        <v/>
      </c>
      <c r="AD327" s="272" t="s">
        <v>2506</v>
      </c>
    </row>
    <row r="328" spans="1:30" x14ac:dyDescent="0.3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09"/>
      <c r="X328" s="309"/>
      <c r="Y328" s="309"/>
      <c r="Z328" s="309"/>
      <c r="AA328" s="309"/>
      <c r="AB328" s="20" t="str">
        <f t="shared" si="25"/>
        <v>-</v>
      </c>
      <c r="AC328" s="20" t="str">
        <f t="shared" si="29"/>
        <v/>
      </c>
      <c r="AD328" s="272" t="s">
        <v>2506</v>
      </c>
    </row>
    <row r="329" spans="1:30" x14ac:dyDescent="0.3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09"/>
      <c r="X329" s="309"/>
      <c r="Y329" s="309"/>
      <c r="Z329" s="309"/>
      <c r="AA329" s="309"/>
      <c r="AB329" s="20" t="str">
        <f t="shared" si="25"/>
        <v>-</v>
      </c>
      <c r="AC329" s="20" t="str">
        <f t="shared" si="29"/>
        <v/>
      </c>
      <c r="AD329" s="272" t="s">
        <v>2506</v>
      </c>
    </row>
    <row r="330" spans="1:30" x14ac:dyDescent="0.3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09"/>
      <c r="X330" s="309"/>
      <c r="Y330" s="309"/>
      <c r="Z330" s="309"/>
      <c r="AA330" s="309"/>
      <c r="AB330" s="20" t="str">
        <f t="shared" si="25"/>
        <v>-</v>
      </c>
      <c r="AC330" s="20" t="str">
        <f t="shared" si="29"/>
        <v/>
      </c>
      <c r="AD330" s="272" t="s">
        <v>2506</v>
      </c>
    </row>
    <row r="331" spans="1:30" x14ac:dyDescent="0.3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09"/>
      <c r="X331" s="309"/>
      <c r="Y331" s="309"/>
      <c r="Z331" s="309"/>
      <c r="AA331" s="309"/>
      <c r="AB331" s="20" t="str">
        <f t="shared" si="25"/>
        <v>-</v>
      </c>
      <c r="AC331" s="20" t="str">
        <f t="shared" si="29"/>
        <v/>
      </c>
      <c r="AD331" s="272" t="s">
        <v>2506</v>
      </c>
    </row>
    <row r="332" spans="1:30" x14ac:dyDescent="0.3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09"/>
      <c r="X332" s="309"/>
      <c r="Y332" s="309"/>
      <c r="Z332" s="309"/>
      <c r="AA332" s="309"/>
      <c r="AB332" s="20" t="str">
        <f t="shared" si="25"/>
        <v>-</v>
      </c>
      <c r="AC332" s="20" t="str">
        <f t="shared" si="29"/>
        <v/>
      </c>
      <c r="AD332" s="272" t="s">
        <v>2506</v>
      </c>
    </row>
    <row r="333" spans="1:30" x14ac:dyDescent="0.3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09"/>
      <c r="X333" s="309"/>
      <c r="Y333" s="309"/>
      <c r="Z333" s="309"/>
      <c r="AA333" s="309"/>
      <c r="AB333" s="20" t="str">
        <f t="shared" si="25"/>
        <v>-</v>
      </c>
      <c r="AC333" s="20" t="str">
        <f t="shared" si="29"/>
        <v/>
      </c>
      <c r="AD333" s="272" t="s">
        <v>2506</v>
      </c>
    </row>
    <row r="334" spans="1:30" x14ac:dyDescent="0.3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09"/>
      <c r="X334" s="309"/>
      <c r="Y334" s="309"/>
      <c r="Z334" s="309"/>
      <c r="AA334" s="309"/>
      <c r="AB334" s="20" t="str">
        <f t="shared" si="25"/>
        <v>-</v>
      </c>
      <c r="AC334" s="20" t="str">
        <f t="shared" si="29"/>
        <v/>
      </c>
      <c r="AD334" s="272" t="s">
        <v>2506</v>
      </c>
    </row>
    <row r="335" spans="1:30" x14ac:dyDescent="0.3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09"/>
      <c r="X335" s="309"/>
      <c r="Y335" s="309"/>
      <c r="Z335" s="309"/>
      <c r="AA335" s="309"/>
      <c r="AB335" s="20" t="str">
        <f t="shared" si="25"/>
        <v>-</v>
      </c>
      <c r="AC335" s="20" t="str">
        <f t="shared" si="29"/>
        <v/>
      </c>
      <c r="AD335" s="272" t="s">
        <v>2506</v>
      </c>
    </row>
    <row r="336" spans="1:30" x14ac:dyDescent="0.3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09"/>
      <c r="X336" s="309"/>
      <c r="Y336" s="309"/>
      <c r="Z336" s="309"/>
      <c r="AA336" s="309"/>
      <c r="AB336" s="20" t="str">
        <f t="shared" si="25"/>
        <v>-</v>
      </c>
      <c r="AC336" s="20" t="str">
        <f t="shared" si="29"/>
        <v/>
      </c>
      <c r="AD336" s="272" t="s">
        <v>2506</v>
      </c>
    </row>
    <row r="337" spans="1:30" x14ac:dyDescent="0.3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09"/>
      <c r="X337" s="309"/>
      <c r="Y337" s="309"/>
      <c r="Z337" s="309"/>
      <c r="AA337" s="309"/>
      <c r="AB337" s="20" t="str">
        <f t="shared" si="25"/>
        <v>-</v>
      </c>
      <c r="AC337" s="20" t="str">
        <f t="shared" si="29"/>
        <v/>
      </c>
      <c r="AD337" s="272" t="s">
        <v>2506</v>
      </c>
    </row>
    <row r="338" spans="1:30" x14ac:dyDescent="0.3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09"/>
      <c r="X338" s="309"/>
      <c r="Y338" s="309"/>
      <c r="Z338" s="309"/>
      <c r="AA338" s="309"/>
      <c r="AB338" s="20" t="str">
        <f t="shared" si="25"/>
        <v>-</v>
      </c>
      <c r="AC338" s="20" t="str">
        <f t="shared" si="29"/>
        <v/>
      </c>
      <c r="AD338" s="272" t="s">
        <v>2506</v>
      </c>
    </row>
    <row r="339" spans="1:30" x14ac:dyDescent="0.3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09"/>
      <c r="X339" s="309"/>
      <c r="Y339" s="309"/>
      <c r="Z339" s="309"/>
      <c r="AA339" s="309"/>
      <c r="AB339" s="20" t="str">
        <f t="shared" si="25"/>
        <v>-</v>
      </c>
      <c r="AC339" s="20" t="str">
        <f t="shared" si="29"/>
        <v/>
      </c>
      <c r="AD339" s="272" t="s">
        <v>2506</v>
      </c>
    </row>
    <row r="340" spans="1:30" x14ac:dyDescent="0.3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09"/>
      <c r="X340" s="309"/>
      <c r="Y340" s="309"/>
      <c r="Z340" s="309"/>
      <c r="AA340" s="309"/>
      <c r="AB340" s="20" t="str">
        <f t="shared" si="25"/>
        <v>-</v>
      </c>
      <c r="AC340" s="20" t="str">
        <f t="shared" si="29"/>
        <v/>
      </c>
      <c r="AD340" s="272" t="s">
        <v>2506</v>
      </c>
    </row>
    <row r="341" spans="1:30" x14ac:dyDescent="0.3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09"/>
      <c r="X341" s="309"/>
      <c r="Y341" s="309"/>
      <c r="Z341" s="309"/>
      <c r="AA341" s="309"/>
      <c r="AB341" s="20" t="str">
        <f t="shared" si="25"/>
        <v>-</v>
      </c>
      <c r="AC341" s="20" t="str">
        <f t="shared" si="29"/>
        <v/>
      </c>
      <c r="AD341" s="272" t="s">
        <v>2506</v>
      </c>
    </row>
    <row r="342" spans="1:30" x14ac:dyDescent="0.3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09"/>
      <c r="X342" s="309"/>
      <c r="Y342" s="309"/>
      <c r="Z342" s="309"/>
      <c r="AA342" s="309"/>
      <c r="AB342" s="20" t="str">
        <f t="shared" si="25"/>
        <v>-</v>
      </c>
      <c r="AC342" s="20" t="str">
        <f t="shared" si="29"/>
        <v/>
      </c>
      <c r="AD342" s="272" t="s">
        <v>2506</v>
      </c>
    </row>
    <row r="343" spans="1:30" x14ac:dyDescent="0.3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09"/>
      <c r="X343" s="309"/>
      <c r="Y343" s="309"/>
      <c r="Z343" s="309"/>
      <c r="AA343" s="309"/>
      <c r="AB343" s="20" t="str">
        <f t="shared" si="25"/>
        <v>-</v>
      </c>
      <c r="AC343" s="20" t="str">
        <f t="shared" si="29"/>
        <v/>
      </c>
      <c r="AD343" s="272" t="s">
        <v>2506</v>
      </c>
    </row>
    <row r="344" spans="1:30" x14ac:dyDescent="0.3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09"/>
      <c r="X344" s="309"/>
      <c r="Y344" s="309"/>
      <c r="Z344" s="309"/>
      <c r="AA344" s="309"/>
      <c r="AB344" s="20" t="str">
        <f t="shared" si="25"/>
        <v>-</v>
      </c>
      <c r="AC344" s="20" t="str">
        <f t="shared" si="29"/>
        <v/>
      </c>
      <c r="AD344" s="272" t="s">
        <v>2506</v>
      </c>
    </row>
    <row r="345" spans="1:30" x14ac:dyDescent="0.3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09"/>
      <c r="X345" s="309"/>
      <c r="Y345" s="309"/>
      <c r="Z345" s="309"/>
      <c r="AA345" s="309"/>
      <c r="AB345" s="20" t="str">
        <f t="shared" si="25"/>
        <v>-</v>
      </c>
      <c r="AC345" s="20" t="str">
        <f t="shared" si="29"/>
        <v/>
      </c>
      <c r="AD345" s="272" t="s">
        <v>2506</v>
      </c>
    </row>
    <row r="346" spans="1:30" x14ac:dyDescent="0.3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09"/>
      <c r="X346" s="309"/>
      <c r="Y346" s="309"/>
      <c r="Z346" s="309"/>
      <c r="AA346" s="309"/>
      <c r="AB346" s="20" t="str">
        <f t="shared" si="25"/>
        <v>-</v>
      </c>
      <c r="AC346" s="20" t="str">
        <f t="shared" si="29"/>
        <v/>
      </c>
      <c r="AD346" s="272" t="s">
        <v>2506</v>
      </c>
    </row>
    <row r="347" spans="1:30" x14ac:dyDescent="0.3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09"/>
      <c r="X347" s="309"/>
      <c r="Y347" s="309"/>
      <c r="Z347" s="309"/>
      <c r="AA347" s="309"/>
      <c r="AB347" s="20" t="str">
        <f t="shared" si="25"/>
        <v>-</v>
      </c>
      <c r="AC347" s="20" t="str">
        <f t="shared" si="29"/>
        <v/>
      </c>
      <c r="AD347" s="272" t="s">
        <v>2506</v>
      </c>
    </row>
    <row r="348" spans="1:30" x14ac:dyDescent="0.3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09"/>
      <c r="X348" s="309"/>
      <c r="Y348" s="309"/>
      <c r="Z348" s="309"/>
      <c r="AA348" s="309"/>
      <c r="AB348" s="20" t="str">
        <f t="shared" si="25"/>
        <v>-</v>
      </c>
      <c r="AC348" s="20" t="str">
        <f t="shared" si="29"/>
        <v/>
      </c>
      <c r="AD348" s="272" t="s">
        <v>2506</v>
      </c>
    </row>
    <row r="349" spans="1:30" x14ac:dyDescent="0.3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09"/>
      <c r="X349" s="309"/>
      <c r="Y349" s="309"/>
      <c r="Z349" s="309"/>
      <c r="AA349" s="309"/>
      <c r="AB349" s="20" t="str">
        <f t="shared" si="25"/>
        <v>-</v>
      </c>
      <c r="AC349" s="20" t="str">
        <f t="shared" si="29"/>
        <v/>
      </c>
      <c r="AD349" s="272" t="s">
        <v>2506</v>
      </c>
    </row>
    <row r="350" spans="1:30" x14ac:dyDescent="0.3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09"/>
      <c r="X350" s="309"/>
      <c r="Y350" s="309"/>
      <c r="Z350" s="309"/>
      <c r="AA350" s="309"/>
      <c r="AB350" s="20" t="str">
        <f t="shared" si="25"/>
        <v>-</v>
      </c>
      <c r="AC350" s="20" t="str">
        <f t="shared" si="29"/>
        <v/>
      </c>
      <c r="AD350" s="272" t="s">
        <v>2506</v>
      </c>
    </row>
    <row r="351" spans="1:30" x14ac:dyDescent="0.3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09"/>
      <c r="X351" s="309"/>
      <c r="Y351" s="309"/>
      <c r="Z351" s="309"/>
      <c r="AA351" s="309"/>
      <c r="AB351" s="20" t="str">
        <f t="shared" si="25"/>
        <v>-</v>
      </c>
      <c r="AC351" s="20" t="str">
        <f t="shared" si="29"/>
        <v/>
      </c>
      <c r="AD351" s="272" t="s">
        <v>2506</v>
      </c>
    </row>
    <row r="352" spans="1:30" x14ac:dyDescent="0.3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09"/>
      <c r="X352" s="309"/>
      <c r="Y352" s="309"/>
      <c r="Z352" s="309"/>
      <c r="AA352" s="309"/>
      <c r="AB352" s="20" t="str">
        <f t="shared" si="25"/>
        <v>-</v>
      </c>
      <c r="AC352" s="20" t="str">
        <f t="shared" si="29"/>
        <v/>
      </c>
      <c r="AD352" s="272" t="s">
        <v>2506</v>
      </c>
    </row>
    <row r="353" spans="1:30" x14ac:dyDescent="0.3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09"/>
      <c r="X353" s="309"/>
      <c r="Y353" s="309"/>
      <c r="Z353" s="309"/>
      <c r="AA353" s="309"/>
      <c r="AB353" s="20" t="str">
        <f t="shared" si="25"/>
        <v>-</v>
      </c>
      <c r="AC353" s="20" t="str">
        <f t="shared" si="29"/>
        <v/>
      </c>
      <c r="AD353" s="272" t="s">
        <v>2506</v>
      </c>
    </row>
    <row r="354" spans="1:30" x14ac:dyDescent="0.3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09"/>
      <c r="X354" s="309"/>
      <c r="Y354" s="309"/>
      <c r="Z354" s="309"/>
      <c r="AA354" s="309"/>
      <c r="AB354" s="20" t="str">
        <f t="shared" si="25"/>
        <v>-</v>
      </c>
      <c r="AC354" s="20" t="str">
        <f t="shared" si="29"/>
        <v/>
      </c>
      <c r="AD354" s="272" t="s">
        <v>2506</v>
      </c>
    </row>
    <row r="355" spans="1:30" x14ac:dyDescent="0.3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09"/>
      <c r="X355" s="309"/>
      <c r="Y355" s="309"/>
      <c r="Z355" s="309"/>
      <c r="AA355" s="309"/>
      <c r="AB355" s="20" t="str">
        <f t="shared" si="25"/>
        <v>-</v>
      </c>
      <c r="AC355" s="20" t="str">
        <f t="shared" si="29"/>
        <v/>
      </c>
      <c r="AD355" s="272" t="s">
        <v>2506</v>
      </c>
    </row>
    <row r="356" spans="1:30" x14ac:dyDescent="0.3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09"/>
      <c r="X356" s="309"/>
      <c r="Y356" s="309"/>
      <c r="Z356" s="309"/>
      <c r="AA356" s="309"/>
      <c r="AB356" s="20" t="str">
        <f t="shared" si="25"/>
        <v>-</v>
      </c>
      <c r="AC356" s="20" t="str">
        <f t="shared" si="29"/>
        <v/>
      </c>
      <c r="AD356" s="272" t="s">
        <v>2506</v>
      </c>
    </row>
    <row r="357" spans="1:30" x14ac:dyDescent="0.3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09"/>
      <c r="X357" s="309"/>
      <c r="Y357" s="309"/>
      <c r="Z357" s="309"/>
      <c r="AA357" s="309"/>
      <c r="AB357" s="20" t="str">
        <f t="shared" si="25"/>
        <v>-</v>
      </c>
      <c r="AC357" s="20" t="str">
        <f t="shared" si="29"/>
        <v/>
      </c>
      <c r="AD357" s="272" t="s">
        <v>2506</v>
      </c>
    </row>
    <row r="358" spans="1:30" x14ac:dyDescent="0.3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09"/>
      <c r="X358" s="309"/>
      <c r="Y358" s="309"/>
      <c r="Z358" s="309"/>
      <c r="AA358" s="309"/>
      <c r="AB358" s="20" t="str">
        <f t="shared" si="25"/>
        <v>-</v>
      </c>
      <c r="AC358" s="20" t="str">
        <f t="shared" si="29"/>
        <v/>
      </c>
      <c r="AD358" s="272" t="s">
        <v>2506</v>
      </c>
    </row>
    <row r="359" spans="1:30" x14ac:dyDescent="0.3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09"/>
      <c r="X359" s="309"/>
      <c r="Y359" s="309"/>
      <c r="Z359" s="309"/>
      <c r="AA359" s="309"/>
      <c r="AB359" s="20" t="str">
        <f t="shared" si="25"/>
        <v>-</v>
      </c>
      <c r="AC359" s="20" t="str">
        <f t="shared" si="29"/>
        <v/>
      </c>
      <c r="AD359" s="272" t="s">
        <v>2506</v>
      </c>
    </row>
    <row r="360" spans="1:30" x14ac:dyDescent="0.3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09"/>
      <c r="X360" s="309"/>
      <c r="Y360" s="309"/>
      <c r="Z360" s="309"/>
      <c r="AA360" s="309"/>
      <c r="AB360" s="20" t="str">
        <f t="shared" si="25"/>
        <v>-</v>
      </c>
      <c r="AC360" s="20" t="str">
        <f t="shared" si="29"/>
        <v/>
      </c>
      <c r="AD360" s="272" t="s">
        <v>2506</v>
      </c>
    </row>
    <row r="361" spans="1:30" x14ac:dyDescent="0.3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09"/>
      <c r="X361" s="309"/>
      <c r="Y361" s="309"/>
      <c r="Z361" s="309"/>
      <c r="AA361" s="309"/>
      <c r="AB361" s="20" t="str">
        <f t="shared" si="25"/>
        <v>-</v>
      </c>
      <c r="AC361" s="20" t="str">
        <f t="shared" si="29"/>
        <v/>
      </c>
      <c r="AD361" s="272" t="s">
        <v>2506</v>
      </c>
    </row>
    <row r="362" spans="1:30" x14ac:dyDescent="0.3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09"/>
      <c r="X362" s="309"/>
      <c r="Y362" s="309"/>
      <c r="Z362" s="309"/>
      <c r="AA362" s="309"/>
      <c r="AB362" s="20" t="str">
        <f t="shared" si="25"/>
        <v>-</v>
      </c>
      <c r="AC362" s="20" t="str">
        <f t="shared" si="29"/>
        <v/>
      </c>
      <c r="AD362" s="272" t="s">
        <v>2506</v>
      </c>
    </row>
    <row r="363" spans="1:30" x14ac:dyDescent="0.3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09"/>
      <c r="X363" s="309"/>
      <c r="Y363" s="309"/>
      <c r="Z363" s="309"/>
      <c r="AA363" s="309"/>
      <c r="AB363" s="20" t="str">
        <f t="shared" si="25"/>
        <v>-</v>
      </c>
      <c r="AC363" s="20" t="str">
        <f t="shared" si="29"/>
        <v/>
      </c>
      <c r="AD363" s="272" t="s">
        <v>2506</v>
      </c>
    </row>
    <row r="364" spans="1:30" x14ac:dyDescent="0.3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09"/>
      <c r="X364" s="309"/>
      <c r="Y364" s="309"/>
      <c r="Z364" s="309"/>
      <c r="AA364" s="309"/>
      <c r="AB364" s="20" t="str">
        <f t="shared" si="25"/>
        <v>-</v>
      </c>
      <c r="AC364" s="20" t="str">
        <f t="shared" si="29"/>
        <v/>
      </c>
      <c r="AD364" s="272" t="s">
        <v>2506</v>
      </c>
    </row>
    <row r="365" spans="1:30" x14ac:dyDescent="0.3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09"/>
      <c r="X365" s="309"/>
      <c r="Y365" s="309"/>
      <c r="Z365" s="309"/>
      <c r="AA365" s="309"/>
      <c r="AB365" s="20" t="str">
        <f t="shared" si="25"/>
        <v>-</v>
      </c>
      <c r="AC365" s="20" t="str">
        <f t="shared" si="29"/>
        <v/>
      </c>
      <c r="AD365" s="272" t="s">
        <v>2506</v>
      </c>
    </row>
    <row r="366" spans="1:30" x14ac:dyDescent="0.3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09"/>
      <c r="X366" s="309"/>
      <c r="Y366" s="309"/>
      <c r="Z366" s="309"/>
      <c r="AA366" s="309"/>
      <c r="AB366" s="20" t="str">
        <f t="shared" si="25"/>
        <v>-</v>
      </c>
      <c r="AC366" s="20" t="str">
        <f t="shared" si="29"/>
        <v/>
      </c>
      <c r="AD366" s="272" t="s">
        <v>2506</v>
      </c>
    </row>
    <row r="367" spans="1:30" x14ac:dyDescent="0.3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09"/>
      <c r="X367" s="309"/>
      <c r="Y367" s="309"/>
      <c r="Z367" s="309"/>
      <c r="AA367" s="309"/>
      <c r="AB367" s="20" t="str">
        <f t="shared" si="25"/>
        <v>-</v>
      </c>
      <c r="AC367" s="20" t="str">
        <f t="shared" si="29"/>
        <v/>
      </c>
      <c r="AD367" s="272" t="s">
        <v>2506</v>
      </c>
    </row>
    <row r="368" spans="1:30" x14ac:dyDescent="0.3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09"/>
      <c r="X368" s="309"/>
      <c r="Y368" s="309"/>
      <c r="Z368" s="309"/>
      <c r="AA368" s="309"/>
      <c r="AB368" s="20" t="str">
        <f t="shared" si="25"/>
        <v>-</v>
      </c>
      <c r="AC368" s="20" t="str">
        <f t="shared" si="29"/>
        <v/>
      </c>
      <c r="AD368" s="272" t="s">
        <v>2506</v>
      </c>
    </row>
    <row r="369" spans="1:30" x14ac:dyDescent="0.3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09"/>
      <c r="X369" s="309"/>
      <c r="Y369" s="309"/>
      <c r="Z369" s="309"/>
      <c r="AA369" s="309"/>
      <c r="AB369" s="20" t="str">
        <f t="shared" si="25"/>
        <v>-</v>
      </c>
      <c r="AC369" s="20" t="str">
        <f t="shared" si="29"/>
        <v/>
      </c>
      <c r="AD369" s="272" t="s">
        <v>2506</v>
      </c>
    </row>
    <row r="370" spans="1:30" x14ac:dyDescent="0.3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09"/>
      <c r="X370" s="309"/>
      <c r="Y370" s="309"/>
      <c r="Z370" s="309"/>
      <c r="AA370" s="309"/>
      <c r="AB370" s="20" t="str">
        <f t="shared" si="25"/>
        <v>-</v>
      </c>
      <c r="AC370" s="20" t="str">
        <f t="shared" si="29"/>
        <v/>
      </c>
      <c r="AD370" s="272" t="s">
        <v>2506</v>
      </c>
    </row>
    <row r="371" spans="1:30" x14ac:dyDescent="0.3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09"/>
      <c r="X371" s="309"/>
      <c r="Y371" s="309"/>
      <c r="Z371" s="309"/>
      <c r="AA371" s="309"/>
      <c r="AB371" s="20" t="str">
        <f t="shared" si="25"/>
        <v>-</v>
      </c>
      <c r="AC371" s="20" t="str">
        <f t="shared" si="29"/>
        <v/>
      </c>
      <c r="AD371" s="272" t="s">
        <v>2506</v>
      </c>
    </row>
    <row r="372" spans="1:30" x14ac:dyDescent="0.3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09"/>
      <c r="X372" s="309"/>
      <c r="Y372" s="309"/>
      <c r="Z372" s="309"/>
      <c r="AA372" s="309"/>
      <c r="AB372" s="20" t="str">
        <f t="shared" si="25"/>
        <v>-</v>
      </c>
      <c r="AC372" s="20" t="str">
        <f t="shared" si="29"/>
        <v/>
      </c>
      <c r="AD372" s="272" t="s">
        <v>2506</v>
      </c>
    </row>
    <row r="373" spans="1:30" x14ac:dyDescent="0.3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09"/>
      <c r="X373" s="309"/>
      <c r="Y373" s="309"/>
      <c r="Z373" s="309"/>
      <c r="AA373" s="309"/>
      <c r="AB373" s="20" t="str">
        <f t="shared" si="25"/>
        <v>-</v>
      </c>
      <c r="AC373" s="20" t="str">
        <f t="shared" si="29"/>
        <v/>
      </c>
      <c r="AD373" s="272" t="s">
        <v>2506</v>
      </c>
    </row>
    <row r="374" spans="1:30" x14ac:dyDescent="0.3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09"/>
      <c r="X374" s="309"/>
      <c r="Y374" s="309"/>
      <c r="Z374" s="309"/>
      <c r="AA374" s="309"/>
      <c r="AB374" s="20" t="str">
        <f t="shared" si="25"/>
        <v>-</v>
      </c>
      <c r="AC374" s="20" t="str">
        <f t="shared" si="29"/>
        <v/>
      </c>
      <c r="AD374" s="272" t="s">
        <v>2506</v>
      </c>
    </row>
    <row r="375" spans="1:30" x14ac:dyDescent="0.3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09"/>
      <c r="X375" s="309"/>
      <c r="Y375" s="309"/>
      <c r="Z375" s="309"/>
      <c r="AA375" s="309"/>
      <c r="AB375" s="20" t="str">
        <f t="shared" si="25"/>
        <v>-</v>
      </c>
      <c r="AC375" s="20" t="str">
        <f t="shared" si="29"/>
        <v/>
      </c>
      <c r="AD375" s="272" t="s">
        <v>2506</v>
      </c>
    </row>
    <row r="376" spans="1:30" x14ac:dyDescent="0.3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09"/>
      <c r="X376" s="309"/>
      <c r="Y376" s="309"/>
      <c r="Z376" s="309"/>
      <c r="AA376" s="309"/>
      <c r="AB376" s="20" t="str">
        <f t="shared" si="25"/>
        <v>-</v>
      </c>
      <c r="AC376" s="20" t="str">
        <f t="shared" si="29"/>
        <v/>
      </c>
      <c r="AD376" s="272" t="s">
        <v>2506</v>
      </c>
    </row>
    <row r="377" spans="1:30" x14ac:dyDescent="0.3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09"/>
      <c r="X377" s="309"/>
      <c r="Y377" s="309"/>
      <c r="Z377" s="309"/>
      <c r="AA377" s="309"/>
      <c r="AB377" s="20" t="str">
        <f t="shared" si="25"/>
        <v>-</v>
      </c>
      <c r="AC377" s="20" t="str">
        <f t="shared" si="29"/>
        <v/>
      </c>
      <c r="AD377" s="272" t="s">
        <v>2506</v>
      </c>
    </row>
    <row r="378" spans="1:30" x14ac:dyDescent="0.3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09"/>
      <c r="X378" s="309"/>
      <c r="Y378" s="309"/>
      <c r="Z378" s="309"/>
      <c r="AA378" s="309"/>
      <c r="AB378" s="20" t="str">
        <f t="shared" si="25"/>
        <v>-</v>
      </c>
      <c r="AC378" s="20" t="str">
        <f t="shared" si="29"/>
        <v/>
      </c>
      <c r="AD378" s="272" t="s">
        <v>2506</v>
      </c>
    </row>
    <row r="379" spans="1:30" x14ac:dyDescent="0.3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09"/>
      <c r="X379" s="309"/>
      <c r="Y379" s="309"/>
      <c r="Z379" s="309"/>
      <c r="AA379" s="309"/>
      <c r="AB379" s="20" t="str">
        <f t="shared" si="25"/>
        <v>-</v>
      </c>
      <c r="AC379" s="20" t="str">
        <f t="shared" si="29"/>
        <v/>
      </c>
      <c r="AD379" s="272" t="s">
        <v>2506</v>
      </c>
    </row>
    <row r="380" spans="1:30" x14ac:dyDescent="0.3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09"/>
      <c r="X380" s="309"/>
      <c r="Y380" s="309"/>
      <c r="Z380" s="309"/>
      <c r="AA380" s="309"/>
      <c r="AB380" s="20" t="str">
        <f t="shared" si="25"/>
        <v>-</v>
      </c>
      <c r="AC380" s="20" t="str">
        <f t="shared" si="29"/>
        <v/>
      </c>
      <c r="AD380" s="272" t="s">
        <v>2506</v>
      </c>
    </row>
    <row r="381" spans="1:30" x14ac:dyDescent="0.3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09"/>
      <c r="X381" s="309"/>
      <c r="Y381" s="309"/>
      <c r="Z381" s="309"/>
      <c r="AA381" s="309"/>
      <c r="AB381" s="20" t="str">
        <f t="shared" si="25"/>
        <v>-</v>
      </c>
      <c r="AC381" s="20" t="str">
        <f t="shared" si="29"/>
        <v/>
      </c>
      <c r="AD381" s="272" t="s">
        <v>2506</v>
      </c>
    </row>
    <row r="382" spans="1:30" x14ac:dyDescent="0.3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09"/>
      <c r="X382" s="309"/>
      <c r="Y382" s="309"/>
      <c r="Z382" s="309"/>
      <c r="AA382" s="309"/>
      <c r="AB382" s="20" t="str">
        <f t="shared" si="25"/>
        <v>-</v>
      </c>
      <c r="AC382" s="20" t="str">
        <f t="shared" si="29"/>
        <v/>
      </c>
      <c r="AD382" s="272" t="s">
        <v>2506</v>
      </c>
    </row>
    <row r="383" spans="1:30" x14ac:dyDescent="0.3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09"/>
      <c r="X383" s="309"/>
      <c r="Y383" s="309"/>
      <c r="Z383" s="309"/>
      <c r="AA383" s="309"/>
      <c r="AB383" s="20" t="str">
        <f t="shared" si="25"/>
        <v>-</v>
      </c>
      <c r="AC383" s="20" t="str">
        <f t="shared" si="29"/>
        <v/>
      </c>
      <c r="AD383" s="272" t="s">
        <v>2506</v>
      </c>
    </row>
    <row r="384" spans="1:30" x14ac:dyDescent="0.3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09"/>
      <c r="X384" s="309"/>
      <c r="Y384" s="309"/>
      <c r="Z384" s="309"/>
      <c r="AA384" s="309"/>
      <c r="AB384" s="20" t="str">
        <f t="shared" si="25"/>
        <v>-</v>
      </c>
      <c r="AC384" s="20" t="str">
        <f t="shared" si="29"/>
        <v/>
      </c>
      <c r="AD384" s="272" t="s">
        <v>2506</v>
      </c>
    </row>
    <row r="385" spans="1:30" x14ac:dyDescent="0.3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09"/>
      <c r="X385" s="309"/>
      <c r="Y385" s="309"/>
      <c r="Z385" s="309"/>
      <c r="AA385" s="309"/>
      <c r="AB385" s="20" t="str">
        <f t="shared" si="25"/>
        <v>-</v>
      </c>
      <c r="AC385" s="20" t="str">
        <f t="shared" si="29"/>
        <v/>
      </c>
      <c r="AD385" s="272" t="s">
        <v>2506</v>
      </c>
    </row>
    <row r="386" spans="1:30" x14ac:dyDescent="0.3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09"/>
      <c r="X386" s="309"/>
      <c r="Y386" s="309"/>
      <c r="Z386" s="309"/>
      <c r="AA386" s="309"/>
      <c r="AB386" s="20" t="str">
        <f t="shared" si="25"/>
        <v>-</v>
      </c>
      <c r="AC386" s="20" t="str">
        <f t="shared" si="29"/>
        <v/>
      </c>
      <c r="AD386" s="272" t="s">
        <v>2506</v>
      </c>
    </row>
    <row r="387" spans="1:30" x14ac:dyDescent="0.3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09"/>
      <c r="X387" s="309"/>
      <c r="Y387" s="309"/>
      <c r="Z387" s="309"/>
      <c r="AA387" s="309"/>
      <c r="AB387" s="20" t="str">
        <f t="shared" ref="AB387:AB450" si="30">CONCATENATE(E387,"-",A387)</f>
        <v>-</v>
      </c>
      <c r="AC387" s="20" t="str">
        <f t="shared" si="29"/>
        <v/>
      </c>
      <c r="AD387" s="272" t="s">
        <v>2506</v>
      </c>
    </row>
    <row r="388" spans="1:30" x14ac:dyDescent="0.3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09"/>
      <c r="X388" s="309"/>
      <c r="Y388" s="309"/>
      <c r="Z388" s="309"/>
      <c r="AA388" s="309"/>
      <c r="AB388" s="20" t="str">
        <f t="shared" si="30"/>
        <v>-</v>
      </c>
      <c r="AC388" s="20" t="str">
        <f t="shared" ref="AC388:AC451" si="34">IF(AB388="-","",AB388)</f>
        <v/>
      </c>
      <c r="AD388" s="272" t="s">
        <v>2506</v>
      </c>
    </row>
    <row r="389" spans="1:30" x14ac:dyDescent="0.3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09"/>
      <c r="X389" s="309"/>
      <c r="Y389" s="309"/>
      <c r="Z389" s="309"/>
      <c r="AA389" s="309"/>
      <c r="AB389" s="20" t="str">
        <f t="shared" si="30"/>
        <v>-</v>
      </c>
      <c r="AC389" s="20" t="str">
        <f t="shared" si="34"/>
        <v/>
      </c>
      <c r="AD389" s="272" t="s">
        <v>2506</v>
      </c>
    </row>
    <row r="390" spans="1:30" x14ac:dyDescent="0.3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09"/>
      <c r="X390" s="309"/>
      <c r="Y390" s="309"/>
      <c r="Z390" s="309"/>
      <c r="AA390" s="309"/>
      <c r="AB390" s="20" t="str">
        <f t="shared" si="30"/>
        <v>-</v>
      </c>
      <c r="AC390" s="20" t="str">
        <f t="shared" si="34"/>
        <v/>
      </c>
      <c r="AD390" s="272" t="s">
        <v>2506</v>
      </c>
    </row>
    <row r="391" spans="1:30" x14ac:dyDescent="0.3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09"/>
      <c r="X391" s="309"/>
      <c r="Y391" s="309"/>
      <c r="Z391" s="309"/>
      <c r="AA391" s="309"/>
      <c r="AB391" s="20" t="str">
        <f t="shared" si="30"/>
        <v>-</v>
      </c>
      <c r="AC391" s="20" t="str">
        <f t="shared" si="34"/>
        <v/>
      </c>
      <c r="AD391" s="272" t="s">
        <v>2506</v>
      </c>
    </row>
    <row r="392" spans="1:30" x14ac:dyDescent="0.3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09"/>
      <c r="X392" s="309"/>
      <c r="Y392" s="309"/>
      <c r="Z392" s="309"/>
      <c r="AA392" s="309"/>
      <c r="AB392" s="20" t="str">
        <f t="shared" si="30"/>
        <v>-</v>
      </c>
      <c r="AC392" s="20" t="str">
        <f t="shared" si="34"/>
        <v/>
      </c>
      <c r="AD392" s="272" t="s">
        <v>2506</v>
      </c>
    </row>
    <row r="393" spans="1:30" x14ac:dyDescent="0.3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09"/>
      <c r="X393" s="309"/>
      <c r="Y393" s="309"/>
      <c r="Z393" s="309"/>
      <c r="AA393" s="309"/>
      <c r="AB393" s="20" t="str">
        <f t="shared" si="30"/>
        <v>-</v>
      </c>
      <c r="AC393" s="20" t="str">
        <f t="shared" si="34"/>
        <v/>
      </c>
      <c r="AD393" s="272" t="s">
        <v>2506</v>
      </c>
    </row>
    <row r="394" spans="1:30" x14ac:dyDescent="0.3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09"/>
      <c r="X394" s="309"/>
      <c r="Y394" s="309"/>
      <c r="Z394" s="309"/>
      <c r="AA394" s="309"/>
      <c r="AB394" s="20" t="str">
        <f t="shared" si="30"/>
        <v>-</v>
      </c>
      <c r="AC394" s="20" t="str">
        <f t="shared" si="34"/>
        <v/>
      </c>
      <c r="AD394" s="272" t="s">
        <v>2506</v>
      </c>
    </row>
    <row r="395" spans="1:30" x14ac:dyDescent="0.3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09"/>
      <c r="X395" s="309"/>
      <c r="Y395" s="309"/>
      <c r="Z395" s="309"/>
      <c r="AA395" s="309"/>
      <c r="AB395" s="20" t="str">
        <f t="shared" si="30"/>
        <v>-</v>
      </c>
      <c r="AC395" s="20" t="str">
        <f t="shared" si="34"/>
        <v/>
      </c>
      <c r="AD395" s="272" t="s">
        <v>2506</v>
      </c>
    </row>
    <row r="396" spans="1:30" x14ac:dyDescent="0.3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09"/>
      <c r="X396" s="309"/>
      <c r="Y396" s="309"/>
      <c r="Z396" s="309"/>
      <c r="AA396" s="309"/>
      <c r="AB396" s="20" t="str">
        <f t="shared" si="30"/>
        <v>-</v>
      </c>
      <c r="AC396" s="20" t="str">
        <f t="shared" si="34"/>
        <v/>
      </c>
      <c r="AD396" s="272" t="s">
        <v>2506</v>
      </c>
    </row>
    <row r="397" spans="1:30" x14ac:dyDescent="0.3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09"/>
      <c r="X397" s="309"/>
      <c r="Y397" s="309"/>
      <c r="Z397" s="309"/>
      <c r="AA397" s="309"/>
      <c r="AB397" s="20" t="str">
        <f t="shared" si="30"/>
        <v>-</v>
      </c>
      <c r="AC397" s="20" t="str">
        <f t="shared" si="34"/>
        <v/>
      </c>
      <c r="AD397" s="272" t="s">
        <v>2506</v>
      </c>
    </row>
    <row r="398" spans="1:30" x14ac:dyDescent="0.3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09"/>
      <c r="X398" s="309"/>
      <c r="Y398" s="309"/>
      <c r="Z398" s="309"/>
      <c r="AA398" s="309"/>
      <c r="AB398" s="20" t="str">
        <f t="shared" si="30"/>
        <v>-</v>
      </c>
      <c r="AC398" s="20" t="str">
        <f t="shared" si="34"/>
        <v/>
      </c>
      <c r="AD398" s="272" t="s">
        <v>2506</v>
      </c>
    </row>
    <row r="399" spans="1:30" x14ac:dyDescent="0.3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09"/>
      <c r="X399" s="309"/>
      <c r="Y399" s="309"/>
      <c r="Z399" s="309"/>
      <c r="AA399" s="309"/>
      <c r="AB399" s="20" t="str">
        <f t="shared" si="30"/>
        <v>-</v>
      </c>
      <c r="AC399" s="20" t="str">
        <f t="shared" si="34"/>
        <v/>
      </c>
      <c r="AD399" s="272" t="s">
        <v>2506</v>
      </c>
    </row>
    <row r="400" spans="1:30" x14ac:dyDescent="0.3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09"/>
      <c r="X400" s="309"/>
      <c r="Y400" s="309"/>
      <c r="Z400" s="309"/>
      <c r="AA400" s="309"/>
      <c r="AB400" s="20" t="str">
        <f t="shared" si="30"/>
        <v>-</v>
      </c>
      <c r="AC400" s="20" t="str">
        <f t="shared" si="34"/>
        <v/>
      </c>
      <c r="AD400" s="272" t="s">
        <v>2506</v>
      </c>
    </row>
    <row r="401" spans="1:30" x14ac:dyDescent="0.3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09"/>
      <c r="X401" s="309"/>
      <c r="Y401" s="309"/>
      <c r="Z401" s="309"/>
      <c r="AA401" s="309"/>
      <c r="AB401" s="20" t="str">
        <f t="shared" si="30"/>
        <v>-</v>
      </c>
      <c r="AC401" s="20" t="str">
        <f t="shared" si="34"/>
        <v/>
      </c>
      <c r="AD401" s="272" t="s">
        <v>2506</v>
      </c>
    </row>
    <row r="402" spans="1:30" x14ac:dyDescent="0.3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09"/>
      <c r="X402" s="309"/>
      <c r="Y402" s="309"/>
      <c r="Z402" s="309"/>
      <c r="AA402" s="309"/>
      <c r="AB402" s="20" t="str">
        <f t="shared" si="30"/>
        <v>-</v>
      </c>
      <c r="AC402" s="20" t="str">
        <f t="shared" si="34"/>
        <v/>
      </c>
      <c r="AD402" s="272" t="s">
        <v>2506</v>
      </c>
    </row>
    <row r="403" spans="1:30" x14ac:dyDescent="0.3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09"/>
      <c r="X403" s="309"/>
      <c r="Y403" s="309"/>
      <c r="Z403" s="309"/>
      <c r="AA403" s="309"/>
      <c r="AB403" s="20" t="str">
        <f t="shared" si="30"/>
        <v>-</v>
      </c>
      <c r="AC403" s="20" t="str">
        <f t="shared" si="34"/>
        <v/>
      </c>
      <c r="AD403" s="272" t="s">
        <v>2506</v>
      </c>
    </row>
    <row r="404" spans="1:30" x14ac:dyDescent="0.3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09"/>
      <c r="X404" s="309"/>
      <c r="Y404" s="309"/>
      <c r="Z404" s="309"/>
      <c r="AA404" s="309"/>
      <c r="AB404" s="20" t="str">
        <f t="shared" si="30"/>
        <v>-</v>
      </c>
      <c r="AC404" s="20" t="str">
        <f t="shared" si="34"/>
        <v/>
      </c>
      <c r="AD404" s="272" t="s">
        <v>2506</v>
      </c>
    </row>
    <row r="405" spans="1:30" x14ac:dyDescent="0.3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09"/>
      <c r="X405" s="309"/>
      <c r="Y405" s="309"/>
      <c r="Z405" s="309"/>
      <c r="AA405" s="309"/>
      <c r="AB405" s="20" t="str">
        <f t="shared" si="30"/>
        <v>-</v>
      </c>
      <c r="AC405" s="20" t="str">
        <f t="shared" si="34"/>
        <v/>
      </c>
      <c r="AD405" s="272" t="s">
        <v>2506</v>
      </c>
    </row>
    <row r="406" spans="1:30" x14ac:dyDescent="0.3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09"/>
      <c r="X406" s="309"/>
      <c r="Y406" s="309"/>
      <c r="Z406" s="309"/>
      <c r="AA406" s="309"/>
      <c r="AB406" s="20" t="str">
        <f t="shared" si="30"/>
        <v>-</v>
      </c>
      <c r="AC406" s="20" t="str">
        <f t="shared" si="34"/>
        <v/>
      </c>
      <c r="AD406" s="272" t="s">
        <v>2506</v>
      </c>
    </row>
    <row r="407" spans="1:30" x14ac:dyDescent="0.3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09"/>
      <c r="X407" s="309"/>
      <c r="Y407" s="309"/>
      <c r="Z407" s="309"/>
      <c r="AA407" s="309"/>
      <c r="AB407" s="20" t="str">
        <f t="shared" si="30"/>
        <v>-</v>
      </c>
      <c r="AC407" s="20" t="str">
        <f t="shared" si="34"/>
        <v/>
      </c>
      <c r="AD407" s="272" t="s">
        <v>2506</v>
      </c>
    </row>
    <row r="408" spans="1:30" x14ac:dyDescent="0.3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09"/>
      <c r="X408" s="309"/>
      <c r="Y408" s="309"/>
      <c r="Z408" s="309"/>
      <c r="AA408" s="309"/>
      <c r="AB408" s="20" t="str">
        <f t="shared" si="30"/>
        <v>-</v>
      </c>
      <c r="AC408" s="20" t="str">
        <f t="shared" si="34"/>
        <v/>
      </c>
      <c r="AD408" s="272" t="s">
        <v>2506</v>
      </c>
    </row>
    <row r="409" spans="1:30" x14ac:dyDescent="0.3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09"/>
      <c r="X409" s="309"/>
      <c r="Y409" s="309"/>
      <c r="Z409" s="309"/>
      <c r="AA409" s="309"/>
      <c r="AB409" s="20" t="str">
        <f t="shared" si="30"/>
        <v>-</v>
      </c>
      <c r="AC409" s="20" t="str">
        <f t="shared" si="34"/>
        <v/>
      </c>
      <c r="AD409" s="272" t="s">
        <v>2506</v>
      </c>
    </row>
    <row r="410" spans="1:30" x14ac:dyDescent="0.3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09"/>
      <c r="X410" s="309"/>
      <c r="Y410" s="309"/>
      <c r="Z410" s="309"/>
      <c r="AA410" s="309"/>
      <c r="AB410" s="20" t="str">
        <f t="shared" si="30"/>
        <v>-</v>
      </c>
      <c r="AC410" s="20" t="str">
        <f t="shared" si="34"/>
        <v/>
      </c>
      <c r="AD410" s="272" t="s">
        <v>2506</v>
      </c>
    </row>
    <row r="411" spans="1:30" x14ac:dyDescent="0.3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09"/>
      <c r="X411" s="309"/>
      <c r="Y411" s="309"/>
      <c r="Z411" s="309"/>
      <c r="AA411" s="309"/>
      <c r="AB411" s="20" t="str">
        <f t="shared" si="30"/>
        <v>-</v>
      </c>
      <c r="AC411" s="20" t="str">
        <f t="shared" si="34"/>
        <v/>
      </c>
      <c r="AD411" s="272" t="s">
        <v>2506</v>
      </c>
    </row>
    <row r="412" spans="1:30" x14ac:dyDescent="0.3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09"/>
      <c r="X412" s="309"/>
      <c r="Y412" s="309"/>
      <c r="Z412" s="309"/>
      <c r="AA412" s="309"/>
      <c r="AB412" s="20" t="str">
        <f t="shared" si="30"/>
        <v>-</v>
      </c>
      <c r="AC412" s="20" t="str">
        <f t="shared" si="34"/>
        <v/>
      </c>
      <c r="AD412" s="272" t="s">
        <v>2506</v>
      </c>
    </row>
    <row r="413" spans="1:30" x14ac:dyDescent="0.3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09"/>
      <c r="X413" s="309"/>
      <c r="Y413" s="309"/>
      <c r="Z413" s="309"/>
      <c r="AA413" s="309"/>
      <c r="AB413" s="20" t="str">
        <f t="shared" si="30"/>
        <v>-</v>
      </c>
      <c r="AC413" s="20" t="str">
        <f t="shared" si="34"/>
        <v/>
      </c>
      <c r="AD413" s="272" t="s">
        <v>2506</v>
      </c>
    </row>
    <row r="414" spans="1:30" x14ac:dyDescent="0.3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09"/>
      <c r="X414" s="309"/>
      <c r="Y414" s="309"/>
      <c r="Z414" s="309"/>
      <c r="AA414" s="309"/>
      <c r="AB414" s="20" t="str">
        <f t="shared" si="30"/>
        <v>-</v>
      </c>
      <c r="AC414" s="20" t="str">
        <f t="shared" si="34"/>
        <v/>
      </c>
      <c r="AD414" s="272" t="s">
        <v>2506</v>
      </c>
    </row>
    <row r="415" spans="1:30" x14ac:dyDescent="0.3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09"/>
      <c r="X415" s="309"/>
      <c r="Y415" s="309"/>
      <c r="Z415" s="309"/>
      <c r="AA415" s="309"/>
      <c r="AB415" s="20" t="str">
        <f t="shared" si="30"/>
        <v>-</v>
      </c>
      <c r="AC415" s="20" t="str">
        <f t="shared" si="34"/>
        <v/>
      </c>
      <c r="AD415" s="272" t="s">
        <v>2506</v>
      </c>
    </row>
    <row r="416" spans="1:30" x14ac:dyDescent="0.3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09"/>
      <c r="X416" s="309"/>
      <c r="Y416" s="309"/>
      <c r="Z416" s="309"/>
      <c r="AA416" s="309"/>
      <c r="AB416" s="20" t="str">
        <f t="shared" si="30"/>
        <v>-</v>
      </c>
      <c r="AC416" s="20" t="str">
        <f t="shared" si="34"/>
        <v/>
      </c>
      <c r="AD416" s="272" t="s">
        <v>2506</v>
      </c>
    </row>
    <row r="417" spans="1:30" x14ac:dyDescent="0.3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09"/>
      <c r="X417" s="309"/>
      <c r="Y417" s="309"/>
      <c r="Z417" s="309"/>
      <c r="AA417" s="309"/>
      <c r="AB417" s="20" t="str">
        <f t="shared" si="30"/>
        <v>-</v>
      </c>
      <c r="AC417" s="20" t="str">
        <f t="shared" si="34"/>
        <v/>
      </c>
      <c r="AD417" s="272" t="s">
        <v>2506</v>
      </c>
    </row>
    <row r="418" spans="1:30" x14ac:dyDescent="0.3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09"/>
      <c r="X418" s="309"/>
      <c r="Y418" s="309"/>
      <c r="Z418" s="309"/>
      <c r="AA418" s="309"/>
      <c r="AB418" s="20" t="str">
        <f t="shared" si="30"/>
        <v>-</v>
      </c>
      <c r="AC418" s="20" t="str">
        <f t="shared" si="34"/>
        <v/>
      </c>
      <c r="AD418" s="272" t="s">
        <v>2506</v>
      </c>
    </row>
    <row r="419" spans="1:30" x14ac:dyDescent="0.3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09"/>
      <c r="X419" s="309"/>
      <c r="Y419" s="309"/>
      <c r="Z419" s="309"/>
      <c r="AA419" s="309"/>
      <c r="AB419" s="20" t="str">
        <f t="shared" si="30"/>
        <v>-</v>
      </c>
      <c r="AC419" s="20" t="str">
        <f t="shared" si="34"/>
        <v/>
      </c>
      <c r="AD419" s="272" t="s">
        <v>2506</v>
      </c>
    </row>
    <row r="420" spans="1:30" x14ac:dyDescent="0.3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09"/>
      <c r="X420" s="309"/>
      <c r="Y420" s="309"/>
      <c r="Z420" s="309"/>
      <c r="AA420" s="309"/>
      <c r="AB420" s="20" t="str">
        <f t="shared" si="30"/>
        <v>-</v>
      </c>
      <c r="AC420" s="20" t="str">
        <f t="shared" si="34"/>
        <v/>
      </c>
      <c r="AD420" s="272" t="s">
        <v>2506</v>
      </c>
    </row>
    <row r="421" spans="1:30" x14ac:dyDescent="0.3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09"/>
      <c r="X421" s="309"/>
      <c r="Y421" s="309"/>
      <c r="Z421" s="309"/>
      <c r="AA421" s="309"/>
      <c r="AB421" s="20" t="str">
        <f t="shared" si="30"/>
        <v>-</v>
      </c>
      <c r="AC421" s="20" t="str">
        <f t="shared" si="34"/>
        <v/>
      </c>
      <c r="AD421" s="272" t="s">
        <v>2506</v>
      </c>
    </row>
    <row r="422" spans="1:30" x14ac:dyDescent="0.3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09"/>
      <c r="X422" s="309"/>
      <c r="Y422" s="309"/>
      <c r="Z422" s="309"/>
      <c r="AA422" s="309"/>
      <c r="AB422" s="20" t="str">
        <f t="shared" si="30"/>
        <v>-</v>
      </c>
      <c r="AC422" s="20" t="str">
        <f t="shared" si="34"/>
        <v/>
      </c>
      <c r="AD422" s="272" t="s">
        <v>2506</v>
      </c>
    </row>
    <row r="423" spans="1:30" x14ac:dyDescent="0.3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09"/>
      <c r="X423" s="309"/>
      <c r="Y423" s="309"/>
      <c r="Z423" s="309"/>
      <c r="AA423" s="309"/>
      <c r="AB423" s="20" t="str">
        <f t="shared" si="30"/>
        <v>-</v>
      </c>
      <c r="AC423" s="20" t="str">
        <f t="shared" si="34"/>
        <v/>
      </c>
      <c r="AD423" s="272" t="s">
        <v>2506</v>
      </c>
    </row>
    <row r="424" spans="1:30" x14ac:dyDescent="0.3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09"/>
      <c r="X424" s="309"/>
      <c r="Y424" s="309"/>
      <c r="Z424" s="309"/>
      <c r="AA424" s="309"/>
      <c r="AB424" s="20" t="str">
        <f t="shared" si="30"/>
        <v>-</v>
      </c>
      <c r="AC424" s="20" t="str">
        <f t="shared" si="34"/>
        <v/>
      </c>
      <c r="AD424" s="272" t="s">
        <v>2506</v>
      </c>
    </row>
    <row r="425" spans="1:30" x14ac:dyDescent="0.3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09"/>
      <c r="X425" s="309"/>
      <c r="Y425" s="309"/>
      <c r="Z425" s="309"/>
      <c r="AA425" s="309"/>
      <c r="AB425" s="20" t="str">
        <f t="shared" si="30"/>
        <v>-</v>
      </c>
      <c r="AC425" s="20" t="str">
        <f t="shared" si="34"/>
        <v/>
      </c>
      <c r="AD425" s="272" t="s">
        <v>2506</v>
      </c>
    </row>
    <row r="426" spans="1:30" x14ac:dyDescent="0.3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09"/>
      <c r="X426" s="309"/>
      <c r="Y426" s="309"/>
      <c r="Z426" s="309"/>
      <c r="AA426" s="309"/>
      <c r="AB426" s="20" t="str">
        <f t="shared" si="30"/>
        <v>-</v>
      </c>
      <c r="AC426" s="20" t="str">
        <f t="shared" si="34"/>
        <v/>
      </c>
      <c r="AD426" s="272" t="s">
        <v>2506</v>
      </c>
    </row>
    <row r="427" spans="1:30" x14ac:dyDescent="0.3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09"/>
      <c r="X427" s="309"/>
      <c r="Y427" s="309"/>
      <c r="Z427" s="309"/>
      <c r="AA427" s="309"/>
      <c r="AB427" s="20" t="str">
        <f t="shared" si="30"/>
        <v>-</v>
      </c>
      <c r="AC427" s="20" t="str">
        <f t="shared" si="34"/>
        <v/>
      </c>
      <c r="AD427" s="272" t="s">
        <v>2506</v>
      </c>
    </row>
    <row r="428" spans="1:30" x14ac:dyDescent="0.3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09"/>
      <c r="X428" s="309"/>
      <c r="Y428" s="309"/>
      <c r="Z428" s="309"/>
      <c r="AA428" s="309"/>
      <c r="AB428" s="20" t="str">
        <f t="shared" si="30"/>
        <v>-</v>
      </c>
      <c r="AC428" s="20" t="str">
        <f t="shared" si="34"/>
        <v/>
      </c>
      <c r="AD428" s="272" t="s">
        <v>2506</v>
      </c>
    </row>
    <row r="429" spans="1:30" x14ac:dyDescent="0.3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09"/>
      <c r="X429" s="309"/>
      <c r="Y429" s="309"/>
      <c r="Z429" s="309"/>
      <c r="AA429" s="309"/>
      <c r="AB429" s="20" t="str">
        <f t="shared" si="30"/>
        <v>-</v>
      </c>
      <c r="AC429" s="20" t="str">
        <f t="shared" si="34"/>
        <v/>
      </c>
      <c r="AD429" s="272" t="s">
        <v>2506</v>
      </c>
    </row>
    <row r="430" spans="1:30" x14ac:dyDescent="0.3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09"/>
      <c r="X430" s="309"/>
      <c r="Y430" s="309"/>
      <c r="Z430" s="309"/>
      <c r="AA430" s="309"/>
      <c r="AB430" s="20" t="str">
        <f t="shared" si="30"/>
        <v>-</v>
      </c>
      <c r="AC430" s="20" t="str">
        <f t="shared" si="34"/>
        <v/>
      </c>
      <c r="AD430" s="272" t="s">
        <v>2506</v>
      </c>
    </row>
    <row r="431" spans="1:30" x14ac:dyDescent="0.3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09"/>
      <c r="X431" s="309"/>
      <c r="Y431" s="309"/>
      <c r="Z431" s="309"/>
      <c r="AA431" s="309"/>
      <c r="AB431" s="20" t="str">
        <f t="shared" si="30"/>
        <v>-</v>
      </c>
      <c r="AC431" s="20" t="str">
        <f t="shared" si="34"/>
        <v/>
      </c>
      <c r="AD431" s="272" t="s">
        <v>2506</v>
      </c>
    </row>
    <row r="432" spans="1:30" x14ac:dyDescent="0.3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09"/>
      <c r="X432" s="309"/>
      <c r="Y432" s="309"/>
      <c r="Z432" s="309"/>
      <c r="AA432" s="309"/>
      <c r="AB432" s="20" t="str">
        <f t="shared" si="30"/>
        <v>-</v>
      </c>
      <c r="AC432" s="20" t="str">
        <f t="shared" si="34"/>
        <v/>
      </c>
      <c r="AD432" s="272" t="s">
        <v>2506</v>
      </c>
    </row>
    <row r="433" spans="1:30" x14ac:dyDescent="0.3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09"/>
      <c r="X433" s="309"/>
      <c r="Y433" s="309"/>
      <c r="Z433" s="309"/>
      <c r="AA433" s="309"/>
      <c r="AB433" s="20" t="str">
        <f t="shared" si="30"/>
        <v>-</v>
      </c>
      <c r="AC433" s="20" t="str">
        <f t="shared" si="34"/>
        <v/>
      </c>
      <c r="AD433" s="272" t="s">
        <v>2506</v>
      </c>
    </row>
    <row r="434" spans="1:30" x14ac:dyDescent="0.3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09"/>
      <c r="X434" s="309"/>
      <c r="Y434" s="309"/>
      <c r="Z434" s="309"/>
      <c r="AA434" s="309"/>
      <c r="AB434" s="20" t="str">
        <f t="shared" si="30"/>
        <v>-</v>
      </c>
      <c r="AC434" s="20" t="str">
        <f t="shared" si="34"/>
        <v/>
      </c>
      <c r="AD434" s="272" t="s">
        <v>2506</v>
      </c>
    </row>
    <row r="435" spans="1:30" x14ac:dyDescent="0.3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09"/>
      <c r="X435" s="309"/>
      <c r="Y435" s="309"/>
      <c r="Z435" s="309"/>
      <c r="AA435" s="309"/>
      <c r="AB435" s="20" t="str">
        <f t="shared" si="30"/>
        <v>-</v>
      </c>
      <c r="AC435" s="20" t="str">
        <f t="shared" si="34"/>
        <v/>
      </c>
      <c r="AD435" s="272" t="s">
        <v>2506</v>
      </c>
    </row>
    <row r="436" spans="1:30" x14ac:dyDescent="0.3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09"/>
      <c r="X436" s="309"/>
      <c r="Y436" s="309"/>
      <c r="Z436" s="309"/>
      <c r="AA436" s="309"/>
      <c r="AB436" s="20" t="str">
        <f t="shared" si="30"/>
        <v>-</v>
      </c>
      <c r="AC436" s="20" t="str">
        <f t="shared" si="34"/>
        <v/>
      </c>
      <c r="AD436" s="272" t="s">
        <v>2506</v>
      </c>
    </row>
    <row r="437" spans="1:30" x14ac:dyDescent="0.3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09"/>
      <c r="X437" s="309"/>
      <c r="Y437" s="309"/>
      <c r="Z437" s="309"/>
      <c r="AA437" s="309"/>
      <c r="AB437" s="20" t="str">
        <f t="shared" si="30"/>
        <v>-</v>
      </c>
      <c r="AC437" s="20" t="str">
        <f t="shared" si="34"/>
        <v/>
      </c>
      <c r="AD437" s="272" t="s">
        <v>2506</v>
      </c>
    </row>
    <row r="438" spans="1:30" x14ac:dyDescent="0.3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09"/>
      <c r="X438" s="309"/>
      <c r="Y438" s="309"/>
      <c r="Z438" s="309"/>
      <c r="AA438" s="309"/>
      <c r="AB438" s="20" t="str">
        <f t="shared" si="30"/>
        <v>-</v>
      </c>
      <c r="AC438" s="20" t="str">
        <f t="shared" si="34"/>
        <v/>
      </c>
      <c r="AD438" s="272" t="s">
        <v>2506</v>
      </c>
    </row>
    <row r="439" spans="1:30" x14ac:dyDescent="0.3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09"/>
      <c r="X439" s="309"/>
      <c r="Y439" s="309"/>
      <c r="Z439" s="309"/>
      <c r="AA439" s="309"/>
      <c r="AB439" s="20" t="str">
        <f t="shared" si="30"/>
        <v>-</v>
      </c>
      <c r="AC439" s="20" t="str">
        <f t="shared" si="34"/>
        <v/>
      </c>
      <c r="AD439" s="272" t="s">
        <v>2506</v>
      </c>
    </row>
    <row r="440" spans="1:30" x14ac:dyDescent="0.3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09"/>
      <c r="X440" s="309"/>
      <c r="Y440" s="309"/>
      <c r="Z440" s="309"/>
      <c r="AA440" s="309"/>
      <c r="AB440" s="20" t="str">
        <f t="shared" si="30"/>
        <v>-</v>
      </c>
      <c r="AC440" s="20" t="str">
        <f t="shared" si="34"/>
        <v/>
      </c>
      <c r="AD440" s="272" t="s">
        <v>2506</v>
      </c>
    </row>
    <row r="441" spans="1:30" x14ac:dyDescent="0.3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09"/>
      <c r="X441" s="309"/>
      <c r="Y441" s="309"/>
      <c r="Z441" s="309"/>
      <c r="AA441" s="309"/>
      <c r="AB441" s="20" t="str">
        <f t="shared" si="30"/>
        <v>-</v>
      </c>
      <c r="AC441" s="20" t="str">
        <f t="shared" si="34"/>
        <v/>
      </c>
      <c r="AD441" s="272" t="s">
        <v>2506</v>
      </c>
    </row>
    <row r="442" spans="1:30" x14ac:dyDescent="0.3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09"/>
      <c r="X442" s="309"/>
      <c r="Y442" s="309"/>
      <c r="Z442" s="309"/>
      <c r="AA442" s="309"/>
      <c r="AB442" s="20" t="str">
        <f t="shared" si="30"/>
        <v>-</v>
      </c>
      <c r="AC442" s="20" t="str">
        <f t="shared" si="34"/>
        <v/>
      </c>
      <c r="AD442" s="272" t="s">
        <v>2506</v>
      </c>
    </row>
    <row r="443" spans="1:30" x14ac:dyDescent="0.3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09"/>
      <c r="X443" s="309"/>
      <c r="Y443" s="309"/>
      <c r="Z443" s="309"/>
      <c r="AA443" s="309"/>
      <c r="AB443" s="20" t="str">
        <f t="shared" si="30"/>
        <v>-</v>
      </c>
      <c r="AC443" s="20" t="str">
        <f t="shared" si="34"/>
        <v/>
      </c>
      <c r="AD443" s="272" t="s">
        <v>2506</v>
      </c>
    </row>
    <row r="444" spans="1:30" x14ac:dyDescent="0.3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09"/>
      <c r="X444" s="309"/>
      <c r="Y444" s="309"/>
      <c r="Z444" s="309"/>
      <c r="AA444" s="309"/>
      <c r="AB444" s="20" t="str">
        <f t="shared" si="30"/>
        <v>-</v>
      </c>
      <c r="AC444" s="20" t="str">
        <f t="shared" si="34"/>
        <v/>
      </c>
      <c r="AD444" s="272" t="s">
        <v>2506</v>
      </c>
    </row>
    <row r="445" spans="1:30" x14ac:dyDescent="0.3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09"/>
      <c r="X445" s="309"/>
      <c r="Y445" s="309"/>
      <c r="Z445" s="309"/>
      <c r="AA445" s="309"/>
      <c r="AB445" s="20" t="str">
        <f t="shared" si="30"/>
        <v>-</v>
      </c>
      <c r="AC445" s="20" t="str">
        <f t="shared" si="34"/>
        <v/>
      </c>
      <c r="AD445" s="272" t="s">
        <v>2506</v>
      </c>
    </row>
    <row r="446" spans="1:30" x14ac:dyDescent="0.3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09"/>
      <c r="X446" s="309"/>
      <c r="Y446" s="309"/>
      <c r="Z446" s="309"/>
      <c r="AA446" s="309"/>
      <c r="AB446" s="20" t="str">
        <f t="shared" si="30"/>
        <v>-</v>
      </c>
      <c r="AC446" s="20" t="str">
        <f t="shared" si="34"/>
        <v/>
      </c>
      <c r="AD446" s="272" t="s">
        <v>2506</v>
      </c>
    </row>
    <row r="447" spans="1:30" x14ac:dyDescent="0.3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09"/>
      <c r="X447" s="309"/>
      <c r="Y447" s="309"/>
      <c r="Z447" s="309"/>
      <c r="AA447" s="309"/>
      <c r="AB447" s="20" t="str">
        <f t="shared" si="30"/>
        <v>-</v>
      </c>
      <c r="AC447" s="20" t="str">
        <f t="shared" si="34"/>
        <v/>
      </c>
      <c r="AD447" s="272" t="s">
        <v>2506</v>
      </c>
    </row>
    <row r="448" spans="1:30" x14ac:dyDescent="0.3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09"/>
      <c r="X448" s="309"/>
      <c r="Y448" s="309"/>
      <c r="Z448" s="309"/>
      <c r="AA448" s="309"/>
      <c r="AB448" s="20" t="str">
        <f t="shared" si="30"/>
        <v>-</v>
      </c>
      <c r="AC448" s="20" t="str">
        <f t="shared" si="34"/>
        <v/>
      </c>
      <c r="AD448" s="272" t="s">
        <v>2506</v>
      </c>
    </row>
    <row r="449" spans="1:30" x14ac:dyDescent="0.3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09"/>
      <c r="X449" s="309"/>
      <c r="Y449" s="309"/>
      <c r="Z449" s="309"/>
      <c r="AA449" s="309"/>
      <c r="AB449" s="20" t="str">
        <f t="shared" si="30"/>
        <v>-</v>
      </c>
      <c r="AC449" s="20" t="str">
        <f t="shared" si="34"/>
        <v/>
      </c>
      <c r="AD449" s="272" t="s">
        <v>2506</v>
      </c>
    </row>
    <row r="450" spans="1:30" x14ac:dyDescent="0.3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09"/>
      <c r="X450" s="309"/>
      <c r="Y450" s="309"/>
      <c r="Z450" s="309"/>
      <c r="AA450" s="309"/>
      <c r="AB450" s="20" t="str">
        <f t="shared" si="30"/>
        <v>-</v>
      </c>
      <c r="AC450" s="20" t="str">
        <f t="shared" si="34"/>
        <v/>
      </c>
      <c r="AD450" s="272" t="s">
        <v>2506</v>
      </c>
    </row>
    <row r="451" spans="1:30" x14ac:dyDescent="0.3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09"/>
      <c r="X451" s="309"/>
      <c r="Y451" s="309"/>
      <c r="Z451" s="309"/>
      <c r="AA451" s="309"/>
      <c r="AB451" s="20" t="str">
        <f t="shared" ref="AB451:AB501" si="35">CONCATENATE(E451,"-",A451)</f>
        <v>-</v>
      </c>
      <c r="AC451" s="20" t="str">
        <f t="shared" si="34"/>
        <v/>
      </c>
      <c r="AD451" s="272" t="s">
        <v>2506</v>
      </c>
    </row>
    <row r="452" spans="1:30" x14ac:dyDescent="0.3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09"/>
      <c r="X452" s="309"/>
      <c r="Y452" s="309"/>
      <c r="Z452" s="309"/>
      <c r="AA452" s="309"/>
      <c r="AB452" s="20" t="str">
        <f t="shared" si="35"/>
        <v>-</v>
      </c>
      <c r="AC452" s="20" t="str">
        <f t="shared" ref="AC452:AC501" si="39">IF(AB452="-","",AB452)</f>
        <v/>
      </c>
      <c r="AD452" s="272" t="s">
        <v>2506</v>
      </c>
    </row>
    <row r="453" spans="1:30" x14ac:dyDescent="0.3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09"/>
      <c r="X453" s="309"/>
      <c r="Y453" s="309"/>
      <c r="Z453" s="309"/>
      <c r="AA453" s="309"/>
      <c r="AB453" s="20" t="str">
        <f t="shared" si="35"/>
        <v>-</v>
      </c>
      <c r="AC453" s="20" t="str">
        <f t="shared" si="39"/>
        <v/>
      </c>
      <c r="AD453" s="272" t="s">
        <v>2506</v>
      </c>
    </row>
    <row r="454" spans="1:30" x14ac:dyDescent="0.3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09"/>
      <c r="X454" s="309"/>
      <c r="Y454" s="309"/>
      <c r="Z454" s="309"/>
      <c r="AA454" s="309"/>
      <c r="AB454" s="20" t="str">
        <f t="shared" si="35"/>
        <v>-</v>
      </c>
      <c r="AC454" s="20" t="str">
        <f t="shared" si="39"/>
        <v/>
      </c>
      <c r="AD454" s="272" t="s">
        <v>2506</v>
      </c>
    </row>
    <row r="455" spans="1:30" x14ac:dyDescent="0.3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09"/>
      <c r="X455" s="309"/>
      <c r="Y455" s="309"/>
      <c r="Z455" s="309"/>
      <c r="AA455" s="309"/>
      <c r="AB455" s="20" t="str">
        <f t="shared" si="35"/>
        <v>-</v>
      </c>
      <c r="AC455" s="20" t="str">
        <f t="shared" si="39"/>
        <v/>
      </c>
      <c r="AD455" s="272" t="s">
        <v>2506</v>
      </c>
    </row>
    <row r="456" spans="1:30" x14ac:dyDescent="0.3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09"/>
      <c r="X456" s="309"/>
      <c r="Y456" s="309"/>
      <c r="Z456" s="309"/>
      <c r="AA456" s="309"/>
      <c r="AB456" s="20" t="str">
        <f t="shared" si="35"/>
        <v>-</v>
      </c>
      <c r="AC456" s="20" t="str">
        <f t="shared" si="39"/>
        <v/>
      </c>
      <c r="AD456" s="272" t="s">
        <v>2506</v>
      </c>
    </row>
    <row r="457" spans="1:30" x14ac:dyDescent="0.3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09"/>
      <c r="X457" s="309"/>
      <c r="Y457" s="309"/>
      <c r="Z457" s="309"/>
      <c r="AA457" s="309"/>
      <c r="AB457" s="20" t="str">
        <f t="shared" si="35"/>
        <v>-</v>
      </c>
      <c r="AC457" s="20" t="str">
        <f t="shared" si="39"/>
        <v/>
      </c>
      <c r="AD457" s="272" t="s">
        <v>2506</v>
      </c>
    </row>
    <row r="458" spans="1:30" x14ac:dyDescent="0.3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09"/>
      <c r="X458" s="309"/>
      <c r="Y458" s="309"/>
      <c r="Z458" s="309"/>
      <c r="AA458" s="309"/>
      <c r="AB458" s="20" t="str">
        <f t="shared" si="35"/>
        <v>-</v>
      </c>
      <c r="AC458" s="20" t="str">
        <f t="shared" si="39"/>
        <v/>
      </c>
      <c r="AD458" s="272" t="s">
        <v>2506</v>
      </c>
    </row>
    <row r="459" spans="1:30" x14ac:dyDescent="0.3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09"/>
      <c r="X459" s="309"/>
      <c r="Y459" s="309"/>
      <c r="Z459" s="309"/>
      <c r="AA459" s="309"/>
      <c r="AB459" s="20" t="str">
        <f t="shared" si="35"/>
        <v>-</v>
      </c>
      <c r="AC459" s="20" t="str">
        <f t="shared" si="39"/>
        <v/>
      </c>
      <c r="AD459" s="272" t="s">
        <v>2506</v>
      </c>
    </row>
    <row r="460" spans="1:30" x14ac:dyDescent="0.3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09"/>
      <c r="X460" s="309"/>
      <c r="Y460" s="309"/>
      <c r="Z460" s="309"/>
      <c r="AA460" s="309"/>
      <c r="AB460" s="20" t="str">
        <f t="shared" si="35"/>
        <v>-</v>
      </c>
      <c r="AC460" s="20" t="str">
        <f t="shared" si="39"/>
        <v/>
      </c>
      <c r="AD460" s="272" t="s">
        <v>2506</v>
      </c>
    </row>
    <row r="461" spans="1:30" x14ac:dyDescent="0.3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09"/>
      <c r="X461" s="309"/>
      <c r="Y461" s="309"/>
      <c r="Z461" s="309"/>
      <c r="AA461" s="309"/>
      <c r="AB461" s="20" t="str">
        <f t="shared" si="35"/>
        <v>-</v>
      </c>
      <c r="AC461" s="20" t="str">
        <f t="shared" si="39"/>
        <v/>
      </c>
      <c r="AD461" s="272" t="s">
        <v>2506</v>
      </c>
    </row>
    <row r="462" spans="1:30" x14ac:dyDescent="0.3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09"/>
      <c r="X462" s="309"/>
      <c r="Y462" s="309"/>
      <c r="Z462" s="309"/>
      <c r="AA462" s="309"/>
      <c r="AB462" s="20" t="str">
        <f t="shared" si="35"/>
        <v>-</v>
      </c>
      <c r="AC462" s="20" t="str">
        <f t="shared" si="39"/>
        <v/>
      </c>
      <c r="AD462" s="272" t="s">
        <v>2506</v>
      </c>
    </row>
    <row r="463" spans="1:30" x14ac:dyDescent="0.3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09"/>
      <c r="X463" s="309"/>
      <c r="Y463" s="309"/>
      <c r="Z463" s="309"/>
      <c r="AA463" s="309"/>
      <c r="AB463" s="20" t="str">
        <f t="shared" si="35"/>
        <v>-</v>
      </c>
      <c r="AC463" s="20" t="str">
        <f t="shared" si="39"/>
        <v/>
      </c>
      <c r="AD463" s="272" t="s">
        <v>2506</v>
      </c>
    </row>
    <row r="464" spans="1:30" x14ac:dyDescent="0.3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09"/>
      <c r="X464" s="309"/>
      <c r="Y464" s="309"/>
      <c r="Z464" s="309"/>
      <c r="AA464" s="309"/>
      <c r="AB464" s="20" t="str">
        <f t="shared" si="35"/>
        <v>-</v>
      </c>
      <c r="AC464" s="20" t="str">
        <f t="shared" si="39"/>
        <v/>
      </c>
      <c r="AD464" s="272" t="s">
        <v>2506</v>
      </c>
    </row>
    <row r="465" spans="1:30" x14ac:dyDescent="0.3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09"/>
      <c r="X465" s="309"/>
      <c r="Y465" s="309"/>
      <c r="Z465" s="309"/>
      <c r="AA465" s="309"/>
      <c r="AB465" s="20" t="str">
        <f t="shared" si="35"/>
        <v>-</v>
      </c>
      <c r="AC465" s="20" t="str">
        <f t="shared" si="39"/>
        <v/>
      </c>
      <c r="AD465" s="272" t="s">
        <v>2506</v>
      </c>
    </row>
    <row r="466" spans="1:30" x14ac:dyDescent="0.3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09"/>
      <c r="X466" s="309"/>
      <c r="Y466" s="309"/>
      <c r="Z466" s="309"/>
      <c r="AA466" s="309"/>
      <c r="AB466" s="20" t="str">
        <f t="shared" si="35"/>
        <v>-</v>
      </c>
      <c r="AC466" s="20" t="str">
        <f t="shared" si="39"/>
        <v/>
      </c>
      <c r="AD466" s="272" t="s">
        <v>2506</v>
      </c>
    </row>
    <row r="467" spans="1:30" x14ac:dyDescent="0.3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09"/>
      <c r="X467" s="309"/>
      <c r="Y467" s="309"/>
      <c r="Z467" s="309"/>
      <c r="AA467" s="309"/>
      <c r="AB467" s="20" t="str">
        <f t="shared" si="35"/>
        <v>-</v>
      </c>
      <c r="AC467" s="20" t="str">
        <f t="shared" si="39"/>
        <v/>
      </c>
      <c r="AD467" s="272" t="s">
        <v>2506</v>
      </c>
    </row>
    <row r="468" spans="1:30" x14ac:dyDescent="0.3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09"/>
      <c r="X468" s="309"/>
      <c r="Y468" s="309"/>
      <c r="Z468" s="309"/>
      <c r="AA468" s="309"/>
      <c r="AB468" s="20" t="str">
        <f t="shared" si="35"/>
        <v>-</v>
      </c>
      <c r="AC468" s="20" t="str">
        <f t="shared" si="39"/>
        <v/>
      </c>
      <c r="AD468" s="272" t="s">
        <v>2506</v>
      </c>
    </row>
    <row r="469" spans="1:30" x14ac:dyDescent="0.3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09"/>
      <c r="X469" s="309"/>
      <c r="Y469" s="309"/>
      <c r="Z469" s="309"/>
      <c r="AA469" s="309"/>
      <c r="AB469" s="20" t="str">
        <f t="shared" si="35"/>
        <v>-</v>
      </c>
      <c r="AC469" s="20" t="str">
        <f t="shared" si="39"/>
        <v/>
      </c>
      <c r="AD469" s="272" t="s">
        <v>2506</v>
      </c>
    </row>
    <row r="470" spans="1:30" x14ac:dyDescent="0.3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09"/>
      <c r="X470" s="309"/>
      <c r="Y470" s="309"/>
      <c r="Z470" s="309"/>
      <c r="AA470" s="309"/>
      <c r="AB470" s="20" t="str">
        <f t="shared" si="35"/>
        <v>-</v>
      </c>
      <c r="AC470" s="20" t="str">
        <f t="shared" si="39"/>
        <v/>
      </c>
      <c r="AD470" s="272" t="s">
        <v>2506</v>
      </c>
    </row>
    <row r="471" spans="1:30" x14ac:dyDescent="0.3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09"/>
      <c r="X471" s="309"/>
      <c r="Y471" s="309"/>
      <c r="Z471" s="309"/>
      <c r="AA471" s="309"/>
      <c r="AB471" s="20" t="str">
        <f t="shared" si="35"/>
        <v>-</v>
      </c>
      <c r="AC471" s="20" t="str">
        <f t="shared" si="39"/>
        <v/>
      </c>
      <c r="AD471" s="272" t="s">
        <v>2506</v>
      </c>
    </row>
    <row r="472" spans="1:30" x14ac:dyDescent="0.3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09"/>
      <c r="X472" s="309"/>
      <c r="Y472" s="309"/>
      <c r="Z472" s="309"/>
      <c r="AA472" s="309"/>
      <c r="AB472" s="20" t="str">
        <f t="shared" si="35"/>
        <v>-</v>
      </c>
      <c r="AC472" s="20" t="str">
        <f t="shared" si="39"/>
        <v/>
      </c>
      <c r="AD472" s="272" t="s">
        <v>2506</v>
      </c>
    </row>
    <row r="473" spans="1:30" x14ac:dyDescent="0.3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09"/>
      <c r="X473" s="309"/>
      <c r="Y473" s="309"/>
      <c r="Z473" s="309"/>
      <c r="AA473" s="309"/>
      <c r="AB473" s="20" t="str">
        <f t="shared" si="35"/>
        <v>-</v>
      </c>
      <c r="AC473" s="20" t="str">
        <f t="shared" si="39"/>
        <v/>
      </c>
      <c r="AD473" s="272" t="s">
        <v>2506</v>
      </c>
    </row>
    <row r="474" spans="1:30" x14ac:dyDescent="0.3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09"/>
      <c r="X474" s="309"/>
      <c r="Y474" s="309"/>
      <c r="Z474" s="309"/>
      <c r="AA474" s="309"/>
      <c r="AB474" s="20" t="str">
        <f t="shared" si="35"/>
        <v>-</v>
      </c>
      <c r="AC474" s="20" t="str">
        <f t="shared" si="39"/>
        <v/>
      </c>
      <c r="AD474" s="272" t="s">
        <v>2506</v>
      </c>
    </row>
    <row r="475" spans="1:30" x14ac:dyDescent="0.3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09"/>
      <c r="X475" s="309"/>
      <c r="Y475" s="309"/>
      <c r="Z475" s="309"/>
      <c r="AA475" s="309"/>
      <c r="AB475" s="20" t="str">
        <f t="shared" si="35"/>
        <v>-</v>
      </c>
      <c r="AC475" s="20" t="str">
        <f t="shared" si="39"/>
        <v/>
      </c>
      <c r="AD475" s="272" t="s">
        <v>2506</v>
      </c>
    </row>
    <row r="476" spans="1:30" x14ac:dyDescent="0.3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09"/>
      <c r="X476" s="309"/>
      <c r="Y476" s="309"/>
      <c r="Z476" s="309"/>
      <c r="AA476" s="309"/>
      <c r="AB476" s="20" t="str">
        <f t="shared" si="35"/>
        <v>-</v>
      </c>
      <c r="AC476" s="20" t="str">
        <f t="shared" si="39"/>
        <v/>
      </c>
      <c r="AD476" s="272" t="s">
        <v>2506</v>
      </c>
    </row>
    <row r="477" spans="1:30" x14ac:dyDescent="0.3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09"/>
      <c r="X477" s="309"/>
      <c r="Y477" s="309"/>
      <c r="Z477" s="309"/>
      <c r="AA477" s="309"/>
      <c r="AB477" s="20" t="str">
        <f t="shared" si="35"/>
        <v>-</v>
      </c>
      <c r="AC477" s="20" t="str">
        <f t="shared" si="39"/>
        <v/>
      </c>
      <c r="AD477" s="272" t="s">
        <v>2506</v>
      </c>
    </row>
    <row r="478" spans="1:30" x14ac:dyDescent="0.3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09"/>
      <c r="X478" s="309"/>
      <c r="Y478" s="309"/>
      <c r="Z478" s="309"/>
      <c r="AA478" s="309"/>
      <c r="AB478" s="20" t="str">
        <f t="shared" si="35"/>
        <v>-</v>
      </c>
      <c r="AC478" s="20" t="str">
        <f t="shared" si="39"/>
        <v/>
      </c>
      <c r="AD478" s="272" t="s">
        <v>2506</v>
      </c>
    </row>
    <row r="479" spans="1:30" x14ac:dyDescent="0.3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09"/>
      <c r="X479" s="309"/>
      <c r="Y479" s="309"/>
      <c r="Z479" s="309"/>
      <c r="AA479" s="309"/>
      <c r="AB479" s="20" t="str">
        <f t="shared" si="35"/>
        <v>-</v>
      </c>
      <c r="AC479" s="20" t="str">
        <f t="shared" si="39"/>
        <v/>
      </c>
      <c r="AD479" s="272" t="s">
        <v>2506</v>
      </c>
    </row>
    <row r="480" spans="1:30" x14ac:dyDescent="0.3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09"/>
      <c r="X480" s="309"/>
      <c r="Y480" s="309"/>
      <c r="Z480" s="309"/>
      <c r="AA480" s="309"/>
      <c r="AB480" s="20" t="str">
        <f t="shared" si="35"/>
        <v>-</v>
      </c>
      <c r="AC480" s="20" t="str">
        <f t="shared" si="39"/>
        <v/>
      </c>
      <c r="AD480" s="272" t="s">
        <v>2506</v>
      </c>
    </row>
    <row r="481" spans="1:30" x14ac:dyDescent="0.3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09"/>
      <c r="X481" s="309"/>
      <c r="Y481" s="309"/>
      <c r="Z481" s="309"/>
      <c r="AA481" s="309"/>
      <c r="AB481" s="20" t="str">
        <f t="shared" si="35"/>
        <v>-</v>
      </c>
      <c r="AC481" s="20" t="str">
        <f t="shared" si="39"/>
        <v/>
      </c>
      <c r="AD481" s="272" t="s">
        <v>2506</v>
      </c>
    </row>
    <row r="482" spans="1:30" x14ac:dyDescent="0.3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09"/>
      <c r="X482" s="309"/>
      <c r="Y482" s="309"/>
      <c r="Z482" s="309"/>
      <c r="AA482" s="309"/>
      <c r="AB482" s="20" t="str">
        <f t="shared" si="35"/>
        <v>-</v>
      </c>
      <c r="AC482" s="20" t="str">
        <f t="shared" si="39"/>
        <v/>
      </c>
      <c r="AD482" s="272" t="s">
        <v>2506</v>
      </c>
    </row>
    <row r="483" spans="1:30" x14ac:dyDescent="0.3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09"/>
      <c r="X483" s="309"/>
      <c r="Y483" s="309"/>
      <c r="Z483" s="309"/>
      <c r="AA483" s="309"/>
      <c r="AB483" s="20" t="str">
        <f t="shared" si="35"/>
        <v>-</v>
      </c>
      <c r="AC483" s="20" t="str">
        <f t="shared" si="39"/>
        <v/>
      </c>
      <c r="AD483" s="272" t="s">
        <v>2506</v>
      </c>
    </row>
    <row r="484" spans="1:30" x14ac:dyDescent="0.3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09"/>
      <c r="X484" s="309"/>
      <c r="Y484" s="309"/>
      <c r="Z484" s="309"/>
      <c r="AA484" s="309"/>
      <c r="AB484" s="20" t="str">
        <f t="shared" si="35"/>
        <v>-</v>
      </c>
      <c r="AC484" s="20" t="str">
        <f t="shared" si="39"/>
        <v/>
      </c>
      <c r="AD484" s="272" t="s">
        <v>2506</v>
      </c>
    </row>
    <row r="485" spans="1:30" x14ac:dyDescent="0.3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09"/>
      <c r="X485" s="309"/>
      <c r="Y485" s="309"/>
      <c r="Z485" s="309"/>
      <c r="AA485" s="309"/>
      <c r="AB485" s="20" t="str">
        <f t="shared" si="35"/>
        <v>-</v>
      </c>
      <c r="AC485" s="20" t="str">
        <f t="shared" si="39"/>
        <v/>
      </c>
      <c r="AD485" s="272" t="s">
        <v>2506</v>
      </c>
    </row>
    <row r="486" spans="1:30" x14ac:dyDescent="0.3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09"/>
      <c r="X486" s="309"/>
      <c r="Y486" s="309"/>
      <c r="Z486" s="309"/>
      <c r="AA486" s="309"/>
      <c r="AB486" s="20" t="str">
        <f t="shared" si="35"/>
        <v>-</v>
      </c>
      <c r="AC486" s="20" t="str">
        <f t="shared" si="39"/>
        <v/>
      </c>
      <c r="AD486" s="272" t="s">
        <v>2506</v>
      </c>
    </row>
    <row r="487" spans="1:30" x14ac:dyDescent="0.3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09"/>
      <c r="X487" s="309"/>
      <c r="Y487" s="309"/>
      <c r="Z487" s="309"/>
      <c r="AA487" s="309"/>
      <c r="AB487" s="20" t="str">
        <f t="shared" si="35"/>
        <v>-</v>
      </c>
      <c r="AC487" s="20" t="str">
        <f t="shared" si="39"/>
        <v/>
      </c>
      <c r="AD487" s="272" t="s">
        <v>2506</v>
      </c>
    </row>
    <row r="488" spans="1:30" x14ac:dyDescent="0.3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09"/>
      <c r="X488" s="309"/>
      <c r="Y488" s="309"/>
      <c r="Z488" s="309"/>
      <c r="AA488" s="309"/>
      <c r="AB488" s="20" t="str">
        <f t="shared" si="35"/>
        <v>-</v>
      </c>
      <c r="AC488" s="20" t="str">
        <f t="shared" si="39"/>
        <v/>
      </c>
      <c r="AD488" s="272" t="s">
        <v>2506</v>
      </c>
    </row>
    <row r="489" spans="1:30" x14ac:dyDescent="0.3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09"/>
      <c r="X489" s="309"/>
      <c r="Y489" s="309"/>
      <c r="Z489" s="309"/>
      <c r="AA489" s="309"/>
      <c r="AB489" s="20" t="str">
        <f t="shared" si="35"/>
        <v>-</v>
      </c>
      <c r="AC489" s="20" t="str">
        <f t="shared" si="39"/>
        <v/>
      </c>
      <c r="AD489" s="272" t="s">
        <v>2506</v>
      </c>
    </row>
    <row r="490" spans="1:30" x14ac:dyDescent="0.3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09"/>
      <c r="X490" s="309"/>
      <c r="Y490" s="309"/>
      <c r="Z490" s="309"/>
      <c r="AA490" s="309"/>
      <c r="AB490" s="20" t="str">
        <f t="shared" si="35"/>
        <v>-</v>
      </c>
      <c r="AC490" s="20" t="str">
        <f t="shared" si="39"/>
        <v/>
      </c>
      <c r="AD490" s="272" t="s">
        <v>2506</v>
      </c>
    </row>
    <row r="491" spans="1:30" x14ac:dyDescent="0.3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09"/>
      <c r="X491" s="309"/>
      <c r="Y491" s="309"/>
      <c r="Z491" s="309"/>
      <c r="AA491" s="309"/>
      <c r="AB491" s="20" t="str">
        <f t="shared" si="35"/>
        <v>-</v>
      </c>
      <c r="AC491" s="20" t="str">
        <f t="shared" si="39"/>
        <v/>
      </c>
      <c r="AD491" s="272" t="s">
        <v>2506</v>
      </c>
    </row>
    <row r="492" spans="1:30" x14ac:dyDescent="0.3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09"/>
      <c r="X492" s="309"/>
      <c r="Y492" s="309"/>
      <c r="Z492" s="309"/>
      <c r="AA492" s="309"/>
      <c r="AB492" s="20" t="str">
        <f t="shared" si="35"/>
        <v>-</v>
      </c>
      <c r="AC492" s="20" t="str">
        <f t="shared" si="39"/>
        <v/>
      </c>
      <c r="AD492" s="272" t="s">
        <v>2506</v>
      </c>
    </row>
    <row r="493" spans="1:30" x14ac:dyDescent="0.3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09"/>
      <c r="X493" s="309"/>
      <c r="Y493" s="309"/>
      <c r="Z493" s="309"/>
      <c r="AA493" s="309"/>
      <c r="AB493" s="20" t="str">
        <f t="shared" si="35"/>
        <v>-</v>
      </c>
      <c r="AC493" s="20" t="str">
        <f t="shared" si="39"/>
        <v/>
      </c>
      <c r="AD493" s="272" t="s">
        <v>2506</v>
      </c>
    </row>
    <row r="494" spans="1:30" x14ac:dyDescent="0.3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09"/>
      <c r="X494" s="309"/>
      <c r="Y494" s="309"/>
      <c r="Z494" s="309"/>
      <c r="AA494" s="309"/>
      <c r="AB494" s="20" t="str">
        <f t="shared" si="35"/>
        <v>-</v>
      </c>
      <c r="AC494" s="20" t="str">
        <f t="shared" si="39"/>
        <v/>
      </c>
      <c r="AD494" s="272" t="s">
        <v>2506</v>
      </c>
    </row>
    <row r="495" spans="1:30" x14ac:dyDescent="0.3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09"/>
      <c r="X495" s="309"/>
      <c r="Y495" s="309"/>
      <c r="Z495" s="309"/>
      <c r="AA495" s="309"/>
      <c r="AB495" s="20" t="str">
        <f t="shared" si="35"/>
        <v>-</v>
      </c>
      <c r="AC495" s="20" t="str">
        <f t="shared" si="39"/>
        <v/>
      </c>
      <c r="AD495" s="272" t="s">
        <v>2506</v>
      </c>
    </row>
    <row r="496" spans="1:30" x14ac:dyDescent="0.3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09"/>
      <c r="X496" s="309"/>
      <c r="Y496" s="309"/>
      <c r="Z496" s="309"/>
      <c r="AA496" s="309"/>
      <c r="AB496" s="20" t="str">
        <f t="shared" si="35"/>
        <v>-</v>
      </c>
      <c r="AC496" s="20" t="str">
        <f t="shared" si="39"/>
        <v/>
      </c>
      <c r="AD496" s="272" t="s">
        <v>2506</v>
      </c>
    </row>
    <row r="497" spans="1:30" x14ac:dyDescent="0.3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09"/>
      <c r="X497" s="309"/>
      <c r="Y497" s="309"/>
      <c r="Z497" s="309"/>
      <c r="AA497" s="309"/>
      <c r="AB497" s="20" t="str">
        <f t="shared" si="35"/>
        <v>-</v>
      </c>
      <c r="AC497" s="20" t="str">
        <f t="shared" si="39"/>
        <v/>
      </c>
      <c r="AD497" s="272" t="s">
        <v>2506</v>
      </c>
    </row>
    <row r="498" spans="1:30" x14ac:dyDescent="0.3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09"/>
      <c r="X498" s="309"/>
      <c r="Y498" s="309"/>
      <c r="Z498" s="309"/>
      <c r="AA498" s="309"/>
      <c r="AB498" s="20" t="str">
        <f t="shared" si="35"/>
        <v>-</v>
      </c>
      <c r="AC498" s="20" t="str">
        <f t="shared" si="39"/>
        <v/>
      </c>
      <c r="AD498" s="272" t="s">
        <v>2506</v>
      </c>
    </row>
    <row r="499" spans="1:30" x14ac:dyDescent="0.3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09"/>
      <c r="X499" s="309"/>
      <c r="Y499" s="309"/>
      <c r="Z499" s="309"/>
      <c r="AA499" s="309"/>
      <c r="AB499" s="20" t="str">
        <f t="shared" si="35"/>
        <v>-</v>
      </c>
      <c r="AC499" s="20" t="str">
        <f t="shared" si="39"/>
        <v/>
      </c>
      <c r="AD499" s="272" t="s">
        <v>2506</v>
      </c>
    </row>
    <row r="500" spans="1:30" x14ac:dyDescent="0.3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09"/>
      <c r="X500" s="309"/>
      <c r="Y500" s="309"/>
      <c r="Z500" s="309"/>
      <c r="AA500" s="309"/>
      <c r="AB500" s="20" t="str">
        <f t="shared" si="35"/>
        <v>-</v>
      </c>
      <c r="AC500" s="20" t="str">
        <f t="shared" si="39"/>
        <v/>
      </c>
      <c r="AD500" s="272" t="s">
        <v>2506</v>
      </c>
    </row>
    <row r="501" spans="1:30" x14ac:dyDescent="0.3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09"/>
      <c r="X501" s="309"/>
      <c r="Y501" s="309"/>
      <c r="Z501" s="309"/>
      <c r="AA501" s="309"/>
      <c r="AB501" s="20" t="str">
        <f t="shared" si="35"/>
        <v>-</v>
      </c>
      <c r="AC501" s="20" t="str">
        <f t="shared" si="39"/>
        <v/>
      </c>
      <c r="AD501" s="272" t="s">
        <v>2506</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X22" sqref="X22"/>
    </sheetView>
  </sheetViews>
  <sheetFormatPr defaultColWidth="9.1796875" defaultRowHeight="15.5" x14ac:dyDescent="0.35"/>
  <cols>
    <col min="1" max="1" width="28.7265625" style="1" bestFit="1" customWidth="1"/>
    <col min="2" max="2" width="33.1796875" style="1" bestFit="1" customWidth="1"/>
    <col min="3" max="3" width="31" style="1" customWidth="1"/>
    <col min="4" max="4" width="35.26953125" style="1" bestFit="1" customWidth="1"/>
    <col min="5" max="5" width="20.1796875" style="1" customWidth="1"/>
    <col min="6" max="6" width="10.1796875" style="1" bestFit="1" customWidth="1"/>
    <col min="7" max="7" width="12" style="1" customWidth="1"/>
    <col min="8" max="9" width="20.54296875" style="1" customWidth="1"/>
    <col min="10" max="16384" width="9.1796875" style="1"/>
  </cols>
  <sheetData>
    <row r="1" spans="1:9" ht="78" thickBot="1" x14ac:dyDescent="0.4">
      <c r="A1" s="12" t="s">
        <v>309</v>
      </c>
      <c r="B1" s="76" t="s">
        <v>368</v>
      </c>
      <c r="C1" s="77" t="s">
        <v>369</v>
      </c>
      <c r="D1" s="78" t="s">
        <v>370</v>
      </c>
      <c r="E1" s="79" t="s">
        <v>371</v>
      </c>
      <c r="F1" s="59" t="s">
        <v>37</v>
      </c>
      <c r="G1" s="60" t="s">
        <v>336</v>
      </c>
      <c r="H1" s="318" t="s">
        <v>2510</v>
      </c>
      <c r="I1" s="319" t="s">
        <v>2511</v>
      </c>
    </row>
    <row r="2" spans="1:9" x14ac:dyDescent="0.35">
      <c r="A2" s="240"/>
      <c r="B2" s="56"/>
      <c r="C2" s="57"/>
      <c r="D2" s="56"/>
      <c r="E2" s="57"/>
      <c r="F2" s="58"/>
      <c r="G2" s="56"/>
      <c r="H2" s="315" t="str">
        <f>IFERROR(VLOOKUP(B2,CAPTURE_DATA!$AS$4:$AU$2000,3,FALSE),"")</f>
        <v/>
      </c>
      <c r="I2" s="317" t="str">
        <f>IFERROR(VLOOKUP(D2,ROOST_SITE_INFO!$AC$3:$AD$504,2,FALSE),"")</f>
        <v/>
      </c>
    </row>
    <row r="3" spans="1:9" x14ac:dyDescent="0.35">
      <c r="A3" s="32"/>
      <c r="B3" s="33"/>
      <c r="C3" s="33"/>
      <c r="D3" s="33"/>
      <c r="E3" s="33"/>
      <c r="F3" s="54"/>
      <c r="G3" s="33"/>
      <c r="H3" s="315" t="str">
        <f>IFERROR(VLOOKUP(B3,CAPTURE_DATA!$AS$4:$AU$2000,3,FALSE),"")</f>
        <v/>
      </c>
      <c r="I3" s="317" t="str">
        <f>IFERROR(VLOOKUP(D3,ROOST_SITE_INFO!$AC$3:$AD$504,2,FALSE),"")</f>
        <v/>
      </c>
    </row>
    <row r="4" spans="1:9" x14ac:dyDescent="0.35">
      <c r="A4" s="32"/>
      <c r="B4" s="33"/>
      <c r="C4" s="33"/>
      <c r="D4" s="33"/>
      <c r="E4" s="33"/>
      <c r="F4" s="54"/>
      <c r="G4" s="33"/>
      <c r="H4" s="315" t="str">
        <f>IFERROR(VLOOKUP(B4,CAPTURE_DATA!$AS$4:$AU$2000,3,FALSE),"")</f>
        <v/>
      </c>
      <c r="I4" s="317" t="str">
        <f>IFERROR(VLOOKUP(D4,ROOST_SITE_INFO!$AC$3:$AD$504,2,FALSE),"")</f>
        <v/>
      </c>
    </row>
    <row r="5" spans="1:9" x14ac:dyDescent="0.35">
      <c r="A5" s="32"/>
      <c r="B5" s="33"/>
      <c r="C5" s="33"/>
      <c r="D5" s="33"/>
      <c r="E5" s="33"/>
      <c r="F5" s="54"/>
      <c r="G5" s="33"/>
      <c r="H5" s="315" t="str">
        <f>IFERROR(VLOOKUP(B5,CAPTURE_DATA!$AS$4:$AU$2000,3,FALSE),"")</f>
        <v/>
      </c>
      <c r="I5" s="317" t="str">
        <f>IFERROR(VLOOKUP(D5,ROOST_SITE_INFO!$AC$3:$AD$504,2,FALSE),"")</f>
        <v/>
      </c>
    </row>
    <row r="6" spans="1:9" x14ac:dyDescent="0.35">
      <c r="A6" s="32"/>
      <c r="B6" s="33"/>
      <c r="C6" s="33"/>
      <c r="D6" s="33"/>
      <c r="E6" s="33"/>
      <c r="F6" s="54"/>
      <c r="G6" s="33"/>
      <c r="H6" s="315" t="str">
        <f>IFERROR(VLOOKUP(B6,CAPTURE_DATA!$AS$4:$AU$2000,3,FALSE),"")</f>
        <v/>
      </c>
      <c r="I6" s="317" t="str">
        <f>IFERROR(VLOOKUP(D6,ROOST_SITE_INFO!$AC$3:$AD$504,2,FALSE),"")</f>
        <v/>
      </c>
    </row>
    <row r="7" spans="1:9" x14ac:dyDescent="0.35">
      <c r="A7" s="32"/>
      <c r="B7" s="33"/>
      <c r="C7" s="33"/>
      <c r="D7" s="33"/>
      <c r="E7" s="33"/>
      <c r="F7" s="54"/>
      <c r="G7" s="33"/>
      <c r="H7" s="315" t="str">
        <f>IFERROR(VLOOKUP(B7,CAPTURE_DATA!$AS$4:$AU$2000,3,FALSE),"")</f>
        <v/>
      </c>
      <c r="I7" s="317" t="str">
        <f>IFERROR(VLOOKUP(D7,ROOST_SITE_INFO!$AC$3:$AD$504,2,FALSE),"")</f>
        <v/>
      </c>
    </row>
    <row r="8" spans="1:9" x14ac:dyDescent="0.35">
      <c r="A8" s="32"/>
      <c r="B8" s="33"/>
      <c r="C8" s="33"/>
      <c r="D8" s="33"/>
      <c r="E8" s="33"/>
      <c r="F8" s="54"/>
      <c r="G8" s="33"/>
      <c r="H8" s="315" t="str">
        <f>IFERROR(VLOOKUP(B8,CAPTURE_DATA!$AS$4:$AU$2000,3,FALSE),"")</f>
        <v/>
      </c>
      <c r="I8" s="317" t="str">
        <f>IFERROR(VLOOKUP(D8,ROOST_SITE_INFO!$AC$3:$AD$504,2,FALSE),"")</f>
        <v/>
      </c>
    </row>
    <row r="9" spans="1:9" x14ac:dyDescent="0.35">
      <c r="A9" s="32"/>
      <c r="B9" s="33"/>
      <c r="C9" s="33"/>
      <c r="D9" s="33"/>
      <c r="E9" s="33"/>
      <c r="F9" s="54"/>
      <c r="G9" s="33"/>
      <c r="H9" s="315" t="str">
        <f>IFERROR(VLOOKUP(B9,CAPTURE_DATA!$AS$4:$AU$2000,3,FALSE),"")</f>
        <v/>
      </c>
      <c r="I9" s="317" t="str">
        <f>IFERROR(VLOOKUP(D9,ROOST_SITE_INFO!$AC$3:$AD$504,2,FALSE),"")</f>
        <v/>
      </c>
    </row>
    <row r="10" spans="1:9" x14ac:dyDescent="0.35">
      <c r="A10" s="32"/>
      <c r="B10" s="33"/>
      <c r="C10" s="33"/>
      <c r="D10" s="33"/>
      <c r="E10" s="33"/>
      <c r="F10" s="54"/>
      <c r="G10" s="33"/>
      <c r="H10" s="315" t="str">
        <f>IFERROR(VLOOKUP(B10,CAPTURE_DATA!$AS$4:$AU$2000,3,FALSE),"")</f>
        <v/>
      </c>
      <c r="I10" s="317" t="str">
        <f>IFERROR(VLOOKUP(D10,ROOST_SITE_INFO!$AC$3:$AD$504,2,FALSE),"")</f>
        <v/>
      </c>
    </row>
    <row r="11" spans="1:9" x14ac:dyDescent="0.35">
      <c r="A11" s="32"/>
      <c r="B11" s="33"/>
      <c r="C11" s="33"/>
      <c r="D11" s="33"/>
      <c r="E11" s="33"/>
      <c r="F11" s="54"/>
      <c r="G11" s="33"/>
      <c r="H11" s="315" t="str">
        <f>IFERROR(VLOOKUP(B11,CAPTURE_DATA!$AS$4:$AU$2000,3,FALSE),"")</f>
        <v/>
      </c>
      <c r="I11" s="317" t="str">
        <f>IFERROR(VLOOKUP(D11,ROOST_SITE_INFO!$AC$3:$AD$504,2,FALSE),"")</f>
        <v/>
      </c>
    </row>
    <row r="12" spans="1:9" x14ac:dyDescent="0.35">
      <c r="A12" s="32"/>
      <c r="B12" s="33"/>
      <c r="C12" s="33"/>
      <c r="D12" s="33"/>
      <c r="E12" s="33"/>
      <c r="F12" s="54"/>
      <c r="G12" s="33"/>
      <c r="H12" s="315" t="str">
        <f>IFERROR(VLOOKUP(B12,CAPTURE_DATA!$AS$4:$AU$2000,3,FALSE),"")</f>
        <v/>
      </c>
      <c r="I12" s="317" t="str">
        <f>IFERROR(VLOOKUP(D12,ROOST_SITE_INFO!$AC$3:$AD$504,2,FALSE),"")</f>
        <v/>
      </c>
    </row>
    <row r="13" spans="1:9" x14ac:dyDescent="0.35">
      <c r="A13" s="32"/>
      <c r="B13" s="33"/>
      <c r="C13" s="33"/>
      <c r="D13" s="33"/>
      <c r="E13" s="33"/>
      <c r="F13" s="54"/>
      <c r="G13" s="33"/>
      <c r="H13" s="315" t="str">
        <f>IFERROR(VLOOKUP(B13,CAPTURE_DATA!$AS$4:$AU$2000,3,FALSE),"")</f>
        <v/>
      </c>
      <c r="I13" s="317" t="str">
        <f>IFERROR(VLOOKUP(D13,ROOST_SITE_INFO!$AC$3:$AD$504,2,FALSE),"")</f>
        <v/>
      </c>
    </row>
    <row r="14" spans="1:9" x14ac:dyDescent="0.35">
      <c r="A14" s="32"/>
      <c r="B14" s="33"/>
      <c r="C14" s="33"/>
      <c r="D14" s="33"/>
      <c r="E14" s="33"/>
      <c r="F14" s="54"/>
      <c r="G14" s="33"/>
      <c r="H14" s="315" t="str">
        <f>IFERROR(VLOOKUP(B14,CAPTURE_DATA!$AS$4:$AU$2000,3,FALSE),"")</f>
        <v/>
      </c>
      <c r="I14" s="317" t="str">
        <f>IFERROR(VLOOKUP(D14,ROOST_SITE_INFO!$AC$3:$AD$504,2,FALSE),"")</f>
        <v/>
      </c>
    </row>
    <row r="15" spans="1:9" x14ac:dyDescent="0.35">
      <c r="A15" s="32"/>
      <c r="B15" s="33"/>
      <c r="C15" s="33"/>
      <c r="D15" s="33"/>
      <c r="E15" s="33"/>
      <c r="F15" s="54"/>
      <c r="G15" s="33"/>
      <c r="H15" s="315" t="str">
        <f>IFERROR(VLOOKUP(B15,CAPTURE_DATA!$AS$4:$AU$2000,3,FALSE),"")</f>
        <v/>
      </c>
      <c r="I15" s="317" t="str">
        <f>IFERROR(VLOOKUP(D15,ROOST_SITE_INFO!$AC$3:$AD$504,2,FALSE),"")</f>
        <v/>
      </c>
    </row>
    <row r="16" spans="1:9" x14ac:dyDescent="0.35">
      <c r="A16" s="32"/>
      <c r="B16" s="33"/>
      <c r="C16" s="33"/>
      <c r="D16" s="33"/>
      <c r="E16" s="33"/>
      <c r="F16" s="54"/>
      <c r="G16" s="33"/>
      <c r="H16" s="315" t="str">
        <f>IFERROR(VLOOKUP(B16,CAPTURE_DATA!$AS$4:$AU$2000,3,FALSE),"")</f>
        <v/>
      </c>
      <c r="I16" s="317" t="str">
        <f>IFERROR(VLOOKUP(D16,ROOST_SITE_INFO!$AC$3:$AD$504,2,FALSE),"")</f>
        <v/>
      </c>
    </row>
    <row r="17" spans="1:9" x14ac:dyDescent="0.35">
      <c r="A17" s="32"/>
      <c r="B17" s="33"/>
      <c r="C17" s="33"/>
      <c r="D17" s="33"/>
      <c r="E17" s="33"/>
      <c r="F17" s="54"/>
      <c r="G17" s="33"/>
      <c r="H17" s="315" t="str">
        <f>IFERROR(VLOOKUP(B17,CAPTURE_DATA!$AS$4:$AU$2000,3,FALSE),"")</f>
        <v/>
      </c>
      <c r="I17" s="317" t="str">
        <f>IFERROR(VLOOKUP(D17,ROOST_SITE_INFO!$AC$3:$AD$504,2,FALSE),"")</f>
        <v/>
      </c>
    </row>
    <row r="18" spans="1:9" x14ac:dyDescent="0.35">
      <c r="A18" s="32"/>
      <c r="B18" s="33"/>
      <c r="C18" s="33"/>
      <c r="D18" s="33"/>
      <c r="E18" s="33"/>
      <c r="F18" s="54"/>
      <c r="G18" s="33"/>
      <c r="H18" s="315" t="str">
        <f>IFERROR(VLOOKUP(B18,CAPTURE_DATA!$AS$4:$AU$2000,3,FALSE),"")</f>
        <v/>
      </c>
      <c r="I18" s="317" t="str">
        <f>IFERROR(VLOOKUP(D18,ROOST_SITE_INFO!$AC$3:$AD$504,2,FALSE),"")</f>
        <v/>
      </c>
    </row>
    <row r="19" spans="1:9" x14ac:dyDescent="0.35">
      <c r="A19" s="32"/>
      <c r="B19" s="33"/>
      <c r="C19" s="33"/>
      <c r="D19" s="33"/>
      <c r="E19" s="33"/>
      <c r="F19" s="54"/>
      <c r="G19" s="33"/>
      <c r="H19" s="315" t="str">
        <f>IFERROR(VLOOKUP(B19,CAPTURE_DATA!$AS$4:$AU$2000,3,FALSE),"")</f>
        <v/>
      </c>
      <c r="I19" s="317" t="str">
        <f>IFERROR(VLOOKUP(D19,ROOST_SITE_INFO!$AC$3:$AD$504,2,FALSE),"")</f>
        <v/>
      </c>
    </row>
    <row r="20" spans="1:9" x14ac:dyDescent="0.35">
      <c r="A20" s="32"/>
      <c r="B20" s="33"/>
      <c r="C20" s="33"/>
      <c r="D20" s="33"/>
      <c r="E20" s="33"/>
      <c r="F20" s="54"/>
      <c r="G20" s="33"/>
      <c r="H20" s="315" t="str">
        <f>IFERROR(VLOOKUP(B20,CAPTURE_DATA!$AS$4:$AU$2000,3,FALSE),"")</f>
        <v/>
      </c>
      <c r="I20" s="317" t="str">
        <f>IFERROR(VLOOKUP(D20,ROOST_SITE_INFO!$AC$3:$AD$504,2,FALSE),"")</f>
        <v/>
      </c>
    </row>
    <row r="21" spans="1:9" x14ac:dyDescent="0.35">
      <c r="A21" s="32"/>
      <c r="B21" s="33"/>
      <c r="C21" s="33"/>
      <c r="D21" s="33"/>
      <c r="E21" s="33"/>
      <c r="F21" s="54"/>
      <c r="G21" s="33"/>
      <c r="H21" s="315" t="str">
        <f>IFERROR(VLOOKUP(B21,CAPTURE_DATA!$AS$4:$AU$2000,3,FALSE),"")</f>
        <v/>
      </c>
      <c r="I21" s="317" t="str">
        <f>IFERROR(VLOOKUP(D21,ROOST_SITE_INFO!$AC$3:$AD$504,2,FALSE),"")</f>
        <v/>
      </c>
    </row>
    <row r="22" spans="1:9" x14ac:dyDescent="0.35">
      <c r="A22" s="32"/>
      <c r="B22" s="33"/>
      <c r="C22" s="33"/>
      <c r="D22" s="33"/>
      <c r="E22" s="33"/>
      <c r="F22" s="54"/>
      <c r="G22" s="33"/>
      <c r="H22" s="315" t="str">
        <f>IFERROR(VLOOKUP(B22,CAPTURE_DATA!$AS$4:$AU$2000,3,FALSE),"")</f>
        <v/>
      </c>
      <c r="I22" s="317" t="str">
        <f>IFERROR(VLOOKUP(D22,ROOST_SITE_INFO!$AC$3:$AD$504,2,FALSE),"")</f>
        <v/>
      </c>
    </row>
    <row r="23" spans="1:9" x14ac:dyDescent="0.35">
      <c r="A23" s="32"/>
      <c r="B23" s="33"/>
      <c r="C23" s="33"/>
      <c r="D23" s="33"/>
      <c r="E23" s="33"/>
      <c r="F23" s="54"/>
      <c r="G23" s="33"/>
      <c r="H23" s="315" t="str">
        <f>IFERROR(VLOOKUP(B23,CAPTURE_DATA!$AS$4:$AU$2000,3,FALSE),"")</f>
        <v/>
      </c>
      <c r="I23" s="317" t="str">
        <f>IFERROR(VLOOKUP(D23,ROOST_SITE_INFO!$AC$3:$AD$504,2,FALSE),"")</f>
        <v/>
      </c>
    </row>
    <row r="24" spans="1:9" x14ac:dyDescent="0.35">
      <c r="A24" s="32"/>
      <c r="B24" s="33"/>
      <c r="C24" s="33"/>
      <c r="D24" s="33"/>
      <c r="E24" s="33"/>
      <c r="F24" s="54"/>
      <c r="G24" s="33"/>
      <c r="H24" s="315" t="str">
        <f>IFERROR(VLOOKUP(B24,CAPTURE_DATA!$AS$4:$AU$2000,3,FALSE),"")</f>
        <v/>
      </c>
      <c r="I24" s="317" t="str">
        <f>IFERROR(VLOOKUP(D24,ROOST_SITE_INFO!$AC$3:$AD$504,2,FALSE),"")</f>
        <v/>
      </c>
    </row>
    <row r="25" spans="1:9" x14ac:dyDescent="0.35">
      <c r="A25" s="32"/>
      <c r="B25" s="33"/>
      <c r="C25" s="33"/>
      <c r="D25" s="33"/>
      <c r="E25" s="33"/>
      <c r="F25" s="54"/>
      <c r="G25" s="33"/>
      <c r="H25" s="315" t="str">
        <f>IFERROR(VLOOKUP(B25,CAPTURE_DATA!$AS$4:$AU$2000,3,FALSE),"")</f>
        <v/>
      </c>
      <c r="I25" s="317" t="str">
        <f>IFERROR(VLOOKUP(D25,ROOST_SITE_INFO!$AC$3:$AD$504,2,FALSE),"")</f>
        <v/>
      </c>
    </row>
    <row r="26" spans="1:9" x14ac:dyDescent="0.35">
      <c r="A26" s="32"/>
      <c r="B26" s="33"/>
      <c r="C26" s="33"/>
      <c r="D26" s="33"/>
      <c r="E26" s="33"/>
      <c r="F26" s="54"/>
      <c r="G26" s="33"/>
      <c r="H26" s="315" t="str">
        <f>IFERROR(VLOOKUP(B26,CAPTURE_DATA!$AS$4:$AU$2000,3,FALSE),"")</f>
        <v/>
      </c>
      <c r="I26" s="317" t="str">
        <f>IFERROR(VLOOKUP(D26,ROOST_SITE_INFO!$AC$3:$AD$504,2,FALSE),"")</f>
        <v/>
      </c>
    </row>
    <row r="27" spans="1:9" x14ac:dyDescent="0.35">
      <c r="A27" s="32"/>
      <c r="B27" s="33"/>
      <c r="C27" s="33"/>
      <c r="D27" s="33"/>
      <c r="E27" s="33"/>
      <c r="F27" s="54"/>
      <c r="G27" s="33"/>
      <c r="H27" s="315" t="str">
        <f>IFERROR(VLOOKUP(B27,CAPTURE_DATA!$AS$4:$AU$2000,3,FALSE),"")</f>
        <v/>
      </c>
      <c r="I27" s="317" t="str">
        <f>IFERROR(VLOOKUP(D27,ROOST_SITE_INFO!$AC$3:$AD$504,2,FALSE),"")</f>
        <v/>
      </c>
    </row>
    <row r="28" spans="1:9" x14ac:dyDescent="0.35">
      <c r="A28" s="32"/>
      <c r="B28" s="33"/>
      <c r="C28" s="33"/>
      <c r="D28" s="33"/>
      <c r="E28" s="33"/>
      <c r="F28" s="54"/>
      <c r="G28" s="33"/>
      <c r="H28" s="315" t="str">
        <f>IFERROR(VLOOKUP(B28,CAPTURE_DATA!$AS$4:$AU$2000,3,FALSE),"")</f>
        <v/>
      </c>
      <c r="I28" s="317" t="str">
        <f>IFERROR(VLOOKUP(D28,ROOST_SITE_INFO!$AC$3:$AD$504,2,FALSE),"")</f>
        <v/>
      </c>
    </row>
    <row r="29" spans="1:9" x14ac:dyDescent="0.35">
      <c r="A29" s="32"/>
      <c r="B29" s="33"/>
      <c r="C29" s="33"/>
      <c r="D29" s="33"/>
      <c r="E29" s="33"/>
      <c r="F29" s="54"/>
      <c r="G29" s="33"/>
      <c r="H29" s="315" t="str">
        <f>IFERROR(VLOOKUP(B29,CAPTURE_DATA!$AS$4:$AU$2000,3,FALSE),"")</f>
        <v/>
      </c>
      <c r="I29" s="317" t="str">
        <f>IFERROR(VLOOKUP(D29,ROOST_SITE_INFO!$AC$3:$AD$504,2,FALSE),"")</f>
        <v/>
      </c>
    </row>
    <row r="30" spans="1:9" x14ac:dyDescent="0.35">
      <c r="A30" s="32"/>
      <c r="B30" s="33"/>
      <c r="C30" s="33"/>
      <c r="D30" s="33"/>
      <c r="E30" s="33"/>
      <c r="F30" s="54"/>
      <c r="G30" s="33"/>
      <c r="H30" s="315" t="str">
        <f>IFERROR(VLOOKUP(B30,CAPTURE_DATA!$AS$4:$AU$2000,3,FALSE),"")</f>
        <v/>
      </c>
      <c r="I30" s="317" t="str">
        <f>IFERROR(VLOOKUP(D30,ROOST_SITE_INFO!$AC$3:$AD$504,2,FALSE),"")</f>
        <v/>
      </c>
    </row>
    <row r="31" spans="1:9" x14ac:dyDescent="0.35">
      <c r="A31" s="32"/>
      <c r="B31" s="33"/>
      <c r="C31" s="33"/>
      <c r="D31" s="33"/>
      <c r="E31" s="33"/>
      <c r="F31" s="54"/>
      <c r="G31" s="33"/>
      <c r="H31" s="315" t="str">
        <f>IFERROR(VLOOKUP(B31,CAPTURE_DATA!$AS$4:$AU$2000,3,FALSE),"")</f>
        <v/>
      </c>
      <c r="I31" s="317" t="str">
        <f>IFERROR(VLOOKUP(D31,ROOST_SITE_INFO!$AC$3:$AD$504,2,FALSE),"")</f>
        <v/>
      </c>
    </row>
    <row r="32" spans="1:9" x14ac:dyDescent="0.35">
      <c r="A32" s="32"/>
      <c r="B32" s="33"/>
      <c r="C32" s="33"/>
      <c r="D32" s="33"/>
      <c r="E32" s="33"/>
      <c r="F32" s="54"/>
      <c r="G32" s="33"/>
      <c r="H32" s="315" t="str">
        <f>IFERROR(VLOOKUP(B32,CAPTURE_DATA!$AS$4:$AU$2000,3,FALSE),"")</f>
        <v/>
      </c>
      <c r="I32" s="317" t="str">
        <f>IFERROR(VLOOKUP(D32,ROOST_SITE_INFO!$AC$3:$AD$504,2,FALSE),"")</f>
        <v/>
      </c>
    </row>
    <row r="33" spans="1:9" x14ac:dyDescent="0.35">
      <c r="A33" s="32"/>
      <c r="B33" s="33"/>
      <c r="C33" s="33"/>
      <c r="D33" s="33"/>
      <c r="E33" s="33"/>
      <c r="F33" s="54"/>
      <c r="G33" s="33"/>
      <c r="H33" s="315" t="str">
        <f>IFERROR(VLOOKUP(B33,CAPTURE_DATA!$AS$4:$AU$2000,3,FALSE),"")</f>
        <v/>
      </c>
      <c r="I33" s="317" t="str">
        <f>IFERROR(VLOOKUP(D33,ROOST_SITE_INFO!$AC$3:$AD$504,2,FALSE),"")</f>
        <v/>
      </c>
    </row>
    <row r="34" spans="1:9" x14ac:dyDescent="0.35">
      <c r="A34" s="32"/>
      <c r="B34" s="33"/>
      <c r="C34" s="33"/>
      <c r="D34" s="33"/>
      <c r="E34" s="33"/>
      <c r="F34" s="54"/>
      <c r="G34" s="33"/>
      <c r="H34" s="315" t="str">
        <f>IFERROR(VLOOKUP(B34,CAPTURE_DATA!$AS$4:$AU$2000,3,FALSE),"")</f>
        <v/>
      </c>
      <c r="I34" s="317" t="str">
        <f>IFERROR(VLOOKUP(D34,ROOST_SITE_INFO!$AC$3:$AD$504,2,FALSE),"")</f>
        <v/>
      </c>
    </row>
    <row r="35" spans="1:9" x14ac:dyDescent="0.35">
      <c r="A35" s="32"/>
      <c r="B35" s="33"/>
      <c r="C35" s="33"/>
      <c r="D35" s="33"/>
      <c r="E35" s="33"/>
      <c r="F35" s="54"/>
      <c r="G35" s="33"/>
      <c r="H35" s="315" t="str">
        <f>IFERROR(VLOOKUP(B35,CAPTURE_DATA!$AS$4:$AU$2000,3,FALSE),"")</f>
        <v/>
      </c>
      <c r="I35" s="317" t="str">
        <f>IFERROR(VLOOKUP(D35,ROOST_SITE_INFO!$AC$3:$AD$504,2,FALSE),"")</f>
        <v/>
      </c>
    </row>
    <row r="36" spans="1:9" x14ac:dyDescent="0.35">
      <c r="A36" s="32"/>
      <c r="B36" s="33"/>
      <c r="C36" s="33"/>
      <c r="D36" s="33"/>
      <c r="E36" s="33"/>
      <c r="F36" s="54"/>
      <c r="G36" s="33"/>
      <c r="H36" s="315" t="str">
        <f>IFERROR(VLOOKUP(B36,CAPTURE_DATA!$AS$4:$AU$2000,3,FALSE),"")</f>
        <v/>
      </c>
      <c r="I36" s="317" t="str">
        <f>IFERROR(VLOOKUP(D36,ROOST_SITE_INFO!$AC$3:$AD$504,2,FALSE),"")</f>
        <v/>
      </c>
    </row>
    <row r="37" spans="1:9" x14ac:dyDescent="0.35">
      <c r="A37" s="32"/>
      <c r="B37" s="33"/>
      <c r="C37" s="33"/>
      <c r="D37" s="33"/>
      <c r="E37" s="33"/>
      <c r="F37" s="54"/>
      <c r="G37" s="33"/>
      <c r="H37" s="315" t="str">
        <f>IFERROR(VLOOKUP(B37,CAPTURE_DATA!$AS$4:$AU$2000,3,FALSE),"")</f>
        <v/>
      </c>
      <c r="I37" s="317" t="str">
        <f>IFERROR(VLOOKUP(D37,ROOST_SITE_INFO!$AC$3:$AD$504,2,FALSE),"")</f>
        <v/>
      </c>
    </row>
    <row r="38" spans="1:9" x14ac:dyDescent="0.35">
      <c r="A38" s="32"/>
      <c r="B38" s="33"/>
      <c r="C38" s="33"/>
      <c r="D38" s="33"/>
      <c r="E38" s="33"/>
      <c r="F38" s="54"/>
      <c r="G38" s="33"/>
      <c r="H38" s="315" t="str">
        <f>IFERROR(VLOOKUP(B38,CAPTURE_DATA!$AS$4:$AU$2000,3,FALSE),"")</f>
        <v/>
      </c>
      <c r="I38" s="317" t="str">
        <f>IFERROR(VLOOKUP(D38,ROOST_SITE_INFO!$AC$3:$AD$504,2,FALSE),"")</f>
        <v/>
      </c>
    </row>
    <row r="39" spans="1:9" x14ac:dyDescent="0.35">
      <c r="A39" s="32"/>
      <c r="B39" s="33"/>
      <c r="C39" s="33"/>
      <c r="D39" s="33"/>
      <c r="E39" s="33"/>
      <c r="F39" s="54"/>
      <c r="G39" s="33"/>
      <c r="H39" s="315" t="str">
        <f>IFERROR(VLOOKUP(B39,CAPTURE_DATA!$AS$4:$AU$2000,3,FALSE),"")</f>
        <v/>
      </c>
      <c r="I39" s="317" t="str">
        <f>IFERROR(VLOOKUP(D39,ROOST_SITE_INFO!$AC$3:$AD$504,2,FALSE),"")</f>
        <v/>
      </c>
    </row>
    <row r="40" spans="1:9" x14ac:dyDescent="0.35">
      <c r="A40" s="32"/>
      <c r="B40" s="33"/>
      <c r="C40" s="33"/>
      <c r="D40" s="33"/>
      <c r="E40" s="33"/>
      <c r="F40" s="54"/>
      <c r="G40" s="33"/>
      <c r="H40" s="315" t="str">
        <f>IFERROR(VLOOKUP(B40,CAPTURE_DATA!$AS$4:$AU$2000,3,FALSE),"")</f>
        <v/>
      </c>
      <c r="I40" s="317" t="str">
        <f>IFERROR(VLOOKUP(D40,ROOST_SITE_INFO!$AC$3:$AD$504,2,FALSE),"")</f>
        <v/>
      </c>
    </row>
    <row r="41" spans="1:9" x14ac:dyDescent="0.35">
      <c r="A41" s="32"/>
      <c r="B41" s="33"/>
      <c r="C41" s="33"/>
      <c r="D41" s="33"/>
      <c r="E41" s="33"/>
      <c r="F41" s="54"/>
      <c r="G41" s="33"/>
      <c r="H41" s="315" t="str">
        <f>IFERROR(VLOOKUP(B41,CAPTURE_DATA!$AS$4:$AU$2000,3,FALSE),"")</f>
        <v/>
      </c>
      <c r="I41" s="317" t="str">
        <f>IFERROR(VLOOKUP(D41,ROOST_SITE_INFO!$AC$3:$AD$504,2,FALSE),"")</f>
        <v/>
      </c>
    </row>
    <row r="42" spans="1:9" x14ac:dyDescent="0.35">
      <c r="A42" s="32"/>
      <c r="B42" s="33"/>
      <c r="C42" s="33"/>
      <c r="D42" s="33"/>
      <c r="E42" s="33"/>
      <c r="F42" s="54"/>
      <c r="G42" s="33"/>
      <c r="H42" s="315" t="str">
        <f>IFERROR(VLOOKUP(B42,CAPTURE_DATA!$AS$4:$AU$2000,3,FALSE),"")</f>
        <v/>
      </c>
      <c r="I42" s="317" t="str">
        <f>IFERROR(VLOOKUP(D42,ROOST_SITE_INFO!$AC$3:$AD$504,2,FALSE),"")</f>
        <v/>
      </c>
    </row>
    <row r="43" spans="1:9" x14ac:dyDescent="0.35">
      <c r="A43" s="32"/>
      <c r="B43" s="33"/>
      <c r="C43" s="33"/>
      <c r="D43" s="33"/>
      <c r="E43" s="33"/>
      <c r="F43" s="54"/>
      <c r="G43" s="33"/>
      <c r="H43" s="315" t="str">
        <f>IFERROR(VLOOKUP(B43,CAPTURE_DATA!$AS$4:$AU$2000,3,FALSE),"")</f>
        <v/>
      </c>
      <c r="I43" s="317" t="str">
        <f>IFERROR(VLOOKUP(D43,ROOST_SITE_INFO!$AC$3:$AD$504,2,FALSE),"")</f>
        <v/>
      </c>
    </row>
    <row r="44" spans="1:9" x14ac:dyDescent="0.35">
      <c r="A44" s="32"/>
      <c r="B44" s="33"/>
      <c r="C44" s="33"/>
      <c r="D44" s="33"/>
      <c r="E44" s="33"/>
      <c r="F44" s="54"/>
      <c r="G44" s="33"/>
      <c r="H44" s="315" t="str">
        <f>IFERROR(VLOOKUP(B44,CAPTURE_DATA!$AS$4:$AU$2000,3,FALSE),"")</f>
        <v/>
      </c>
      <c r="I44" s="317" t="str">
        <f>IFERROR(VLOOKUP(D44,ROOST_SITE_INFO!$AC$3:$AD$504,2,FALSE),"")</f>
        <v/>
      </c>
    </row>
    <row r="45" spans="1:9" x14ac:dyDescent="0.35">
      <c r="A45" s="32"/>
      <c r="B45" s="33"/>
      <c r="C45" s="33"/>
      <c r="D45" s="33"/>
      <c r="E45" s="33"/>
      <c r="F45" s="54"/>
      <c r="G45" s="33"/>
      <c r="H45" s="315" t="str">
        <f>IFERROR(VLOOKUP(B45,CAPTURE_DATA!$AS$4:$AU$2000,3,FALSE),"")</f>
        <v/>
      </c>
      <c r="I45" s="317" t="str">
        <f>IFERROR(VLOOKUP(D45,ROOST_SITE_INFO!$AC$3:$AD$504,2,FALSE),"")</f>
        <v/>
      </c>
    </row>
    <row r="46" spans="1:9" x14ac:dyDescent="0.35">
      <c r="A46" s="32"/>
      <c r="B46" s="33"/>
      <c r="C46" s="33"/>
      <c r="D46" s="33"/>
      <c r="E46" s="33"/>
      <c r="F46" s="54"/>
      <c r="G46" s="33"/>
      <c r="H46" s="315" t="str">
        <f>IFERROR(VLOOKUP(B46,CAPTURE_DATA!$AS$4:$AU$2000,3,FALSE),"")</f>
        <v/>
      </c>
      <c r="I46" s="317" t="str">
        <f>IFERROR(VLOOKUP(D46,ROOST_SITE_INFO!$AC$3:$AD$504,2,FALSE),"")</f>
        <v/>
      </c>
    </row>
    <row r="47" spans="1:9" x14ac:dyDescent="0.35">
      <c r="A47" s="32"/>
      <c r="B47" s="33"/>
      <c r="C47" s="33"/>
      <c r="D47" s="33"/>
      <c r="E47" s="33"/>
      <c r="F47" s="54"/>
      <c r="G47" s="33"/>
      <c r="H47" s="315" t="str">
        <f>IFERROR(VLOOKUP(B47,CAPTURE_DATA!$AS$4:$AU$2000,3,FALSE),"")</f>
        <v/>
      </c>
      <c r="I47" s="317" t="str">
        <f>IFERROR(VLOOKUP(D47,ROOST_SITE_INFO!$AC$3:$AD$504,2,FALSE),"")</f>
        <v/>
      </c>
    </row>
    <row r="48" spans="1:9" x14ac:dyDescent="0.35">
      <c r="A48" s="32"/>
      <c r="B48" s="33"/>
      <c r="C48" s="33"/>
      <c r="D48" s="33"/>
      <c r="E48" s="33"/>
      <c r="F48" s="54"/>
      <c r="G48" s="33"/>
      <c r="H48" s="315" t="str">
        <f>IFERROR(VLOOKUP(B48,CAPTURE_DATA!$AS$4:$AU$2000,3,FALSE),"")</f>
        <v/>
      </c>
      <c r="I48" s="317" t="str">
        <f>IFERROR(VLOOKUP(D48,ROOST_SITE_INFO!$AC$3:$AD$504,2,FALSE),"")</f>
        <v/>
      </c>
    </row>
    <row r="49" spans="1:9" x14ac:dyDescent="0.35">
      <c r="A49" s="32"/>
      <c r="B49" s="33"/>
      <c r="C49" s="33"/>
      <c r="D49" s="33"/>
      <c r="E49" s="33"/>
      <c r="F49" s="54"/>
      <c r="G49" s="33"/>
      <c r="H49" s="315" t="str">
        <f>IFERROR(VLOOKUP(B49,CAPTURE_DATA!$AS$4:$AU$2000,3,FALSE),"")</f>
        <v/>
      </c>
      <c r="I49" s="317" t="str">
        <f>IFERROR(VLOOKUP(D49,ROOST_SITE_INFO!$AC$3:$AD$504,2,FALSE),"")</f>
        <v/>
      </c>
    </row>
    <row r="50" spans="1:9" x14ac:dyDescent="0.35">
      <c r="A50" s="32"/>
      <c r="B50" s="33"/>
      <c r="C50" s="33"/>
      <c r="D50" s="33"/>
      <c r="E50" s="33"/>
      <c r="F50" s="54"/>
      <c r="G50" s="33"/>
      <c r="H50" s="315" t="str">
        <f>IFERROR(VLOOKUP(B50,CAPTURE_DATA!$AS$4:$AU$2000,3,FALSE),"")</f>
        <v/>
      </c>
      <c r="I50" s="317" t="str">
        <f>IFERROR(VLOOKUP(D50,ROOST_SITE_INFO!$AC$3:$AD$504,2,FALSE),"")</f>
        <v/>
      </c>
    </row>
    <row r="51" spans="1:9" x14ac:dyDescent="0.35">
      <c r="A51" s="32"/>
      <c r="B51" s="33"/>
      <c r="C51" s="33"/>
      <c r="D51" s="33"/>
      <c r="E51" s="33"/>
      <c r="F51" s="54"/>
      <c r="G51" s="33"/>
      <c r="H51" s="315" t="str">
        <f>IFERROR(VLOOKUP(B51,CAPTURE_DATA!$AS$4:$AU$2000,3,FALSE),"")</f>
        <v/>
      </c>
      <c r="I51" s="317" t="str">
        <f>IFERROR(VLOOKUP(D51,ROOST_SITE_INFO!$AC$3:$AD$504,2,FALSE),"")</f>
        <v/>
      </c>
    </row>
    <row r="52" spans="1:9" x14ac:dyDescent="0.35">
      <c r="A52" s="32"/>
      <c r="B52" s="33"/>
      <c r="C52" s="33"/>
      <c r="D52" s="33"/>
      <c r="E52" s="33"/>
      <c r="F52" s="54"/>
      <c r="G52" s="33"/>
      <c r="H52" s="315" t="str">
        <f>IFERROR(VLOOKUP(B52,CAPTURE_DATA!$AS$4:$AU$2000,3,FALSE),"")</f>
        <v/>
      </c>
      <c r="I52" s="317" t="str">
        <f>IFERROR(VLOOKUP(D52,ROOST_SITE_INFO!$AC$3:$AD$504,2,FALSE),"")</f>
        <v/>
      </c>
    </row>
    <row r="53" spans="1:9" x14ac:dyDescent="0.35">
      <c r="A53" s="32"/>
      <c r="B53" s="33"/>
      <c r="C53" s="33"/>
      <c r="D53" s="33"/>
      <c r="E53" s="33"/>
      <c r="F53" s="54"/>
      <c r="G53" s="33"/>
      <c r="H53" s="315" t="str">
        <f>IFERROR(VLOOKUP(B53,CAPTURE_DATA!$AS$4:$AU$2000,3,FALSE),"")</f>
        <v/>
      </c>
      <c r="I53" s="317" t="str">
        <f>IFERROR(VLOOKUP(D53,ROOST_SITE_INFO!$AC$3:$AD$504,2,FALSE),"")</f>
        <v/>
      </c>
    </row>
    <row r="54" spans="1:9" x14ac:dyDescent="0.35">
      <c r="A54" s="32"/>
      <c r="B54" s="33"/>
      <c r="C54" s="33"/>
      <c r="D54" s="33"/>
      <c r="E54" s="33"/>
      <c r="F54" s="54"/>
      <c r="G54" s="33"/>
      <c r="H54" s="315" t="str">
        <f>IFERROR(VLOOKUP(B54,CAPTURE_DATA!$AS$4:$AU$2000,3,FALSE),"")</f>
        <v/>
      </c>
      <c r="I54" s="317" t="str">
        <f>IFERROR(VLOOKUP(D54,ROOST_SITE_INFO!$AC$3:$AD$504,2,FALSE),"")</f>
        <v/>
      </c>
    </row>
    <row r="55" spans="1:9" x14ac:dyDescent="0.35">
      <c r="A55" s="32"/>
      <c r="B55" s="33"/>
      <c r="C55" s="33"/>
      <c r="D55" s="33"/>
      <c r="E55" s="33"/>
      <c r="F55" s="54"/>
      <c r="G55" s="33"/>
      <c r="H55" s="315" t="str">
        <f>IFERROR(VLOOKUP(B55,CAPTURE_DATA!$AS$4:$AU$2000,3,FALSE),"")</f>
        <v/>
      </c>
      <c r="I55" s="317" t="str">
        <f>IFERROR(VLOOKUP(D55,ROOST_SITE_INFO!$AC$3:$AD$504,2,FALSE),"")</f>
        <v/>
      </c>
    </row>
    <row r="56" spans="1:9" x14ac:dyDescent="0.35">
      <c r="A56" s="32"/>
      <c r="B56" s="33"/>
      <c r="C56" s="33"/>
      <c r="D56" s="33"/>
      <c r="E56" s="33"/>
      <c r="F56" s="54"/>
      <c r="G56" s="33"/>
      <c r="H56" s="315" t="str">
        <f>IFERROR(VLOOKUP(B56,CAPTURE_DATA!$AS$4:$AU$2000,3,FALSE),"")</f>
        <v/>
      </c>
      <c r="I56" s="317" t="str">
        <f>IFERROR(VLOOKUP(D56,ROOST_SITE_INFO!$AC$3:$AD$504,2,FALSE),"")</f>
        <v/>
      </c>
    </row>
    <row r="57" spans="1:9" x14ac:dyDescent="0.35">
      <c r="A57" s="32"/>
      <c r="B57" s="33"/>
      <c r="C57" s="33"/>
      <c r="D57" s="33"/>
      <c r="E57" s="33"/>
      <c r="F57" s="54"/>
      <c r="G57" s="33"/>
      <c r="H57" s="315" t="str">
        <f>IFERROR(VLOOKUP(B57,CAPTURE_DATA!$AS$4:$AU$2000,3,FALSE),"")</f>
        <v/>
      </c>
      <c r="I57" s="317" t="str">
        <f>IFERROR(VLOOKUP(D57,ROOST_SITE_INFO!$AC$3:$AD$504,2,FALSE),"")</f>
        <v/>
      </c>
    </row>
    <row r="58" spans="1:9" x14ac:dyDescent="0.35">
      <c r="A58" s="32"/>
      <c r="B58" s="33"/>
      <c r="C58" s="33"/>
      <c r="D58" s="33"/>
      <c r="E58" s="33"/>
      <c r="F58" s="54"/>
      <c r="G58" s="33"/>
      <c r="H58" s="315" t="str">
        <f>IFERROR(VLOOKUP(B58,CAPTURE_DATA!$AS$4:$AU$2000,3,FALSE),"")</f>
        <v/>
      </c>
      <c r="I58" s="317" t="str">
        <f>IFERROR(VLOOKUP(D58,ROOST_SITE_INFO!$AC$3:$AD$504,2,FALSE),"")</f>
        <v/>
      </c>
    </row>
    <row r="59" spans="1:9" x14ac:dyDescent="0.35">
      <c r="A59" s="32"/>
      <c r="B59" s="33"/>
      <c r="C59" s="33"/>
      <c r="D59" s="33"/>
      <c r="E59" s="33"/>
      <c r="F59" s="54"/>
      <c r="G59" s="33"/>
      <c r="H59" s="315" t="str">
        <f>IFERROR(VLOOKUP(B59,CAPTURE_DATA!$AS$4:$AU$2000,3,FALSE),"")</f>
        <v/>
      </c>
      <c r="I59" s="317" t="str">
        <f>IFERROR(VLOOKUP(D59,ROOST_SITE_INFO!$AC$3:$AD$504,2,FALSE),"")</f>
        <v/>
      </c>
    </row>
    <row r="60" spans="1:9" x14ac:dyDescent="0.35">
      <c r="A60" s="32"/>
      <c r="B60" s="33"/>
      <c r="C60" s="33"/>
      <c r="D60" s="33"/>
      <c r="E60" s="33"/>
      <c r="F60" s="54"/>
      <c r="G60" s="33"/>
      <c r="H60" s="315" t="str">
        <f>IFERROR(VLOOKUP(B60,CAPTURE_DATA!$AS$4:$AU$2000,3,FALSE),"")</f>
        <v/>
      </c>
      <c r="I60" s="317" t="str">
        <f>IFERROR(VLOOKUP(D60,ROOST_SITE_INFO!$AC$3:$AD$504,2,FALSE),"")</f>
        <v/>
      </c>
    </row>
    <row r="61" spans="1:9" x14ac:dyDescent="0.35">
      <c r="A61" s="32"/>
      <c r="B61" s="33"/>
      <c r="C61" s="33"/>
      <c r="D61" s="33"/>
      <c r="E61" s="33"/>
      <c r="F61" s="54"/>
      <c r="G61" s="33"/>
      <c r="H61" s="315" t="str">
        <f>IFERROR(VLOOKUP(B61,CAPTURE_DATA!$AS$4:$AU$2000,3,FALSE),"")</f>
        <v/>
      </c>
      <c r="I61" s="317" t="str">
        <f>IFERROR(VLOOKUP(D61,ROOST_SITE_INFO!$AC$3:$AD$504,2,FALSE),"")</f>
        <v/>
      </c>
    </row>
    <row r="62" spans="1:9" x14ac:dyDescent="0.35">
      <c r="A62" s="32"/>
      <c r="B62" s="33"/>
      <c r="C62" s="33"/>
      <c r="D62" s="33"/>
      <c r="E62" s="33"/>
      <c r="F62" s="54"/>
      <c r="G62" s="33"/>
      <c r="H62" s="315" t="str">
        <f>IFERROR(VLOOKUP(B62,CAPTURE_DATA!$AS$4:$AU$2000,3,FALSE),"")</f>
        <v/>
      </c>
      <c r="I62" s="317" t="str">
        <f>IFERROR(VLOOKUP(D62,ROOST_SITE_INFO!$AC$3:$AD$504,2,FALSE),"")</f>
        <v/>
      </c>
    </row>
    <row r="63" spans="1:9" x14ac:dyDescent="0.35">
      <c r="A63" s="32"/>
      <c r="B63" s="33"/>
      <c r="C63" s="33"/>
      <c r="D63" s="33"/>
      <c r="E63" s="33"/>
      <c r="F63" s="54"/>
      <c r="G63" s="33"/>
      <c r="H63" s="315" t="str">
        <f>IFERROR(VLOOKUP(B63,CAPTURE_DATA!$AS$4:$AU$2000,3,FALSE),"")</f>
        <v/>
      </c>
      <c r="I63" s="317" t="str">
        <f>IFERROR(VLOOKUP(D63,ROOST_SITE_INFO!$AC$3:$AD$504,2,FALSE),"")</f>
        <v/>
      </c>
    </row>
    <row r="64" spans="1:9" x14ac:dyDescent="0.35">
      <c r="A64" s="32"/>
      <c r="B64" s="33"/>
      <c r="C64" s="33"/>
      <c r="D64" s="33"/>
      <c r="E64" s="33"/>
      <c r="F64" s="54"/>
      <c r="G64" s="33"/>
      <c r="H64" s="315" t="str">
        <f>IFERROR(VLOOKUP(B64,CAPTURE_DATA!$AS$4:$AU$2000,3,FALSE),"")</f>
        <v/>
      </c>
      <c r="I64" s="317" t="str">
        <f>IFERROR(VLOOKUP(D64,ROOST_SITE_INFO!$AC$3:$AD$504,2,FALSE),"")</f>
        <v/>
      </c>
    </row>
    <row r="65" spans="1:9" x14ac:dyDescent="0.35">
      <c r="A65" s="32"/>
      <c r="B65" s="33"/>
      <c r="C65" s="33"/>
      <c r="D65" s="33"/>
      <c r="E65" s="33"/>
      <c r="F65" s="54"/>
      <c r="G65" s="33"/>
      <c r="H65" s="315" t="str">
        <f>IFERROR(VLOOKUP(B65,CAPTURE_DATA!$AS$4:$AU$2000,3,FALSE),"")</f>
        <v/>
      </c>
      <c r="I65" s="317" t="str">
        <f>IFERROR(VLOOKUP(D65,ROOST_SITE_INFO!$AC$3:$AD$504,2,FALSE),"")</f>
        <v/>
      </c>
    </row>
    <row r="66" spans="1:9" x14ac:dyDescent="0.35">
      <c r="A66" s="32"/>
      <c r="B66" s="33"/>
      <c r="C66" s="33"/>
      <c r="D66" s="33"/>
      <c r="E66" s="33"/>
      <c r="F66" s="54"/>
      <c r="G66" s="33"/>
      <c r="H66" s="315" t="str">
        <f>IFERROR(VLOOKUP(B66,CAPTURE_DATA!$AS$4:$AU$2000,3,FALSE),"")</f>
        <v/>
      </c>
      <c r="I66" s="317" t="str">
        <f>IFERROR(VLOOKUP(D66,ROOST_SITE_INFO!$AC$3:$AD$504,2,FALSE),"")</f>
        <v/>
      </c>
    </row>
    <row r="67" spans="1:9" x14ac:dyDescent="0.35">
      <c r="A67" s="32"/>
      <c r="B67" s="33"/>
      <c r="C67" s="33"/>
      <c r="D67" s="33"/>
      <c r="E67" s="33"/>
      <c r="F67" s="54"/>
      <c r="G67" s="33"/>
      <c r="H67" s="315" t="str">
        <f>IFERROR(VLOOKUP(B67,CAPTURE_DATA!$AS$4:$AU$2000,3,FALSE),"")</f>
        <v/>
      </c>
      <c r="I67" s="317" t="str">
        <f>IFERROR(VLOOKUP(D67,ROOST_SITE_INFO!$AC$3:$AD$504,2,FALSE),"")</f>
        <v/>
      </c>
    </row>
    <row r="68" spans="1:9" x14ac:dyDescent="0.35">
      <c r="A68" s="32"/>
      <c r="B68" s="33"/>
      <c r="C68" s="33"/>
      <c r="D68" s="33"/>
      <c r="E68" s="33"/>
      <c r="F68" s="54"/>
      <c r="G68" s="33"/>
      <c r="H68" s="315" t="str">
        <f>IFERROR(VLOOKUP(B68,CAPTURE_DATA!$AS$4:$AU$2000,3,FALSE),"")</f>
        <v/>
      </c>
      <c r="I68" s="317" t="str">
        <f>IFERROR(VLOOKUP(D68,ROOST_SITE_INFO!$AC$3:$AD$504,2,FALSE),"")</f>
        <v/>
      </c>
    </row>
    <row r="69" spans="1:9" x14ac:dyDescent="0.35">
      <c r="A69" s="32"/>
      <c r="B69" s="33"/>
      <c r="C69" s="33"/>
      <c r="D69" s="33"/>
      <c r="E69" s="33"/>
      <c r="F69" s="54"/>
      <c r="G69" s="33"/>
      <c r="H69" s="315" t="str">
        <f>IFERROR(VLOOKUP(B69,CAPTURE_DATA!$AS$4:$AU$2000,3,FALSE),"")</f>
        <v/>
      </c>
      <c r="I69" s="317" t="str">
        <f>IFERROR(VLOOKUP(D69,ROOST_SITE_INFO!$AC$3:$AD$504,2,FALSE),"")</f>
        <v/>
      </c>
    </row>
    <row r="70" spans="1:9" x14ac:dyDescent="0.35">
      <c r="A70" s="32"/>
      <c r="B70" s="33"/>
      <c r="C70" s="33"/>
      <c r="D70" s="33"/>
      <c r="E70" s="33"/>
      <c r="F70" s="54"/>
      <c r="G70" s="33"/>
      <c r="H70" s="315" t="str">
        <f>IFERROR(VLOOKUP(B70,CAPTURE_DATA!$AS$4:$AU$2000,3,FALSE),"")</f>
        <v/>
      </c>
      <c r="I70" s="317" t="str">
        <f>IFERROR(VLOOKUP(D70,ROOST_SITE_INFO!$AC$3:$AD$504,2,FALSE),"")</f>
        <v/>
      </c>
    </row>
    <row r="71" spans="1:9" x14ac:dyDescent="0.35">
      <c r="A71" s="32"/>
      <c r="B71" s="33"/>
      <c r="C71" s="33"/>
      <c r="D71" s="33"/>
      <c r="E71" s="33"/>
      <c r="F71" s="54"/>
      <c r="G71" s="33"/>
      <c r="H71" s="315" t="str">
        <f>IFERROR(VLOOKUP(B71,CAPTURE_DATA!$AS$4:$AU$2000,3,FALSE),"")</f>
        <v/>
      </c>
      <c r="I71" s="317" t="str">
        <f>IFERROR(VLOOKUP(D71,ROOST_SITE_INFO!$AC$3:$AD$504,2,FALSE),"")</f>
        <v/>
      </c>
    </row>
    <row r="72" spans="1:9" x14ac:dyDescent="0.35">
      <c r="A72" s="32"/>
      <c r="B72" s="33"/>
      <c r="C72" s="33"/>
      <c r="D72" s="33"/>
      <c r="E72" s="33"/>
      <c r="F72" s="54"/>
      <c r="G72" s="33"/>
      <c r="H72" s="315" t="str">
        <f>IFERROR(VLOOKUP(B72,CAPTURE_DATA!$AS$4:$AU$2000,3,FALSE),"")</f>
        <v/>
      </c>
      <c r="I72" s="317" t="str">
        <f>IFERROR(VLOOKUP(D72,ROOST_SITE_INFO!$AC$3:$AD$504,2,FALSE),"")</f>
        <v/>
      </c>
    </row>
    <row r="73" spans="1:9" x14ac:dyDescent="0.35">
      <c r="A73" s="32"/>
      <c r="B73" s="33"/>
      <c r="C73" s="33"/>
      <c r="D73" s="33"/>
      <c r="E73" s="33"/>
      <c r="F73" s="54"/>
      <c r="G73" s="33"/>
      <c r="H73" s="315" t="str">
        <f>IFERROR(VLOOKUP(B73,CAPTURE_DATA!$AS$4:$AU$2000,3,FALSE),"")</f>
        <v/>
      </c>
      <c r="I73" s="317" t="str">
        <f>IFERROR(VLOOKUP(D73,ROOST_SITE_INFO!$AC$3:$AD$504,2,FALSE),"")</f>
        <v/>
      </c>
    </row>
    <row r="74" spans="1:9" x14ac:dyDescent="0.35">
      <c r="A74" s="32"/>
      <c r="B74" s="33"/>
      <c r="C74" s="33"/>
      <c r="D74" s="33"/>
      <c r="E74" s="33"/>
      <c r="F74" s="54"/>
      <c r="G74" s="33"/>
      <c r="H74" s="315" t="str">
        <f>IFERROR(VLOOKUP(B74,CAPTURE_DATA!$AS$4:$AU$2000,3,FALSE),"")</f>
        <v/>
      </c>
      <c r="I74" s="317" t="str">
        <f>IFERROR(VLOOKUP(D74,ROOST_SITE_INFO!$AC$3:$AD$504,2,FALSE),"")</f>
        <v/>
      </c>
    </row>
    <row r="75" spans="1:9" x14ac:dyDescent="0.35">
      <c r="A75" s="32"/>
      <c r="B75" s="33"/>
      <c r="C75" s="33"/>
      <c r="D75" s="33"/>
      <c r="E75" s="33"/>
      <c r="F75" s="54"/>
      <c r="G75" s="33"/>
      <c r="H75" s="315" t="str">
        <f>IFERROR(VLOOKUP(B75,CAPTURE_DATA!$AS$4:$AU$2000,3,FALSE),"")</f>
        <v/>
      </c>
      <c r="I75" s="317" t="str">
        <f>IFERROR(VLOOKUP(D75,ROOST_SITE_INFO!$AC$3:$AD$504,2,FALSE),"")</f>
        <v/>
      </c>
    </row>
    <row r="76" spans="1:9" x14ac:dyDescent="0.35">
      <c r="A76" s="32"/>
      <c r="B76" s="33"/>
      <c r="C76" s="33"/>
      <c r="D76" s="33"/>
      <c r="E76" s="33"/>
      <c r="F76" s="54"/>
      <c r="G76" s="33"/>
      <c r="H76" s="315" t="str">
        <f>IFERROR(VLOOKUP(B76,CAPTURE_DATA!$AS$4:$AU$2000,3,FALSE),"")</f>
        <v/>
      </c>
      <c r="I76" s="317" t="str">
        <f>IFERROR(VLOOKUP(D76,ROOST_SITE_INFO!$AC$3:$AD$504,2,FALSE),"")</f>
        <v/>
      </c>
    </row>
    <row r="77" spans="1:9" x14ac:dyDescent="0.35">
      <c r="A77" s="32"/>
      <c r="B77" s="33"/>
      <c r="C77" s="33"/>
      <c r="D77" s="33"/>
      <c r="E77" s="33"/>
      <c r="F77" s="54"/>
      <c r="G77" s="33"/>
      <c r="H77" s="315" t="str">
        <f>IFERROR(VLOOKUP(B77,CAPTURE_DATA!$AS$4:$AU$2000,3,FALSE),"")</f>
        <v/>
      </c>
      <c r="I77" s="317" t="str">
        <f>IFERROR(VLOOKUP(D77,ROOST_SITE_INFO!$AC$3:$AD$504,2,FALSE),"")</f>
        <v/>
      </c>
    </row>
    <row r="78" spans="1:9" x14ac:dyDescent="0.35">
      <c r="A78" s="32"/>
      <c r="B78" s="33"/>
      <c r="C78" s="33"/>
      <c r="D78" s="33"/>
      <c r="E78" s="33"/>
      <c r="F78" s="54"/>
      <c r="G78" s="33"/>
      <c r="H78" s="315" t="str">
        <f>IFERROR(VLOOKUP(B78,CAPTURE_DATA!$AS$4:$AU$2000,3,FALSE),"")</f>
        <v/>
      </c>
      <c r="I78" s="317" t="str">
        <f>IFERROR(VLOOKUP(D78,ROOST_SITE_INFO!$AC$3:$AD$504,2,FALSE),"")</f>
        <v/>
      </c>
    </row>
    <row r="79" spans="1:9" x14ac:dyDescent="0.35">
      <c r="A79" s="32"/>
      <c r="B79" s="33"/>
      <c r="C79" s="33"/>
      <c r="D79" s="33"/>
      <c r="E79" s="33"/>
      <c r="F79" s="54"/>
      <c r="G79" s="33"/>
      <c r="H79" s="315" t="str">
        <f>IFERROR(VLOOKUP(B79,CAPTURE_DATA!$AS$4:$AU$2000,3,FALSE),"")</f>
        <v/>
      </c>
      <c r="I79" s="317" t="str">
        <f>IFERROR(VLOOKUP(D79,ROOST_SITE_INFO!$AC$3:$AD$504,2,FALSE),"")</f>
        <v/>
      </c>
    </row>
    <row r="80" spans="1:9" x14ac:dyDescent="0.35">
      <c r="A80" s="32"/>
      <c r="B80" s="33"/>
      <c r="C80" s="33"/>
      <c r="D80" s="33"/>
      <c r="E80" s="33"/>
      <c r="F80" s="54"/>
      <c r="G80" s="33"/>
      <c r="H80" s="315" t="str">
        <f>IFERROR(VLOOKUP(B80,CAPTURE_DATA!$AS$4:$AU$2000,3,FALSE),"")</f>
        <v/>
      </c>
      <c r="I80" s="317" t="str">
        <f>IFERROR(VLOOKUP(D80,ROOST_SITE_INFO!$AC$3:$AD$504,2,FALSE),"")</f>
        <v/>
      </c>
    </row>
    <row r="81" spans="1:9" x14ac:dyDescent="0.35">
      <c r="A81" s="32"/>
      <c r="B81" s="33"/>
      <c r="C81" s="33"/>
      <c r="D81" s="33"/>
      <c r="E81" s="33"/>
      <c r="F81" s="54"/>
      <c r="G81" s="33"/>
      <c r="H81" s="315" t="str">
        <f>IFERROR(VLOOKUP(B81,CAPTURE_DATA!$AS$4:$AU$2000,3,FALSE),"")</f>
        <v/>
      </c>
      <c r="I81" s="317" t="str">
        <f>IFERROR(VLOOKUP(D81,ROOST_SITE_INFO!$AC$3:$AD$504,2,FALSE),"")</f>
        <v/>
      </c>
    </row>
    <row r="82" spans="1:9" x14ac:dyDescent="0.35">
      <c r="A82" s="32"/>
      <c r="B82" s="33"/>
      <c r="C82" s="33"/>
      <c r="D82" s="33"/>
      <c r="E82" s="33"/>
      <c r="F82" s="54"/>
      <c r="G82" s="33"/>
      <c r="H82" s="315" t="str">
        <f>IFERROR(VLOOKUP(B82,CAPTURE_DATA!$AS$4:$AU$2000,3,FALSE),"")</f>
        <v/>
      </c>
      <c r="I82" s="317" t="str">
        <f>IFERROR(VLOOKUP(D82,ROOST_SITE_INFO!$AC$3:$AD$504,2,FALSE),"")</f>
        <v/>
      </c>
    </row>
    <row r="83" spans="1:9" x14ac:dyDescent="0.35">
      <c r="A83" s="32"/>
      <c r="B83" s="33"/>
      <c r="C83" s="33"/>
      <c r="D83" s="33"/>
      <c r="E83" s="33"/>
      <c r="F83" s="54"/>
      <c r="G83" s="33"/>
      <c r="H83" s="315" t="str">
        <f>IFERROR(VLOOKUP(B83,CAPTURE_DATA!$AS$4:$AU$2000,3,FALSE),"")</f>
        <v/>
      </c>
      <c r="I83" s="317" t="str">
        <f>IFERROR(VLOOKUP(D83,ROOST_SITE_INFO!$AC$3:$AD$504,2,FALSE),"")</f>
        <v/>
      </c>
    </row>
    <row r="84" spans="1:9" x14ac:dyDescent="0.35">
      <c r="A84" s="32"/>
      <c r="B84" s="33"/>
      <c r="C84" s="33"/>
      <c r="D84" s="33"/>
      <c r="E84" s="33"/>
      <c r="F84" s="54"/>
      <c r="G84" s="33"/>
      <c r="H84" s="315" t="str">
        <f>IFERROR(VLOOKUP(B84,CAPTURE_DATA!$AS$4:$AU$2000,3,FALSE),"")</f>
        <v/>
      </c>
      <c r="I84" s="317" t="str">
        <f>IFERROR(VLOOKUP(D84,ROOST_SITE_INFO!$AC$3:$AD$504,2,FALSE),"")</f>
        <v/>
      </c>
    </row>
    <row r="85" spans="1:9" x14ac:dyDescent="0.35">
      <c r="A85" s="32"/>
      <c r="B85" s="33"/>
      <c r="C85" s="33"/>
      <c r="D85" s="33"/>
      <c r="E85" s="33"/>
      <c r="F85" s="54"/>
      <c r="G85" s="33"/>
      <c r="H85" s="315" t="str">
        <f>IFERROR(VLOOKUP(B85,CAPTURE_DATA!$AS$4:$AU$2000,3,FALSE),"")</f>
        <v/>
      </c>
      <c r="I85" s="317" t="str">
        <f>IFERROR(VLOOKUP(D85,ROOST_SITE_INFO!$AC$3:$AD$504,2,FALSE),"")</f>
        <v/>
      </c>
    </row>
    <row r="86" spans="1:9" x14ac:dyDescent="0.35">
      <c r="A86" s="32"/>
      <c r="B86" s="33"/>
      <c r="C86" s="33"/>
      <c r="D86" s="33"/>
      <c r="E86" s="33"/>
      <c r="F86" s="54"/>
      <c r="G86" s="33"/>
      <c r="H86" s="315" t="str">
        <f>IFERROR(VLOOKUP(B86,CAPTURE_DATA!$AS$4:$AU$2000,3,FALSE),"")</f>
        <v/>
      </c>
      <c r="I86" s="317" t="str">
        <f>IFERROR(VLOOKUP(D86,ROOST_SITE_INFO!$AC$3:$AD$504,2,FALSE),"")</f>
        <v/>
      </c>
    </row>
    <row r="87" spans="1:9" x14ac:dyDescent="0.35">
      <c r="A87" s="32"/>
      <c r="B87" s="33"/>
      <c r="C87" s="33"/>
      <c r="D87" s="33"/>
      <c r="E87" s="33"/>
      <c r="F87" s="54"/>
      <c r="G87" s="33"/>
      <c r="H87" s="315" t="str">
        <f>IFERROR(VLOOKUP(B87,CAPTURE_DATA!$AS$4:$AU$2000,3,FALSE),"")</f>
        <v/>
      </c>
      <c r="I87" s="317" t="str">
        <f>IFERROR(VLOOKUP(D87,ROOST_SITE_INFO!$AC$3:$AD$504,2,FALSE),"")</f>
        <v/>
      </c>
    </row>
    <row r="88" spans="1:9" x14ac:dyDescent="0.35">
      <c r="A88" s="32"/>
      <c r="B88" s="33"/>
      <c r="C88" s="33"/>
      <c r="D88" s="33"/>
      <c r="E88" s="33"/>
      <c r="F88" s="54"/>
      <c r="G88" s="33"/>
      <c r="H88" s="315" t="str">
        <f>IFERROR(VLOOKUP(B88,CAPTURE_DATA!$AS$4:$AU$2000,3,FALSE),"")</f>
        <v/>
      </c>
      <c r="I88" s="317" t="str">
        <f>IFERROR(VLOOKUP(D88,ROOST_SITE_INFO!$AC$3:$AD$504,2,FALSE),"")</f>
        <v/>
      </c>
    </row>
    <row r="89" spans="1:9" x14ac:dyDescent="0.35">
      <c r="A89" s="32"/>
      <c r="B89" s="33"/>
      <c r="C89" s="33"/>
      <c r="D89" s="33"/>
      <c r="E89" s="33"/>
      <c r="F89" s="54"/>
      <c r="G89" s="33"/>
      <c r="H89" s="315" t="str">
        <f>IFERROR(VLOOKUP(B89,CAPTURE_DATA!$AS$4:$AU$2000,3,FALSE),"")</f>
        <v/>
      </c>
      <c r="I89" s="317" t="str">
        <f>IFERROR(VLOOKUP(D89,ROOST_SITE_INFO!$AC$3:$AD$504,2,FALSE),"")</f>
        <v/>
      </c>
    </row>
    <row r="90" spans="1:9" x14ac:dyDescent="0.35">
      <c r="A90" s="32"/>
      <c r="B90" s="33"/>
      <c r="C90" s="33"/>
      <c r="D90" s="33"/>
      <c r="E90" s="33"/>
      <c r="F90" s="54"/>
      <c r="G90" s="33"/>
      <c r="H90" s="315" t="str">
        <f>IFERROR(VLOOKUP(B90,CAPTURE_DATA!$AS$4:$AU$2000,3,FALSE),"")</f>
        <v/>
      </c>
      <c r="I90" s="317" t="str">
        <f>IFERROR(VLOOKUP(D90,ROOST_SITE_INFO!$AC$3:$AD$504,2,FALSE),"")</f>
        <v/>
      </c>
    </row>
    <row r="91" spans="1:9" x14ac:dyDescent="0.35">
      <c r="A91" s="32"/>
      <c r="B91" s="33"/>
      <c r="C91" s="33"/>
      <c r="D91" s="33"/>
      <c r="E91" s="33"/>
      <c r="F91" s="54"/>
      <c r="G91" s="33"/>
      <c r="H91" s="315" t="str">
        <f>IFERROR(VLOOKUP(B91,CAPTURE_DATA!$AS$4:$AU$2000,3,FALSE),"")</f>
        <v/>
      </c>
      <c r="I91" s="317" t="str">
        <f>IFERROR(VLOOKUP(D91,ROOST_SITE_INFO!$AC$3:$AD$504,2,FALSE),"")</f>
        <v/>
      </c>
    </row>
    <row r="92" spans="1:9" x14ac:dyDescent="0.35">
      <c r="A92" s="32"/>
      <c r="B92" s="33"/>
      <c r="C92" s="33"/>
      <c r="D92" s="33"/>
      <c r="E92" s="33"/>
      <c r="F92" s="54"/>
      <c r="G92" s="33"/>
      <c r="H92" s="315" t="str">
        <f>IFERROR(VLOOKUP(B92,CAPTURE_DATA!$AS$4:$AU$2000,3,FALSE),"")</f>
        <v/>
      </c>
      <c r="I92" s="317" t="str">
        <f>IFERROR(VLOOKUP(D92,ROOST_SITE_INFO!$AC$3:$AD$504,2,FALSE),"")</f>
        <v/>
      </c>
    </row>
    <row r="93" spans="1:9" x14ac:dyDescent="0.35">
      <c r="A93" s="32"/>
      <c r="B93" s="33"/>
      <c r="C93" s="33"/>
      <c r="D93" s="33"/>
      <c r="E93" s="33"/>
      <c r="F93" s="54"/>
      <c r="G93" s="33"/>
      <c r="H93" s="315" t="str">
        <f>IFERROR(VLOOKUP(B93,CAPTURE_DATA!$AS$4:$AU$2000,3,FALSE),"")</f>
        <v/>
      </c>
      <c r="I93" s="317" t="str">
        <f>IFERROR(VLOOKUP(D93,ROOST_SITE_INFO!$AC$3:$AD$504,2,FALSE),"")</f>
        <v/>
      </c>
    </row>
    <row r="94" spans="1:9" x14ac:dyDescent="0.35">
      <c r="A94" s="32"/>
      <c r="B94" s="33"/>
      <c r="C94" s="33"/>
      <c r="D94" s="33"/>
      <c r="E94" s="33"/>
      <c r="F94" s="54"/>
      <c r="G94" s="33"/>
      <c r="H94" s="315" t="str">
        <f>IFERROR(VLOOKUP(B94,CAPTURE_DATA!$AS$4:$AU$2000,3,FALSE),"")</f>
        <v/>
      </c>
      <c r="I94" s="317" t="str">
        <f>IFERROR(VLOOKUP(D94,ROOST_SITE_INFO!$AC$3:$AD$504,2,FALSE),"")</f>
        <v/>
      </c>
    </row>
    <row r="95" spans="1:9" x14ac:dyDescent="0.35">
      <c r="A95" s="32"/>
      <c r="B95" s="33"/>
      <c r="C95" s="33"/>
      <c r="D95" s="33"/>
      <c r="E95" s="33"/>
      <c r="F95" s="54"/>
      <c r="G95" s="33"/>
      <c r="H95" s="315" t="str">
        <f>IFERROR(VLOOKUP(B95,CAPTURE_DATA!$AS$4:$AU$2000,3,FALSE),"")</f>
        <v/>
      </c>
      <c r="I95" s="317" t="str">
        <f>IFERROR(VLOOKUP(D95,ROOST_SITE_INFO!$AC$3:$AD$504,2,FALSE),"")</f>
        <v/>
      </c>
    </row>
    <row r="96" spans="1:9" x14ac:dyDescent="0.35">
      <c r="A96" s="32"/>
      <c r="B96" s="33"/>
      <c r="C96" s="33"/>
      <c r="D96" s="33"/>
      <c r="E96" s="33"/>
      <c r="F96" s="54"/>
      <c r="G96" s="33"/>
      <c r="H96" s="315" t="str">
        <f>IFERROR(VLOOKUP(B96,CAPTURE_DATA!$AS$4:$AU$2000,3,FALSE),"")</f>
        <v/>
      </c>
      <c r="I96" s="317" t="str">
        <f>IFERROR(VLOOKUP(D96,ROOST_SITE_INFO!$AC$3:$AD$504,2,FALSE),"")</f>
        <v/>
      </c>
    </row>
    <row r="97" spans="1:9" x14ac:dyDescent="0.35">
      <c r="A97" s="32"/>
      <c r="B97" s="33"/>
      <c r="C97" s="33"/>
      <c r="D97" s="33"/>
      <c r="E97" s="33"/>
      <c r="F97" s="54"/>
      <c r="G97" s="33"/>
      <c r="H97" s="315" t="str">
        <f>IFERROR(VLOOKUP(B97,CAPTURE_DATA!$AS$4:$AU$2000,3,FALSE),"")</f>
        <v/>
      </c>
      <c r="I97" s="317" t="str">
        <f>IFERROR(VLOOKUP(D97,ROOST_SITE_INFO!$AC$3:$AD$504,2,FALSE),"")</f>
        <v/>
      </c>
    </row>
    <row r="98" spans="1:9" x14ac:dyDescent="0.35">
      <c r="A98" s="32"/>
      <c r="B98" s="33"/>
      <c r="C98" s="33"/>
      <c r="D98" s="33"/>
      <c r="E98" s="33"/>
      <c r="F98" s="54"/>
      <c r="G98" s="33"/>
      <c r="H98" s="315" t="str">
        <f>IFERROR(VLOOKUP(B98,CAPTURE_DATA!$AS$4:$AU$2000,3,FALSE),"")</f>
        <v/>
      </c>
      <c r="I98" s="317" t="str">
        <f>IFERROR(VLOOKUP(D98,ROOST_SITE_INFO!$AC$3:$AD$504,2,FALSE),"")</f>
        <v/>
      </c>
    </row>
    <row r="99" spans="1:9" x14ac:dyDescent="0.35">
      <c r="A99" s="32"/>
      <c r="B99" s="33"/>
      <c r="C99" s="33"/>
      <c r="D99" s="33"/>
      <c r="E99" s="33"/>
      <c r="F99" s="54"/>
      <c r="G99" s="33"/>
      <c r="H99" s="315" t="str">
        <f>IFERROR(VLOOKUP(B99,CAPTURE_DATA!$AS$4:$AU$2000,3,FALSE),"")</f>
        <v/>
      </c>
      <c r="I99" s="317" t="str">
        <f>IFERROR(VLOOKUP(D99,ROOST_SITE_INFO!$AC$3:$AD$504,2,FALSE),"")</f>
        <v/>
      </c>
    </row>
    <row r="100" spans="1:9" x14ac:dyDescent="0.35">
      <c r="A100" s="32"/>
      <c r="B100" s="33"/>
      <c r="C100" s="33"/>
      <c r="D100" s="33"/>
      <c r="E100" s="33"/>
      <c r="F100" s="54"/>
      <c r="G100" s="33"/>
      <c r="H100" s="315" t="str">
        <f>IFERROR(VLOOKUP(B100,CAPTURE_DATA!$AS$4:$AU$2000,3,FALSE),"")</f>
        <v/>
      </c>
      <c r="I100" s="317" t="str">
        <f>IFERROR(VLOOKUP(D100,ROOST_SITE_INFO!$AC$3:$AD$504,2,FALSE),"")</f>
        <v/>
      </c>
    </row>
    <row r="101" spans="1:9" x14ac:dyDescent="0.35">
      <c r="A101" s="32"/>
      <c r="B101" s="33"/>
      <c r="C101" s="33"/>
      <c r="D101" s="33"/>
      <c r="E101" s="33"/>
      <c r="F101" s="54"/>
      <c r="G101" s="33"/>
      <c r="H101" s="315" t="str">
        <f>IFERROR(VLOOKUP(B101,CAPTURE_DATA!$AS$4:$AU$2000,3,FALSE),"")</f>
        <v/>
      </c>
      <c r="I101" s="317" t="str">
        <f>IFERROR(VLOOKUP(D101,ROOST_SITE_INFO!$AC$3:$AD$504,2,FALSE),"")</f>
        <v/>
      </c>
    </row>
    <row r="102" spans="1:9" x14ac:dyDescent="0.35">
      <c r="A102" s="32"/>
      <c r="B102" s="33"/>
      <c r="C102" s="33"/>
      <c r="D102" s="33"/>
      <c r="E102" s="33"/>
      <c r="F102" s="54"/>
      <c r="G102" s="33"/>
      <c r="H102" s="315" t="str">
        <f>IFERROR(VLOOKUP(B102,CAPTURE_DATA!$AS$4:$AU$2000,3,FALSE),"")</f>
        <v/>
      </c>
      <c r="I102" s="317" t="str">
        <f>IFERROR(VLOOKUP(D102,ROOST_SITE_INFO!$AC$3:$AD$504,2,FALSE),"")</f>
        <v/>
      </c>
    </row>
    <row r="103" spans="1:9" x14ac:dyDescent="0.35">
      <c r="A103" s="32"/>
      <c r="B103" s="33"/>
      <c r="C103" s="33"/>
      <c r="D103" s="33"/>
      <c r="E103" s="33"/>
      <c r="F103" s="54"/>
      <c r="G103" s="33"/>
      <c r="H103" s="315" t="str">
        <f>IFERROR(VLOOKUP(B103,CAPTURE_DATA!$AS$4:$AU$2000,3,FALSE),"")</f>
        <v/>
      </c>
      <c r="I103" s="317" t="str">
        <f>IFERROR(VLOOKUP(D103,ROOST_SITE_INFO!$AC$3:$AD$504,2,FALSE),"")</f>
        <v/>
      </c>
    </row>
    <row r="104" spans="1:9" x14ac:dyDescent="0.35">
      <c r="A104" s="32"/>
      <c r="B104" s="33"/>
      <c r="C104" s="33"/>
      <c r="D104" s="33"/>
      <c r="E104" s="33"/>
      <c r="F104" s="54"/>
      <c r="G104" s="33"/>
      <c r="H104" s="315" t="str">
        <f>IFERROR(VLOOKUP(B104,CAPTURE_DATA!$AS$4:$AU$2000,3,FALSE),"")</f>
        <v/>
      </c>
      <c r="I104" s="317" t="str">
        <f>IFERROR(VLOOKUP(D104,ROOST_SITE_INFO!$AC$3:$AD$504,2,FALSE),"")</f>
        <v/>
      </c>
    </row>
    <row r="105" spans="1:9" x14ac:dyDescent="0.35">
      <c r="A105" s="32"/>
      <c r="B105" s="33"/>
      <c r="C105" s="33"/>
      <c r="D105" s="33"/>
      <c r="E105" s="33"/>
      <c r="F105" s="54"/>
      <c r="G105" s="33"/>
      <c r="H105" s="315" t="str">
        <f>IFERROR(VLOOKUP(B105,CAPTURE_DATA!$AS$4:$AU$2000,3,FALSE),"")</f>
        <v/>
      </c>
      <c r="I105" s="317" t="str">
        <f>IFERROR(VLOOKUP(D105,ROOST_SITE_INFO!$AC$3:$AD$504,2,FALSE),"")</f>
        <v/>
      </c>
    </row>
    <row r="106" spans="1:9" x14ac:dyDescent="0.35">
      <c r="A106" s="32"/>
      <c r="B106" s="33"/>
      <c r="C106" s="33"/>
      <c r="D106" s="33"/>
      <c r="E106" s="33"/>
      <c r="F106" s="54"/>
      <c r="G106" s="33"/>
      <c r="H106" s="315" t="str">
        <f>IFERROR(VLOOKUP(B106,CAPTURE_DATA!$AS$4:$AU$2000,3,FALSE),"")</f>
        <v/>
      </c>
      <c r="I106" s="317" t="str">
        <f>IFERROR(VLOOKUP(D106,ROOST_SITE_INFO!$AC$3:$AD$504,2,FALSE),"")</f>
        <v/>
      </c>
    </row>
    <row r="107" spans="1:9" x14ac:dyDescent="0.35">
      <c r="A107" s="32"/>
      <c r="B107" s="33"/>
      <c r="C107" s="33"/>
      <c r="D107" s="33"/>
      <c r="E107" s="33"/>
      <c r="F107" s="54"/>
      <c r="G107" s="33"/>
      <c r="H107" s="315" t="str">
        <f>IFERROR(VLOOKUP(B107,CAPTURE_DATA!$AS$4:$AU$2000,3,FALSE),"")</f>
        <v/>
      </c>
      <c r="I107" s="317" t="str">
        <f>IFERROR(VLOOKUP(D107,ROOST_SITE_INFO!$AC$3:$AD$504,2,FALSE),"")</f>
        <v/>
      </c>
    </row>
    <row r="108" spans="1:9" x14ac:dyDescent="0.35">
      <c r="A108" s="32"/>
      <c r="B108" s="33"/>
      <c r="C108" s="33"/>
      <c r="D108" s="33"/>
      <c r="E108" s="33"/>
      <c r="F108" s="54"/>
      <c r="G108" s="33"/>
      <c r="H108" s="315" t="str">
        <f>IFERROR(VLOOKUP(B108,CAPTURE_DATA!$AS$4:$AU$2000,3,FALSE),"")</f>
        <v/>
      </c>
      <c r="I108" s="317" t="str">
        <f>IFERROR(VLOOKUP(D108,ROOST_SITE_INFO!$AC$3:$AD$504,2,FALSE),"")</f>
        <v/>
      </c>
    </row>
    <row r="109" spans="1:9" x14ac:dyDescent="0.35">
      <c r="A109" s="32"/>
      <c r="B109" s="33"/>
      <c r="C109" s="33"/>
      <c r="D109" s="33"/>
      <c r="E109" s="33"/>
      <c r="F109" s="54"/>
      <c r="G109" s="33"/>
      <c r="H109" s="315" t="str">
        <f>IFERROR(VLOOKUP(B109,CAPTURE_DATA!$AS$4:$AU$2000,3,FALSE),"")</f>
        <v/>
      </c>
      <c r="I109" s="317" t="str">
        <f>IFERROR(VLOOKUP(D109,ROOST_SITE_INFO!$AC$3:$AD$504,2,FALSE),"")</f>
        <v/>
      </c>
    </row>
    <row r="110" spans="1:9" x14ac:dyDescent="0.35">
      <c r="A110" s="32"/>
      <c r="B110" s="33"/>
      <c r="C110" s="33"/>
      <c r="D110" s="33"/>
      <c r="E110" s="33"/>
      <c r="F110" s="54"/>
      <c r="G110" s="33"/>
      <c r="H110" s="315" t="str">
        <f>IFERROR(VLOOKUP(B110,CAPTURE_DATA!$AS$4:$AU$2000,3,FALSE),"")</f>
        <v/>
      </c>
      <c r="I110" s="317" t="str">
        <f>IFERROR(VLOOKUP(D110,ROOST_SITE_INFO!$AC$3:$AD$504,2,FALSE),"")</f>
        <v/>
      </c>
    </row>
    <row r="111" spans="1:9" x14ac:dyDescent="0.35">
      <c r="A111" s="32"/>
      <c r="B111" s="33"/>
      <c r="C111" s="33"/>
      <c r="D111" s="33"/>
      <c r="E111" s="33"/>
      <c r="F111" s="54"/>
      <c r="G111" s="33"/>
      <c r="H111" s="315" t="str">
        <f>IFERROR(VLOOKUP(B111,CAPTURE_DATA!$AS$4:$AU$2000,3,FALSE),"")</f>
        <v/>
      </c>
      <c r="I111" s="317" t="str">
        <f>IFERROR(VLOOKUP(D111,ROOST_SITE_INFO!$AC$3:$AD$504,2,FALSE),"")</f>
        <v/>
      </c>
    </row>
    <row r="112" spans="1:9" x14ac:dyDescent="0.35">
      <c r="A112" s="32"/>
      <c r="B112" s="33"/>
      <c r="C112" s="33"/>
      <c r="D112" s="33"/>
      <c r="E112" s="33"/>
      <c r="F112" s="54"/>
      <c r="G112" s="33"/>
      <c r="H112" s="315" t="str">
        <f>IFERROR(VLOOKUP(B112,CAPTURE_DATA!$AS$4:$AU$2000,3,FALSE),"")</f>
        <v/>
      </c>
      <c r="I112" s="317" t="str">
        <f>IFERROR(VLOOKUP(D112,ROOST_SITE_INFO!$AC$3:$AD$504,2,FALSE),"")</f>
        <v/>
      </c>
    </row>
    <row r="113" spans="1:9" x14ac:dyDescent="0.35">
      <c r="A113" s="32"/>
      <c r="B113" s="33"/>
      <c r="C113" s="33"/>
      <c r="D113" s="33"/>
      <c r="E113" s="33"/>
      <c r="F113" s="54"/>
      <c r="G113" s="33"/>
      <c r="H113" s="315" t="str">
        <f>IFERROR(VLOOKUP(B113,CAPTURE_DATA!$AS$4:$AU$2000,3,FALSE),"")</f>
        <v/>
      </c>
      <c r="I113" s="317" t="str">
        <f>IFERROR(VLOOKUP(D113,ROOST_SITE_INFO!$AC$3:$AD$504,2,FALSE),"")</f>
        <v/>
      </c>
    </row>
    <row r="114" spans="1:9" x14ac:dyDescent="0.35">
      <c r="A114" s="32"/>
      <c r="B114" s="33"/>
      <c r="C114" s="33"/>
      <c r="D114" s="33"/>
      <c r="E114" s="33"/>
      <c r="F114" s="54"/>
      <c r="G114" s="33"/>
      <c r="H114" s="315" t="str">
        <f>IFERROR(VLOOKUP(B114,CAPTURE_DATA!$AS$4:$AU$2000,3,FALSE),"")</f>
        <v/>
      </c>
      <c r="I114" s="317" t="str">
        <f>IFERROR(VLOOKUP(D114,ROOST_SITE_INFO!$AC$3:$AD$504,2,FALSE),"")</f>
        <v/>
      </c>
    </row>
    <row r="115" spans="1:9" x14ac:dyDescent="0.35">
      <c r="A115" s="32"/>
      <c r="B115" s="33"/>
      <c r="C115" s="33"/>
      <c r="D115" s="33"/>
      <c r="E115" s="33"/>
      <c r="F115" s="54"/>
      <c r="G115" s="33"/>
      <c r="H115" s="315" t="str">
        <f>IFERROR(VLOOKUP(B115,CAPTURE_DATA!$AS$4:$AU$2000,3,FALSE),"")</f>
        <v/>
      </c>
      <c r="I115" s="317" t="str">
        <f>IFERROR(VLOOKUP(D115,ROOST_SITE_INFO!$AC$3:$AD$504,2,FALSE),"")</f>
        <v/>
      </c>
    </row>
    <row r="116" spans="1:9" x14ac:dyDescent="0.35">
      <c r="A116" s="32"/>
      <c r="B116" s="33"/>
      <c r="C116" s="33"/>
      <c r="D116" s="33"/>
      <c r="E116" s="33"/>
      <c r="F116" s="54"/>
      <c r="G116" s="33"/>
      <c r="H116" s="315" t="str">
        <f>IFERROR(VLOOKUP(B116,CAPTURE_DATA!$AS$4:$AU$2000,3,FALSE),"")</f>
        <v/>
      </c>
      <c r="I116" s="317" t="str">
        <f>IFERROR(VLOOKUP(D116,ROOST_SITE_INFO!$AC$3:$AD$504,2,FALSE),"")</f>
        <v/>
      </c>
    </row>
    <row r="117" spans="1:9" x14ac:dyDescent="0.35">
      <c r="A117" s="32"/>
      <c r="B117" s="33"/>
      <c r="C117" s="33"/>
      <c r="D117" s="33"/>
      <c r="E117" s="33"/>
      <c r="F117" s="54"/>
      <c r="G117" s="33"/>
      <c r="H117" s="315" t="str">
        <f>IFERROR(VLOOKUP(B117,CAPTURE_DATA!$AS$4:$AU$2000,3,FALSE),"")</f>
        <v/>
      </c>
      <c r="I117" s="317" t="str">
        <f>IFERROR(VLOOKUP(D117,ROOST_SITE_INFO!$AC$3:$AD$504,2,FALSE),"")</f>
        <v/>
      </c>
    </row>
    <row r="118" spans="1:9" x14ac:dyDescent="0.35">
      <c r="A118" s="32"/>
      <c r="B118" s="33"/>
      <c r="C118" s="33"/>
      <c r="D118" s="33"/>
      <c r="E118" s="33"/>
      <c r="F118" s="54"/>
      <c r="G118" s="33"/>
      <c r="H118" s="315" t="str">
        <f>IFERROR(VLOOKUP(B118,CAPTURE_DATA!$AS$4:$AU$2000,3,FALSE),"")</f>
        <v/>
      </c>
      <c r="I118" s="317" t="str">
        <f>IFERROR(VLOOKUP(D118,ROOST_SITE_INFO!$AC$3:$AD$504,2,FALSE),"")</f>
        <v/>
      </c>
    </row>
    <row r="119" spans="1:9" x14ac:dyDescent="0.35">
      <c r="A119" s="32"/>
      <c r="B119" s="33"/>
      <c r="C119" s="33"/>
      <c r="D119" s="33"/>
      <c r="E119" s="33"/>
      <c r="F119" s="54"/>
      <c r="G119" s="33"/>
      <c r="H119" s="315" t="str">
        <f>IFERROR(VLOOKUP(B119,CAPTURE_DATA!$AS$4:$AU$2000,3,FALSE),"")</f>
        <v/>
      </c>
      <c r="I119" s="317" t="str">
        <f>IFERROR(VLOOKUP(D119,ROOST_SITE_INFO!$AC$3:$AD$504,2,FALSE),"")</f>
        <v/>
      </c>
    </row>
    <row r="120" spans="1:9" x14ac:dyDescent="0.35">
      <c r="A120" s="32"/>
      <c r="B120" s="33"/>
      <c r="C120" s="33"/>
      <c r="D120" s="33"/>
      <c r="E120" s="33"/>
      <c r="F120" s="54"/>
      <c r="G120" s="33"/>
      <c r="H120" s="315" t="str">
        <f>IFERROR(VLOOKUP(B120,CAPTURE_DATA!$AS$4:$AU$2000,3,FALSE),"")</f>
        <v/>
      </c>
      <c r="I120" s="317" t="str">
        <f>IFERROR(VLOOKUP(D120,ROOST_SITE_INFO!$AC$3:$AD$504,2,FALSE),"")</f>
        <v/>
      </c>
    </row>
    <row r="121" spans="1:9" x14ac:dyDescent="0.35">
      <c r="A121" s="32"/>
      <c r="B121" s="33"/>
      <c r="C121" s="33"/>
      <c r="D121" s="33"/>
      <c r="E121" s="33"/>
      <c r="F121" s="54"/>
      <c r="G121" s="33"/>
      <c r="H121" s="315" t="str">
        <f>IFERROR(VLOOKUP(B121,CAPTURE_DATA!$AS$4:$AU$2000,3,FALSE),"")</f>
        <v/>
      </c>
      <c r="I121" s="317" t="str">
        <f>IFERROR(VLOOKUP(D121,ROOST_SITE_INFO!$AC$3:$AD$504,2,FALSE),"")</f>
        <v/>
      </c>
    </row>
    <row r="122" spans="1:9" x14ac:dyDescent="0.35">
      <c r="A122" s="32"/>
      <c r="B122" s="33"/>
      <c r="C122" s="33"/>
      <c r="D122" s="33"/>
      <c r="E122" s="33"/>
      <c r="F122" s="54"/>
      <c r="G122" s="33"/>
      <c r="H122" s="315" t="str">
        <f>IFERROR(VLOOKUP(B122,CAPTURE_DATA!$AS$4:$AU$2000,3,FALSE),"")</f>
        <v/>
      </c>
      <c r="I122" s="317" t="str">
        <f>IFERROR(VLOOKUP(D122,ROOST_SITE_INFO!$AC$3:$AD$504,2,FALSE),"")</f>
        <v/>
      </c>
    </row>
    <row r="123" spans="1:9" x14ac:dyDescent="0.35">
      <c r="A123" s="32"/>
      <c r="B123" s="33"/>
      <c r="C123" s="33"/>
      <c r="D123" s="33"/>
      <c r="E123" s="33"/>
      <c r="F123" s="54"/>
      <c r="G123" s="33"/>
      <c r="H123" s="315" t="str">
        <f>IFERROR(VLOOKUP(B123,CAPTURE_DATA!$AS$4:$AU$2000,3,FALSE),"")</f>
        <v/>
      </c>
      <c r="I123" s="317" t="str">
        <f>IFERROR(VLOOKUP(D123,ROOST_SITE_INFO!$AC$3:$AD$504,2,FALSE),"")</f>
        <v/>
      </c>
    </row>
    <row r="124" spans="1:9" x14ac:dyDescent="0.35">
      <c r="A124" s="32"/>
      <c r="B124" s="33"/>
      <c r="C124" s="33"/>
      <c r="D124" s="33"/>
      <c r="E124" s="33"/>
      <c r="F124" s="54"/>
      <c r="G124" s="33"/>
      <c r="H124" s="315" t="str">
        <f>IFERROR(VLOOKUP(B124,CAPTURE_DATA!$AS$4:$AU$2000,3,FALSE),"")</f>
        <v/>
      </c>
      <c r="I124" s="317" t="str">
        <f>IFERROR(VLOOKUP(D124,ROOST_SITE_INFO!$AC$3:$AD$504,2,FALSE),"")</f>
        <v/>
      </c>
    </row>
    <row r="125" spans="1:9" x14ac:dyDescent="0.35">
      <c r="A125" s="32"/>
      <c r="B125" s="33"/>
      <c r="C125" s="33"/>
      <c r="D125" s="33"/>
      <c r="E125" s="33"/>
      <c r="F125" s="54"/>
      <c r="G125" s="33"/>
      <c r="H125" s="315" t="str">
        <f>IFERROR(VLOOKUP(B125,CAPTURE_DATA!$AS$4:$AU$2000,3,FALSE),"")</f>
        <v/>
      </c>
      <c r="I125" s="317" t="str">
        <f>IFERROR(VLOOKUP(D125,ROOST_SITE_INFO!$AC$3:$AD$504,2,FALSE),"")</f>
        <v/>
      </c>
    </row>
    <row r="126" spans="1:9" x14ac:dyDescent="0.35">
      <c r="A126" s="32"/>
      <c r="B126" s="33"/>
      <c r="C126" s="33"/>
      <c r="D126" s="33"/>
      <c r="E126" s="33"/>
      <c r="F126" s="54"/>
      <c r="G126" s="33"/>
      <c r="H126" s="315" t="str">
        <f>IFERROR(VLOOKUP(B126,CAPTURE_DATA!$AS$4:$AU$2000,3,FALSE),"")</f>
        <v/>
      </c>
      <c r="I126" s="317" t="str">
        <f>IFERROR(VLOOKUP(D126,ROOST_SITE_INFO!$AC$3:$AD$504,2,FALSE),"")</f>
        <v/>
      </c>
    </row>
    <row r="127" spans="1:9" x14ac:dyDescent="0.35">
      <c r="A127" s="32"/>
      <c r="B127" s="33"/>
      <c r="C127" s="33"/>
      <c r="D127" s="33"/>
      <c r="E127" s="33"/>
      <c r="F127" s="54"/>
      <c r="G127" s="33"/>
      <c r="H127" s="315" t="str">
        <f>IFERROR(VLOOKUP(B127,CAPTURE_DATA!$AS$4:$AU$2000,3,FALSE),"")</f>
        <v/>
      </c>
      <c r="I127" s="317" t="str">
        <f>IFERROR(VLOOKUP(D127,ROOST_SITE_INFO!$AC$3:$AD$504,2,FALSE),"")</f>
        <v/>
      </c>
    </row>
    <row r="128" spans="1:9" x14ac:dyDescent="0.35">
      <c r="A128" s="32"/>
      <c r="B128" s="33"/>
      <c r="C128" s="33"/>
      <c r="D128" s="33"/>
      <c r="E128" s="33"/>
      <c r="F128" s="54"/>
      <c r="G128" s="33"/>
      <c r="H128" s="315" t="str">
        <f>IFERROR(VLOOKUP(B128,CAPTURE_DATA!$AS$4:$AU$2000,3,FALSE),"")</f>
        <v/>
      </c>
      <c r="I128" s="317" t="str">
        <f>IFERROR(VLOOKUP(D128,ROOST_SITE_INFO!$AC$3:$AD$504,2,FALSE),"")</f>
        <v/>
      </c>
    </row>
    <row r="129" spans="1:9" x14ac:dyDescent="0.35">
      <c r="A129" s="32"/>
      <c r="B129" s="33"/>
      <c r="C129" s="33"/>
      <c r="D129" s="33"/>
      <c r="E129" s="33"/>
      <c r="F129" s="54"/>
      <c r="G129" s="33"/>
      <c r="H129" s="315" t="str">
        <f>IFERROR(VLOOKUP(B129,CAPTURE_DATA!$AS$4:$AU$2000,3,FALSE),"")</f>
        <v/>
      </c>
      <c r="I129" s="317" t="str">
        <f>IFERROR(VLOOKUP(D129,ROOST_SITE_INFO!$AC$3:$AD$504,2,FALSE),"")</f>
        <v/>
      </c>
    </row>
    <row r="130" spans="1:9" x14ac:dyDescent="0.35">
      <c r="A130" s="32"/>
      <c r="B130" s="33"/>
      <c r="C130" s="33"/>
      <c r="D130" s="33"/>
      <c r="E130" s="33"/>
      <c r="F130" s="54"/>
      <c r="G130" s="33"/>
      <c r="H130" s="315" t="str">
        <f>IFERROR(VLOOKUP(B130,CAPTURE_DATA!$AS$4:$AU$2000,3,FALSE),"")</f>
        <v/>
      </c>
      <c r="I130" s="317" t="str">
        <f>IFERROR(VLOOKUP(D130,ROOST_SITE_INFO!$AC$3:$AD$504,2,FALSE),"")</f>
        <v/>
      </c>
    </row>
    <row r="131" spans="1:9" x14ac:dyDescent="0.35">
      <c r="A131" s="32"/>
      <c r="B131" s="33"/>
      <c r="C131" s="33"/>
      <c r="D131" s="33"/>
      <c r="E131" s="33"/>
      <c r="F131" s="54"/>
      <c r="G131" s="33"/>
      <c r="H131" s="315" t="str">
        <f>IFERROR(VLOOKUP(B131,CAPTURE_DATA!$AS$4:$AU$2000,3,FALSE),"")</f>
        <v/>
      </c>
      <c r="I131" s="317" t="str">
        <f>IFERROR(VLOOKUP(D131,ROOST_SITE_INFO!$AC$3:$AD$504,2,FALSE),"")</f>
        <v/>
      </c>
    </row>
    <row r="132" spans="1:9" x14ac:dyDescent="0.35">
      <c r="A132" s="32"/>
      <c r="B132" s="33"/>
      <c r="C132" s="33"/>
      <c r="D132" s="33"/>
      <c r="E132" s="33"/>
      <c r="F132" s="54"/>
      <c r="G132" s="33"/>
      <c r="H132" s="315" t="str">
        <f>IFERROR(VLOOKUP(B132,CAPTURE_DATA!$AS$4:$AU$2000,3,FALSE),"")</f>
        <v/>
      </c>
      <c r="I132" s="317" t="str">
        <f>IFERROR(VLOOKUP(D132,ROOST_SITE_INFO!$AC$3:$AD$504,2,FALSE),"")</f>
        <v/>
      </c>
    </row>
    <row r="133" spans="1:9" x14ac:dyDescent="0.35">
      <c r="A133" s="32"/>
      <c r="B133" s="33"/>
      <c r="C133" s="33"/>
      <c r="D133" s="33"/>
      <c r="E133" s="33"/>
      <c r="F133" s="54"/>
      <c r="G133" s="33"/>
      <c r="H133" s="315" t="str">
        <f>IFERROR(VLOOKUP(B133,CAPTURE_DATA!$AS$4:$AU$2000,3,FALSE),"")</f>
        <v/>
      </c>
      <c r="I133" s="317" t="str">
        <f>IFERROR(VLOOKUP(D133,ROOST_SITE_INFO!$AC$3:$AD$504,2,FALSE),"")</f>
        <v/>
      </c>
    </row>
    <row r="134" spans="1:9" x14ac:dyDescent="0.35">
      <c r="A134" s="32"/>
      <c r="B134" s="33"/>
      <c r="C134" s="33"/>
      <c r="D134" s="33"/>
      <c r="E134" s="33"/>
      <c r="F134" s="54"/>
      <c r="G134" s="33"/>
      <c r="H134" s="315" t="str">
        <f>IFERROR(VLOOKUP(B134,CAPTURE_DATA!$AS$4:$AU$2000,3,FALSE),"")</f>
        <v/>
      </c>
      <c r="I134" s="317" t="str">
        <f>IFERROR(VLOOKUP(D134,ROOST_SITE_INFO!$AC$3:$AD$504,2,FALSE),"")</f>
        <v/>
      </c>
    </row>
    <row r="135" spans="1:9" x14ac:dyDescent="0.35">
      <c r="A135" s="32"/>
      <c r="B135" s="33"/>
      <c r="C135" s="33"/>
      <c r="D135" s="33"/>
      <c r="E135" s="33"/>
      <c r="F135" s="54"/>
      <c r="G135" s="33"/>
      <c r="H135" s="315" t="str">
        <f>IFERROR(VLOOKUP(B135,CAPTURE_DATA!$AS$4:$AU$2000,3,FALSE),"")</f>
        <v/>
      </c>
      <c r="I135" s="317" t="str">
        <f>IFERROR(VLOOKUP(D135,ROOST_SITE_INFO!$AC$3:$AD$504,2,FALSE),"")</f>
        <v/>
      </c>
    </row>
    <row r="136" spans="1:9" x14ac:dyDescent="0.35">
      <c r="A136" s="32"/>
      <c r="B136" s="33"/>
      <c r="C136" s="33"/>
      <c r="D136" s="33"/>
      <c r="E136" s="33"/>
      <c r="F136" s="54"/>
      <c r="G136" s="33"/>
      <c r="H136" s="315" t="str">
        <f>IFERROR(VLOOKUP(B136,CAPTURE_DATA!$AS$4:$AU$2000,3,FALSE),"")</f>
        <v/>
      </c>
      <c r="I136" s="317" t="str">
        <f>IFERROR(VLOOKUP(D136,ROOST_SITE_INFO!$AC$3:$AD$504,2,FALSE),"")</f>
        <v/>
      </c>
    </row>
    <row r="137" spans="1:9" x14ac:dyDescent="0.35">
      <c r="A137" s="32"/>
      <c r="B137" s="33"/>
      <c r="C137" s="33"/>
      <c r="D137" s="33"/>
      <c r="E137" s="33"/>
      <c r="F137" s="54"/>
      <c r="G137" s="33"/>
      <c r="H137" s="315" t="str">
        <f>IFERROR(VLOOKUP(B137,CAPTURE_DATA!$AS$4:$AU$2000,3,FALSE),"")</f>
        <v/>
      </c>
      <c r="I137" s="317" t="str">
        <f>IFERROR(VLOOKUP(D137,ROOST_SITE_INFO!$AC$3:$AD$504,2,FALSE),"")</f>
        <v/>
      </c>
    </row>
    <row r="138" spans="1:9" x14ac:dyDescent="0.35">
      <c r="A138" s="32"/>
      <c r="B138" s="33"/>
      <c r="C138" s="33"/>
      <c r="D138" s="33"/>
      <c r="E138" s="33"/>
      <c r="F138" s="54"/>
      <c r="G138" s="33"/>
      <c r="H138" s="315" t="str">
        <f>IFERROR(VLOOKUP(B138,CAPTURE_DATA!$AS$4:$AU$2000,3,FALSE),"")</f>
        <v/>
      </c>
      <c r="I138" s="317" t="str">
        <f>IFERROR(VLOOKUP(D138,ROOST_SITE_INFO!$AC$3:$AD$504,2,FALSE),"")</f>
        <v/>
      </c>
    </row>
    <row r="139" spans="1:9" x14ac:dyDescent="0.35">
      <c r="A139" s="32"/>
      <c r="B139" s="33"/>
      <c r="C139" s="33"/>
      <c r="D139" s="33"/>
      <c r="E139" s="33"/>
      <c r="F139" s="54"/>
      <c r="G139" s="33"/>
      <c r="H139" s="315" t="str">
        <f>IFERROR(VLOOKUP(B139,CAPTURE_DATA!$AS$4:$AU$2000,3,FALSE),"")</f>
        <v/>
      </c>
      <c r="I139" s="317" t="str">
        <f>IFERROR(VLOOKUP(D139,ROOST_SITE_INFO!$AC$3:$AD$504,2,FALSE),"")</f>
        <v/>
      </c>
    </row>
    <row r="140" spans="1:9" x14ac:dyDescent="0.35">
      <c r="A140" s="32"/>
      <c r="B140" s="33"/>
      <c r="C140" s="33"/>
      <c r="D140" s="33"/>
      <c r="E140" s="33"/>
      <c r="F140" s="54"/>
      <c r="G140" s="33"/>
      <c r="H140" s="315" t="str">
        <f>IFERROR(VLOOKUP(B140,CAPTURE_DATA!$AS$4:$AU$2000,3,FALSE),"")</f>
        <v/>
      </c>
      <c r="I140" s="317" t="str">
        <f>IFERROR(VLOOKUP(D140,ROOST_SITE_INFO!$AC$3:$AD$504,2,FALSE),"")</f>
        <v/>
      </c>
    </row>
    <row r="141" spans="1:9" x14ac:dyDescent="0.35">
      <c r="A141" s="32"/>
      <c r="B141" s="33"/>
      <c r="C141" s="33"/>
      <c r="D141" s="33"/>
      <c r="E141" s="33"/>
      <c r="F141" s="54"/>
      <c r="G141" s="33"/>
      <c r="H141" s="315" t="str">
        <f>IFERROR(VLOOKUP(B141,CAPTURE_DATA!$AS$4:$AU$2000,3,FALSE),"")</f>
        <v/>
      </c>
      <c r="I141" s="317" t="str">
        <f>IFERROR(VLOOKUP(D141,ROOST_SITE_INFO!$AC$3:$AD$504,2,FALSE),"")</f>
        <v/>
      </c>
    </row>
    <row r="142" spans="1:9" x14ac:dyDescent="0.35">
      <c r="A142" s="32"/>
      <c r="B142" s="33"/>
      <c r="C142" s="33"/>
      <c r="D142" s="33"/>
      <c r="E142" s="33"/>
      <c r="F142" s="54"/>
      <c r="G142" s="33"/>
      <c r="H142" s="315" t="str">
        <f>IFERROR(VLOOKUP(B142,CAPTURE_DATA!$AS$4:$AU$2000,3,FALSE),"")</f>
        <v/>
      </c>
      <c r="I142" s="317" t="str">
        <f>IFERROR(VLOOKUP(D142,ROOST_SITE_INFO!$AC$3:$AD$504,2,FALSE),"")</f>
        <v/>
      </c>
    </row>
    <row r="143" spans="1:9" x14ac:dyDescent="0.35">
      <c r="A143" s="32"/>
      <c r="B143" s="33"/>
      <c r="C143" s="33"/>
      <c r="D143" s="33"/>
      <c r="E143" s="33"/>
      <c r="F143" s="54"/>
      <c r="G143" s="33"/>
      <c r="H143" s="315" t="str">
        <f>IFERROR(VLOOKUP(B143,CAPTURE_DATA!$AS$4:$AU$2000,3,FALSE),"")</f>
        <v/>
      </c>
      <c r="I143" s="317" t="str">
        <f>IFERROR(VLOOKUP(D143,ROOST_SITE_INFO!$AC$3:$AD$504,2,FALSE),"")</f>
        <v/>
      </c>
    </row>
    <row r="144" spans="1:9" x14ac:dyDescent="0.35">
      <c r="A144" s="32"/>
      <c r="B144" s="33"/>
      <c r="C144" s="33"/>
      <c r="D144" s="33"/>
      <c r="E144" s="33"/>
      <c r="F144" s="54"/>
      <c r="G144" s="33"/>
      <c r="H144" s="315" t="str">
        <f>IFERROR(VLOOKUP(B144,CAPTURE_DATA!$AS$4:$AU$2000,3,FALSE),"")</f>
        <v/>
      </c>
      <c r="I144" s="317" t="str">
        <f>IFERROR(VLOOKUP(D144,ROOST_SITE_INFO!$AC$3:$AD$504,2,FALSE),"")</f>
        <v/>
      </c>
    </row>
    <row r="145" spans="1:9" x14ac:dyDescent="0.35">
      <c r="A145" s="32"/>
      <c r="B145" s="33"/>
      <c r="C145" s="33"/>
      <c r="D145" s="33"/>
      <c r="E145" s="33"/>
      <c r="F145" s="54"/>
      <c r="G145" s="33"/>
      <c r="H145" s="315" t="str">
        <f>IFERROR(VLOOKUP(B145,CAPTURE_DATA!$AS$4:$AU$2000,3,FALSE),"")</f>
        <v/>
      </c>
      <c r="I145" s="317" t="str">
        <f>IFERROR(VLOOKUP(D145,ROOST_SITE_INFO!$AC$3:$AD$504,2,FALSE),"")</f>
        <v/>
      </c>
    </row>
    <row r="146" spans="1:9" x14ac:dyDescent="0.35">
      <c r="A146" s="32"/>
      <c r="B146" s="33"/>
      <c r="C146" s="33"/>
      <c r="D146" s="33"/>
      <c r="E146" s="33"/>
      <c r="F146" s="54"/>
      <c r="G146" s="33"/>
      <c r="H146" s="315" t="str">
        <f>IFERROR(VLOOKUP(B146,CAPTURE_DATA!$AS$4:$AU$2000,3,FALSE),"")</f>
        <v/>
      </c>
      <c r="I146" s="317" t="str">
        <f>IFERROR(VLOOKUP(D146,ROOST_SITE_INFO!$AC$3:$AD$504,2,FALSE),"")</f>
        <v/>
      </c>
    </row>
    <row r="147" spans="1:9" x14ac:dyDescent="0.35">
      <c r="A147" s="32"/>
      <c r="B147" s="33"/>
      <c r="C147" s="33"/>
      <c r="D147" s="33"/>
      <c r="E147" s="33"/>
      <c r="F147" s="54"/>
      <c r="G147" s="33"/>
      <c r="H147" s="315" t="str">
        <f>IFERROR(VLOOKUP(B147,CAPTURE_DATA!$AS$4:$AU$2000,3,FALSE),"")</f>
        <v/>
      </c>
      <c r="I147" s="317" t="str">
        <f>IFERROR(VLOOKUP(D147,ROOST_SITE_INFO!$AC$3:$AD$504,2,FALSE),"")</f>
        <v/>
      </c>
    </row>
    <row r="148" spans="1:9" x14ac:dyDescent="0.35">
      <c r="A148" s="32"/>
      <c r="B148" s="33"/>
      <c r="C148" s="33"/>
      <c r="D148" s="33"/>
      <c r="E148" s="33"/>
      <c r="F148" s="54"/>
      <c r="G148" s="33"/>
      <c r="H148" s="315" t="str">
        <f>IFERROR(VLOOKUP(B148,CAPTURE_DATA!$AS$4:$AU$2000,3,FALSE),"")</f>
        <v/>
      </c>
      <c r="I148" s="317" t="str">
        <f>IFERROR(VLOOKUP(D148,ROOST_SITE_INFO!$AC$3:$AD$504,2,FALSE),"")</f>
        <v/>
      </c>
    </row>
    <row r="149" spans="1:9" x14ac:dyDescent="0.35">
      <c r="A149" s="32"/>
      <c r="B149" s="33"/>
      <c r="C149" s="33"/>
      <c r="D149" s="33"/>
      <c r="E149" s="33"/>
      <c r="F149" s="54"/>
      <c r="G149" s="33"/>
      <c r="H149" s="315" t="str">
        <f>IFERROR(VLOOKUP(B149,CAPTURE_DATA!$AS$4:$AU$2000,3,FALSE),"")</f>
        <v/>
      </c>
      <c r="I149" s="317" t="str">
        <f>IFERROR(VLOOKUP(D149,ROOST_SITE_INFO!$AC$3:$AD$504,2,FALSE),"")</f>
        <v/>
      </c>
    </row>
    <row r="150" spans="1:9" x14ac:dyDescent="0.35">
      <c r="A150" s="32"/>
      <c r="B150" s="33"/>
      <c r="C150" s="33"/>
      <c r="D150" s="33"/>
      <c r="E150" s="33"/>
      <c r="F150" s="54"/>
      <c r="G150" s="33"/>
      <c r="H150" s="315" t="str">
        <f>IFERROR(VLOOKUP(B150,CAPTURE_DATA!$AS$4:$AU$2000,3,FALSE),"")</f>
        <v/>
      </c>
      <c r="I150" s="317" t="str">
        <f>IFERROR(VLOOKUP(D150,ROOST_SITE_INFO!$AC$3:$AD$504,2,FALSE),"")</f>
        <v/>
      </c>
    </row>
    <row r="151" spans="1:9" x14ac:dyDescent="0.35">
      <c r="A151" s="32"/>
      <c r="B151" s="33"/>
      <c r="C151" s="33"/>
      <c r="D151" s="33"/>
      <c r="E151" s="33"/>
      <c r="F151" s="54"/>
      <c r="G151" s="33"/>
      <c r="H151" s="315" t="str">
        <f>IFERROR(VLOOKUP(B151,CAPTURE_DATA!$AS$4:$AU$2000,3,FALSE),"")</f>
        <v/>
      </c>
      <c r="I151" s="317" t="str">
        <f>IFERROR(VLOOKUP(D151,ROOST_SITE_INFO!$AC$3:$AD$504,2,FALSE),"")</f>
        <v/>
      </c>
    </row>
    <row r="152" spans="1:9" x14ac:dyDescent="0.35">
      <c r="A152" s="32"/>
      <c r="B152" s="33"/>
      <c r="C152" s="33"/>
      <c r="D152" s="33"/>
      <c r="E152" s="33"/>
      <c r="F152" s="54"/>
      <c r="G152" s="33"/>
      <c r="H152" s="315" t="str">
        <f>IFERROR(VLOOKUP(B152,CAPTURE_DATA!$AS$4:$AU$2000,3,FALSE),"")</f>
        <v/>
      </c>
      <c r="I152" s="317" t="str">
        <f>IFERROR(VLOOKUP(D152,ROOST_SITE_INFO!$AC$3:$AD$504,2,FALSE),"")</f>
        <v/>
      </c>
    </row>
    <row r="153" spans="1:9" x14ac:dyDescent="0.35">
      <c r="A153" s="32"/>
      <c r="B153" s="33"/>
      <c r="C153" s="33"/>
      <c r="D153" s="33"/>
      <c r="E153" s="33"/>
      <c r="F153" s="54"/>
      <c r="G153" s="33"/>
      <c r="H153" s="315" t="str">
        <f>IFERROR(VLOOKUP(B153,CAPTURE_DATA!$AS$4:$AU$2000,3,FALSE),"")</f>
        <v/>
      </c>
      <c r="I153" s="317" t="str">
        <f>IFERROR(VLOOKUP(D153,ROOST_SITE_INFO!$AC$3:$AD$504,2,FALSE),"")</f>
        <v/>
      </c>
    </row>
    <row r="154" spans="1:9" x14ac:dyDescent="0.35">
      <c r="A154" s="32"/>
      <c r="B154" s="33"/>
      <c r="C154" s="33"/>
      <c r="D154" s="33"/>
      <c r="E154" s="33"/>
      <c r="F154" s="54"/>
      <c r="G154" s="33"/>
      <c r="H154" s="315" t="str">
        <f>IFERROR(VLOOKUP(B154,CAPTURE_DATA!$AS$4:$AU$2000,3,FALSE),"")</f>
        <v/>
      </c>
      <c r="I154" s="317" t="str">
        <f>IFERROR(VLOOKUP(D154,ROOST_SITE_INFO!$AC$3:$AD$504,2,FALSE),"")</f>
        <v/>
      </c>
    </row>
    <row r="155" spans="1:9" x14ac:dyDescent="0.35">
      <c r="A155" s="32"/>
      <c r="B155" s="33"/>
      <c r="C155" s="33"/>
      <c r="D155" s="33"/>
      <c r="E155" s="33"/>
      <c r="F155" s="54"/>
      <c r="G155" s="33"/>
      <c r="H155" s="315" t="str">
        <f>IFERROR(VLOOKUP(B155,CAPTURE_DATA!$AS$4:$AU$2000,3,FALSE),"")</f>
        <v/>
      </c>
      <c r="I155" s="317" t="str">
        <f>IFERROR(VLOOKUP(D155,ROOST_SITE_INFO!$AC$3:$AD$504,2,FALSE),"")</f>
        <v/>
      </c>
    </row>
    <row r="156" spans="1:9" x14ac:dyDescent="0.35">
      <c r="A156" s="32"/>
      <c r="B156" s="33"/>
      <c r="C156" s="33"/>
      <c r="D156" s="33"/>
      <c r="E156" s="33"/>
      <c r="F156" s="54"/>
      <c r="G156" s="33"/>
      <c r="H156" s="315" t="str">
        <f>IFERROR(VLOOKUP(B156,CAPTURE_DATA!$AS$4:$AU$2000,3,FALSE),"")</f>
        <v/>
      </c>
      <c r="I156" s="317" t="str">
        <f>IFERROR(VLOOKUP(D156,ROOST_SITE_INFO!$AC$3:$AD$504,2,FALSE),"")</f>
        <v/>
      </c>
    </row>
    <row r="157" spans="1:9" x14ac:dyDescent="0.35">
      <c r="A157" s="32"/>
      <c r="B157" s="33"/>
      <c r="C157" s="33"/>
      <c r="D157" s="33"/>
      <c r="E157" s="33"/>
      <c r="F157" s="54"/>
      <c r="G157" s="33"/>
      <c r="H157" s="315" t="str">
        <f>IFERROR(VLOOKUP(B157,CAPTURE_DATA!$AS$4:$AU$2000,3,FALSE),"")</f>
        <v/>
      </c>
      <c r="I157" s="317" t="str">
        <f>IFERROR(VLOOKUP(D157,ROOST_SITE_INFO!$AC$3:$AD$504,2,FALSE),"")</f>
        <v/>
      </c>
    </row>
    <row r="158" spans="1:9" x14ac:dyDescent="0.35">
      <c r="A158" s="32"/>
      <c r="B158" s="33"/>
      <c r="C158" s="33"/>
      <c r="D158" s="33"/>
      <c r="E158" s="33"/>
      <c r="F158" s="54"/>
      <c r="G158" s="33"/>
      <c r="H158" s="315" t="str">
        <f>IFERROR(VLOOKUP(B158,CAPTURE_DATA!$AS$4:$AU$2000,3,FALSE),"")</f>
        <v/>
      </c>
      <c r="I158" s="317" t="str">
        <f>IFERROR(VLOOKUP(D158,ROOST_SITE_INFO!$AC$3:$AD$504,2,FALSE),"")</f>
        <v/>
      </c>
    </row>
    <row r="159" spans="1:9" x14ac:dyDescent="0.35">
      <c r="A159" s="32"/>
      <c r="B159" s="33"/>
      <c r="C159" s="33"/>
      <c r="D159" s="33"/>
      <c r="E159" s="33"/>
      <c r="F159" s="54"/>
      <c r="G159" s="33"/>
      <c r="H159" s="315" t="str">
        <f>IFERROR(VLOOKUP(B159,CAPTURE_DATA!$AS$4:$AU$2000,3,FALSE),"")</f>
        <v/>
      </c>
      <c r="I159" s="317" t="str">
        <f>IFERROR(VLOOKUP(D159,ROOST_SITE_INFO!$AC$3:$AD$504,2,FALSE),"")</f>
        <v/>
      </c>
    </row>
    <row r="160" spans="1:9" x14ac:dyDescent="0.35">
      <c r="A160" s="32"/>
      <c r="B160" s="33"/>
      <c r="C160" s="33"/>
      <c r="D160" s="33"/>
      <c r="E160" s="33"/>
      <c r="F160" s="54"/>
      <c r="G160" s="33"/>
      <c r="H160" s="315" t="str">
        <f>IFERROR(VLOOKUP(B160,CAPTURE_DATA!$AS$4:$AU$2000,3,FALSE),"")</f>
        <v/>
      </c>
      <c r="I160" s="317" t="str">
        <f>IFERROR(VLOOKUP(D160,ROOST_SITE_INFO!$AC$3:$AD$504,2,FALSE),"")</f>
        <v/>
      </c>
    </row>
    <row r="161" spans="1:9" x14ac:dyDescent="0.35">
      <c r="A161" s="32"/>
      <c r="B161" s="33"/>
      <c r="C161" s="33"/>
      <c r="D161" s="33"/>
      <c r="E161" s="33"/>
      <c r="F161" s="54"/>
      <c r="G161" s="33"/>
      <c r="H161" s="315" t="str">
        <f>IFERROR(VLOOKUP(B161,CAPTURE_DATA!$AS$4:$AU$2000,3,FALSE),"")</f>
        <v/>
      </c>
      <c r="I161" s="317" t="str">
        <f>IFERROR(VLOOKUP(D161,ROOST_SITE_INFO!$AC$3:$AD$504,2,FALSE),"")</f>
        <v/>
      </c>
    </row>
    <row r="162" spans="1:9" x14ac:dyDescent="0.35">
      <c r="A162" s="32"/>
      <c r="B162" s="33"/>
      <c r="C162" s="33"/>
      <c r="D162" s="33"/>
      <c r="E162" s="33"/>
      <c r="F162" s="54"/>
      <c r="G162" s="33"/>
      <c r="H162" s="315" t="str">
        <f>IFERROR(VLOOKUP(B162,CAPTURE_DATA!$AS$4:$AU$2000,3,FALSE),"")</f>
        <v/>
      </c>
      <c r="I162" s="317" t="str">
        <f>IFERROR(VLOOKUP(D162,ROOST_SITE_INFO!$AC$3:$AD$504,2,FALSE),"")</f>
        <v/>
      </c>
    </row>
    <row r="163" spans="1:9" x14ac:dyDescent="0.35">
      <c r="A163" s="32"/>
      <c r="B163" s="33"/>
      <c r="C163" s="33"/>
      <c r="D163" s="33"/>
      <c r="E163" s="33"/>
      <c r="F163" s="54"/>
      <c r="G163" s="33"/>
      <c r="H163" s="315" t="str">
        <f>IFERROR(VLOOKUP(B163,CAPTURE_DATA!$AS$4:$AU$2000,3,FALSE),"")</f>
        <v/>
      </c>
      <c r="I163" s="317" t="str">
        <f>IFERROR(VLOOKUP(D163,ROOST_SITE_INFO!$AC$3:$AD$504,2,FALSE),"")</f>
        <v/>
      </c>
    </row>
    <row r="164" spans="1:9" x14ac:dyDescent="0.35">
      <c r="A164" s="32"/>
      <c r="B164" s="33"/>
      <c r="C164" s="33"/>
      <c r="D164" s="33"/>
      <c r="E164" s="33"/>
      <c r="F164" s="54"/>
      <c r="G164" s="33"/>
      <c r="H164" s="315" t="str">
        <f>IFERROR(VLOOKUP(B164,CAPTURE_DATA!$AS$4:$AU$2000,3,FALSE),"")</f>
        <v/>
      </c>
      <c r="I164" s="317" t="str">
        <f>IFERROR(VLOOKUP(D164,ROOST_SITE_INFO!$AC$3:$AD$504,2,FALSE),"")</f>
        <v/>
      </c>
    </row>
    <row r="165" spans="1:9" x14ac:dyDescent="0.35">
      <c r="A165" s="32"/>
      <c r="B165" s="33"/>
      <c r="C165" s="33"/>
      <c r="D165" s="33"/>
      <c r="E165" s="33"/>
      <c r="F165" s="54"/>
      <c r="G165" s="33"/>
      <c r="H165" s="315" t="str">
        <f>IFERROR(VLOOKUP(B165,CAPTURE_DATA!$AS$4:$AU$2000,3,FALSE),"")</f>
        <v/>
      </c>
      <c r="I165" s="317" t="str">
        <f>IFERROR(VLOOKUP(D165,ROOST_SITE_INFO!$AC$3:$AD$504,2,FALSE),"")</f>
        <v/>
      </c>
    </row>
    <row r="166" spans="1:9" x14ac:dyDescent="0.35">
      <c r="A166" s="32"/>
      <c r="B166" s="33"/>
      <c r="C166" s="33"/>
      <c r="D166" s="33"/>
      <c r="E166" s="33"/>
      <c r="F166" s="54"/>
      <c r="G166" s="33"/>
      <c r="H166" s="315" t="str">
        <f>IFERROR(VLOOKUP(B166,CAPTURE_DATA!$AS$4:$AU$2000,3,FALSE),"")</f>
        <v/>
      </c>
      <c r="I166" s="317" t="str">
        <f>IFERROR(VLOOKUP(D166,ROOST_SITE_INFO!$AC$3:$AD$504,2,FALSE),"")</f>
        <v/>
      </c>
    </row>
    <row r="167" spans="1:9" x14ac:dyDescent="0.35">
      <c r="A167" s="32"/>
      <c r="B167" s="33"/>
      <c r="C167" s="33"/>
      <c r="D167" s="33"/>
      <c r="E167" s="33"/>
      <c r="F167" s="54"/>
      <c r="G167" s="33"/>
      <c r="H167" s="315" t="str">
        <f>IFERROR(VLOOKUP(B167,CAPTURE_DATA!$AS$4:$AU$2000,3,FALSE),"")</f>
        <v/>
      </c>
      <c r="I167" s="317" t="str">
        <f>IFERROR(VLOOKUP(D167,ROOST_SITE_INFO!$AC$3:$AD$504,2,FALSE),"")</f>
        <v/>
      </c>
    </row>
    <row r="168" spans="1:9" x14ac:dyDescent="0.35">
      <c r="A168" s="32"/>
      <c r="B168" s="33"/>
      <c r="C168" s="33"/>
      <c r="D168" s="33"/>
      <c r="E168" s="33"/>
      <c r="F168" s="54"/>
      <c r="G168" s="33"/>
      <c r="H168" s="315" t="str">
        <f>IFERROR(VLOOKUP(B168,CAPTURE_DATA!$AS$4:$AU$2000,3,FALSE),"")</f>
        <v/>
      </c>
      <c r="I168" s="317" t="str">
        <f>IFERROR(VLOOKUP(D168,ROOST_SITE_INFO!$AC$3:$AD$504,2,FALSE),"")</f>
        <v/>
      </c>
    </row>
    <row r="169" spans="1:9" x14ac:dyDescent="0.35">
      <c r="A169" s="32"/>
      <c r="B169" s="33"/>
      <c r="C169" s="33"/>
      <c r="D169" s="33"/>
      <c r="E169" s="33"/>
      <c r="F169" s="54"/>
      <c r="G169" s="33"/>
      <c r="H169" s="315" t="str">
        <f>IFERROR(VLOOKUP(B169,CAPTURE_DATA!$AS$4:$AU$2000,3,FALSE),"")</f>
        <v/>
      </c>
      <c r="I169" s="317" t="str">
        <f>IFERROR(VLOOKUP(D169,ROOST_SITE_INFO!$AC$3:$AD$504,2,FALSE),"")</f>
        <v/>
      </c>
    </row>
    <row r="170" spans="1:9" x14ac:dyDescent="0.35">
      <c r="A170" s="32"/>
      <c r="B170" s="33"/>
      <c r="C170" s="33"/>
      <c r="D170" s="33"/>
      <c r="E170" s="33"/>
      <c r="F170" s="54"/>
      <c r="G170" s="33"/>
      <c r="H170" s="315" t="str">
        <f>IFERROR(VLOOKUP(B170,CAPTURE_DATA!$AS$4:$AU$2000,3,FALSE),"")</f>
        <v/>
      </c>
      <c r="I170" s="317" t="str">
        <f>IFERROR(VLOOKUP(D170,ROOST_SITE_INFO!$AC$3:$AD$504,2,FALSE),"")</f>
        <v/>
      </c>
    </row>
    <row r="171" spans="1:9" x14ac:dyDescent="0.35">
      <c r="A171" s="32"/>
      <c r="B171" s="33"/>
      <c r="C171" s="33"/>
      <c r="D171" s="33"/>
      <c r="E171" s="33"/>
      <c r="F171" s="54"/>
      <c r="G171" s="33"/>
      <c r="H171" s="315" t="str">
        <f>IFERROR(VLOOKUP(B171,CAPTURE_DATA!$AS$4:$AU$2000,3,FALSE),"")</f>
        <v/>
      </c>
      <c r="I171" s="317" t="str">
        <f>IFERROR(VLOOKUP(D171,ROOST_SITE_INFO!$AC$3:$AD$504,2,FALSE),"")</f>
        <v/>
      </c>
    </row>
    <row r="172" spans="1:9" x14ac:dyDescent="0.35">
      <c r="A172" s="32"/>
      <c r="B172" s="33"/>
      <c r="C172" s="33"/>
      <c r="D172" s="33"/>
      <c r="E172" s="33"/>
      <c r="F172" s="54"/>
      <c r="G172" s="33"/>
      <c r="H172" s="315" t="str">
        <f>IFERROR(VLOOKUP(B172,CAPTURE_DATA!$AS$4:$AU$2000,3,FALSE),"")</f>
        <v/>
      </c>
      <c r="I172" s="317" t="str">
        <f>IFERROR(VLOOKUP(D172,ROOST_SITE_INFO!$AC$3:$AD$504,2,FALSE),"")</f>
        <v/>
      </c>
    </row>
    <row r="173" spans="1:9" x14ac:dyDescent="0.35">
      <c r="A173" s="32"/>
      <c r="B173" s="33"/>
      <c r="C173" s="33"/>
      <c r="D173" s="33"/>
      <c r="E173" s="33"/>
      <c r="F173" s="54"/>
      <c r="G173" s="33"/>
      <c r="H173" s="315" t="str">
        <f>IFERROR(VLOOKUP(B173,CAPTURE_DATA!$AS$4:$AU$2000,3,FALSE),"")</f>
        <v/>
      </c>
      <c r="I173" s="317" t="str">
        <f>IFERROR(VLOOKUP(D173,ROOST_SITE_INFO!$AC$3:$AD$504,2,FALSE),"")</f>
        <v/>
      </c>
    </row>
    <row r="174" spans="1:9" x14ac:dyDescent="0.35">
      <c r="A174" s="32"/>
      <c r="B174" s="33"/>
      <c r="C174" s="33"/>
      <c r="D174" s="33"/>
      <c r="E174" s="33"/>
      <c r="F174" s="54"/>
      <c r="G174" s="33"/>
      <c r="H174" s="315" t="str">
        <f>IFERROR(VLOOKUP(B174,CAPTURE_DATA!$AS$4:$AU$2000,3,FALSE),"")</f>
        <v/>
      </c>
      <c r="I174" s="317" t="str">
        <f>IFERROR(VLOOKUP(D174,ROOST_SITE_INFO!$AC$3:$AD$504,2,FALSE),"")</f>
        <v/>
      </c>
    </row>
    <row r="175" spans="1:9" x14ac:dyDescent="0.35">
      <c r="A175" s="32"/>
      <c r="B175" s="33"/>
      <c r="C175" s="33"/>
      <c r="D175" s="33"/>
      <c r="E175" s="33"/>
      <c r="F175" s="54"/>
      <c r="G175" s="33"/>
      <c r="H175" s="315" t="str">
        <f>IFERROR(VLOOKUP(B175,CAPTURE_DATA!$AS$4:$AU$2000,3,FALSE),"")</f>
        <v/>
      </c>
      <c r="I175" s="317" t="str">
        <f>IFERROR(VLOOKUP(D175,ROOST_SITE_INFO!$AC$3:$AD$504,2,FALSE),"")</f>
        <v/>
      </c>
    </row>
    <row r="176" spans="1:9" x14ac:dyDescent="0.35">
      <c r="A176" s="32"/>
      <c r="B176" s="33"/>
      <c r="C176" s="33"/>
      <c r="D176" s="33"/>
      <c r="E176" s="33"/>
      <c r="F176" s="54"/>
      <c r="G176" s="33"/>
      <c r="H176" s="315" t="str">
        <f>IFERROR(VLOOKUP(B176,CAPTURE_DATA!$AS$4:$AU$2000,3,FALSE),"")</f>
        <v/>
      </c>
      <c r="I176" s="317" t="str">
        <f>IFERROR(VLOOKUP(D176,ROOST_SITE_INFO!$AC$3:$AD$504,2,FALSE),"")</f>
        <v/>
      </c>
    </row>
    <row r="177" spans="1:9" x14ac:dyDescent="0.35">
      <c r="A177" s="32"/>
      <c r="B177" s="33"/>
      <c r="C177" s="33"/>
      <c r="D177" s="33"/>
      <c r="E177" s="33"/>
      <c r="F177" s="54"/>
      <c r="G177" s="33"/>
      <c r="H177" s="315" t="str">
        <f>IFERROR(VLOOKUP(B177,CAPTURE_DATA!$AS$4:$AU$2000,3,FALSE),"")</f>
        <v/>
      </c>
      <c r="I177" s="317" t="str">
        <f>IFERROR(VLOOKUP(D177,ROOST_SITE_INFO!$AC$3:$AD$504,2,FALSE),"")</f>
        <v/>
      </c>
    </row>
    <row r="178" spans="1:9" x14ac:dyDescent="0.35">
      <c r="A178" s="32"/>
      <c r="B178" s="33"/>
      <c r="C178" s="33"/>
      <c r="D178" s="33"/>
      <c r="E178" s="33"/>
      <c r="F178" s="54"/>
      <c r="G178" s="33"/>
      <c r="H178" s="315" t="str">
        <f>IFERROR(VLOOKUP(B178,CAPTURE_DATA!$AS$4:$AU$2000,3,FALSE),"")</f>
        <v/>
      </c>
      <c r="I178" s="317" t="str">
        <f>IFERROR(VLOOKUP(D178,ROOST_SITE_INFO!$AC$3:$AD$504,2,FALSE),"")</f>
        <v/>
      </c>
    </row>
    <row r="179" spans="1:9" x14ac:dyDescent="0.35">
      <c r="A179" s="32"/>
      <c r="B179" s="33"/>
      <c r="C179" s="33"/>
      <c r="D179" s="33"/>
      <c r="E179" s="33"/>
      <c r="F179" s="54"/>
      <c r="G179" s="33"/>
      <c r="H179" s="315" t="str">
        <f>IFERROR(VLOOKUP(B179,CAPTURE_DATA!$AS$4:$AU$2000,3,FALSE),"")</f>
        <v/>
      </c>
      <c r="I179" s="317" t="str">
        <f>IFERROR(VLOOKUP(D179,ROOST_SITE_INFO!$AC$3:$AD$504,2,FALSE),"")</f>
        <v/>
      </c>
    </row>
    <row r="180" spans="1:9" x14ac:dyDescent="0.35">
      <c r="A180" s="32"/>
      <c r="B180" s="33"/>
      <c r="C180" s="33"/>
      <c r="D180" s="33"/>
      <c r="E180" s="33"/>
      <c r="F180" s="54"/>
      <c r="G180" s="33"/>
      <c r="H180" s="315" t="str">
        <f>IFERROR(VLOOKUP(B180,CAPTURE_DATA!$AS$4:$AU$2000,3,FALSE),"")</f>
        <v/>
      </c>
      <c r="I180" s="317" t="str">
        <f>IFERROR(VLOOKUP(D180,ROOST_SITE_INFO!$AC$3:$AD$504,2,FALSE),"")</f>
        <v/>
      </c>
    </row>
    <row r="181" spans="1:9" x14ac:dyDescent="0.35">
      <c r="A181" s="32"/>
      <c r="B181" s="33"/>
      <c r="C181" s="33"/>
      <c r="D181" s="33"/>
      <c r="E181" s="33"/>
      <c r="F181" s="54"/>
      <c r="G181" s="33"/>
      <c r="H181" s="315" t="str">
        <f>IFERROR(VLOOKUP(B181,CAPTURE_DATA!$AS$4:$AU$2000,3,FALSE),"")</f>
        <v/>
      </c>
      <c r="I181" s="317" t="str">
        <f>IFERROR(VLOOKUP(D181,ROOST_SITE_INFO!$AC$3:$AD$504,2,FALSE),"")</f>
        <v/>
      </c>
    </row>
    <row r="182" spans="1:9" x14ac:dyDescent="0.35">
      <c r="A182" s="32"/>
      <c r="B182" s="33"/>
      <c r="C182" s="33"/>
      <c r="D182" s="33"/>
      <c r="E182" s="33"/>
      <c r="F182" s="54"/>
      <c r="G182" s="33"/>
      <c r="H182" s="315" t="str">
        <f>IFERROR(VLOOKUP(B182,CAPTURE_DATA!$AS$4:$AU$2000,3,FALSE),"")</f>
        <v/>
      </c>
      <c r="I182" s="317" t="str">
        <f>IFERROR(VLOOKUP(D182,ROOST_SITE_INFO!$AC$3:$AD$504,2,FALSE),"")</f>
        <v/>
      </c>
    </row>
    <row r="183" spans="1:9" x14ac:dyDescent="0.35">
      <c r="A183" s="32"/>
      <c r="B183" s="33"/>
      <c r="C183" s="33"/>
      <c r="D183" s="33"/>
      <c r="E183" s="33"/>
      <c r="F183" s="54"/>
      <c r="G183" s="33"/>
      <c r="H183" s="315" t="str">
        <f>IFERROR(VLOOKUP(B183,CAPTURE_DATA!$AS$4:$AU$2000,3,FALSE),"")</f>
        <v/>
      </c>
      <c r="I183" s="317" t="str">
        <f>IFERROR(VLOOKUP(D183,ROOST_SITE_INFO!$AC$3:$AD$504,2,FALSE),"")</f>
        <v/>
      </c>
    </row>
    <row r="184" spans="1:9" x14ac:dyDescent="0.35">
      <c r="A184" s="32"/>
      <c r="B184" s="33"/>
      <c r="C184" s="33"/>
      <c r="D184" s="33"/>
      <c r="E184" s="33"/>
      <c r="F184" s="54"/>
      <c r="G184" s="33"/>
      <c r="H184" s="315" t="str">
        <f>IFERROR(VLOOKUP(B184,CAPTURE_DATA!$AS$4:$AU$2000,3,FALSE),"")</f>
        <v/>
      </c>
      <c r="I184" s="317" t="str">
        <f>IFERROR(VLOOKUP(D184,ROOST_SITE_INFO!$AC$3:$AD$504,2,FALSE),"")</f>
        <v/>
      </c>
    </row>
    <row r="185" spans="1:9" x14ac:dyDescent="0.35">
      <c r="A185" s="32"/>
      <c r="B185" s="33"/>
      <c r="C185" s="33"/>
      <c r="D185" s="33"/>
      <c r="E185" s="33"/>
      <c r="F185" s="54"/>
      <c r="G185" s="33"/>
      <c r="H185" s="315" t="str">
        <f>IFERROR(VLOOKUP(B185,CAPTURE_DATA!$AS$4:$AU$2000,3,FALSE),"")</f>
        <v/>
      </c>
      <c r="I185" s="317" t="str">
        <f>IFERROR(VLOOKUP(D185,ROOST_SITE_INFO!$AC$3:$AD$504,2,FALSE),"")</f>
        <v/>
      </c>
    </row>
    <row r="186" spans="1:9" x14ac:dyDescent="0.35">
      <c r="A186" s="32"/>
      <c r="B186" s="33"/>
      <c r="C186" s="33"/>
      <c r="D186" s="33"/>
      <c r="E186" s="33"/>
      <c r="F186" s="54"/>
      <c r="G186" s="33"/>
      <c r="H186" s="315" t="str">
        <f>IFERROR(VLOOKUP(B186,CAPTURE_DATA!$AS$4:$AU$2000,3,FALSE),"")</f>
        <v/>
      </c>
      <c r="I186" s="317" t="str">
        <f>IFERROR(VLOOKUP(D186,ROOST_SITE_INFO!$AC$3:$AD$504,2,FALSE),"")</f>
        <v/>
      </c>
    </row>
    <row r="187" spans="1:9" x14ac:dyDescent="0.35">
      <c r="A187" s="32"/>
      <c r="B187" s="33"/>
      <c r="C187" s="33"/>
      <c r="D187" s="33"/>
      <c r="E187" s="33"/>
      <c r="F187" s="54"/>
      <c r="G187" s="33"/>
      <c r="H187" s="315" t="str">
        <f>IFERROR(VLOOKUP(B187,CAPTURE_DATA!$AS$4:$AU$2000,3,FALSE),"")</f>
        <v/>
      </c>
      <c r="I187" s="317" t="str">
        <f>IFERROR(VLOOKUP(D187,ROOST_SITE_INFO!$AC$3:$AD$504,2,FALSE),"")</f>
        <v/>
      </c>
    </row>
    <row r="188" spans="1:9" x14ac:dyDescent="0.35">
      <c r="A188" s="32"/>
      <c r="B188" s="33"/>
      <c r="C188" s="33"/>
      <c r="D188" s="33"/>
      <c r="E188" s="33"/>
      <c r="F188" s="54"/>
      <c r="G188" s="33"/>
      <c r="H188" s="315" t="str">
        <f>IFERROR(VLOOKUP(B188,CAPTURE_DATA!$AS$4:$AU$2000,3,FALSE),"")</f>
        <v/>
      </c>
      <c r="I188" s="317" t="str">
        <f>IFERROR(VLOOKUP(D188,ROOST_SITE_INFO!$AC$3:$AD$504,2,FALSE),"")</f>
        <v/>
      </c>
    </row>
    <row r="189" spans="1:9" x14ac:dyDescent="0.35">
      <c r="A189" s="32"/>
      <c r="B189" s="33"/>
      <c r="C189" s="33"/>
      <c r="D189" s="33"/>
      <c r="E189" s="33"/>
      <c r="F189" s="54"/>
      <c r="G189" s="33"/>
      <c r="H189" s="315" t="str">
        <f>IFERROR(VLOOKUP(B189,CAPTURE_DATA!$AS$4:$AU$2000,3,FALSE),"")</f>
        <v/>
      </c>
      <c r="I189" s="317" t="str">
        <f>IFERROR(VLOOKUP(D189,ROOST_SITE_INFO!$AC$3:$AD$504,2,FALSE),"")</f>
        <v/>
      </c>
    </row>
    <row r="190" spans="1:9" x14ac:dyDescent="0.35">
      <c r="A190" s="32"/>
      <c r="B190" s="33"/>
      <c r="C190" s="33"/>
      <c r="D190" s="33"/>
      <c r="E190" s="33"/>
      <c r="F190" s="54"/>
      <c r="G190" s="33"/>
      <c r="H190" s="315" t="str">
        <f>IFERROR(VLOOKUP(B190,CAPTURE_DATA!$AS$4:$AU$2000,3,FALSE),"")</f>
        <v/>
      </c>
      <c r="I190" s="317" t="str">
        <f>IFERROR(VLOOKUP(D190,ROOST_SITE_INFO!$AC$3:$AD$504,2,FALSE),"")</f>
        <v/>
      </c>
    </row>
    <row r="191" spans="1:9" x14ac:dyDescent="0.35">
      <c r="A191" s="32"/>
      <c r="B191" s="33"/>
      <c r="C191" s="33"/>
      <c r="D191" s="33"/>
      <c r="E191" s="33"/>
      <c r="F191" s="54"/>
      <c r="G191" s="33"/>
      <c r="H191" s="315" t="str">
        <f>IFERROR(VLOOKUP(B191,CAPTURE_DATA!$AS$4:$AU$2000,3,FALSE),"")</f>
        <v/>
      </c>
      <c r="I191" s="317" t="str">
        <f>IFERROR(VLOOKUP(D191,ROOST_SITE_INFO!$AC$3:$AD$504,2,FALSE),"")</f>
        <v/>
      </c>
    </row>
    <row r="192" spans="1:9" x14ac:dyDescent="0.35">
      <c r="A192" s="32"/>
      <c r="B192" s="33"/>
      <c r="C192" s="33"/>
      <c r="D192" s="33"/>
      <c r="E192" s="33"/>
      <c r="F192" s="54"/>
      <c r="G192" s="33"/>
      <c r="H192" s="315" t="str">
        <f>IFERROR(VLOOKUP(B192,CAPTURE_DATA!$AS$4:$AU$2000,3,FALSE),"")</f>
        <v/>
      </c>
      <c r="I192" s="317" t="str">
        <f>IFERROR(VLOOKUP(D192,ROOST_SITE_INFO!$AC$3:$AD$504,2,FALSE),"")</f>
        <v/>
      </c>
    </row>
    <row r="193" spans="1:9" x14ac:dyDescent="0.35">
      <c r="A193" s="32"/>
      <c r="B193" s="33"/>
      <c r="C193" s="33"/>
      <c r="D193" s="33"/>
      <c r="E193" s="33"/>
      <c r="F193" s="54"/>
      <c r="G193" s="33"/>
      <c r="H193" s="315" t="str">
        <f>IFERROR(VLOOKUP(B193,CAPTURE_DATA!$AS$4:$AU$2000,3,FALSE),"")</f>
        <v/>
      </c>
      <c r="I193" s="317" t="str">
        <f>IFERROR(VLOOKUP(D193,ROOST_SITE_INFO!$AC$3:$AD$504,2,FALSE),"")</f>
        <v/>
      </c>
    </row>
    <row r="194" spans="1:9" x14ac:dyDescent="0.35">
      <c r="A194" s="32"/>
      <c r="B194" s="33"/>
      <c r="C194" s="33"/>
      <c r="D194" s="33"/>
      <c r="E194" s="33"/>
      <c r="F194" s="54"/>
      <c r="G194" s="33"/>
      <c r="H194" s="315" t="str">
        <f>IFERROR(VLOOKUP(B194,CAPTURE_DATA!$AS$4:$AU$2000,3,FALSE),"")</f>
        <v/>
      </c>
      <c r="I194" s="317" t="str">
        <f>IFERROR(VLOOKUP(D194,ROOST_SITE_INFO!$AC$3:$AD$504,2,FALSE),"")</f>
        <v/>
      </c>
    </row>
    <row r="195" spans="1:9" x14ac:dyDescent="0.35">
      <c r="A195" s="32"/>
      <c r="B195" s="33"/>
      <c r="C195" s="33"/>
      <c r="D195" s="33"/>
      <c r="E195" s="33"/>
      <c r="F195" s="54"/>
      <c r="G195" s="33"/>
      <c r="H195" s="315" t="str">
        <f>IFERROR(VLOOKUP(B195,CAPTURE_DATA!$AS$4:$AU$2000,3,FALSE),"")</f>
        <v/>
      </c>
      <c r="I195" s="317" t="str">
        <f>IFERROR(VLOOKUP(D195,ROOST_SITE_INFO!$AC$3:$AD$504,2,FALSE),"")</f>
        <v/>
      </c>
    </row>
    <row r="196" spans="1:9" x14ac:dyDescent="0.35">
      <c r="A196" s="32"/>
      <c r="B196" s="33"/>
      <c r="C196" s="33"/>
      <c r="D196" s="33"/>
      <c r="E196" s="33"/>
      <c r="F196" s="54"/>
      <c r="G196" s="33"/>
      <c r="H196" s="315" t="str">
        <f>IFERROR(VLOOKUP(B196,CAPTURE_DATA!$AS$4:$AU$2000,3,FALSE),"")</f>
        <v/>
      </c>
      <c r="I196" s="317" t="str">
        <f>IFERROR(VLOOKUP(D196,ROOST_SITE_INFO!$AC$3:$AD$504,2,FALSE),"")</f>
        <v/>
      </c>
    </row>
    <row r="197" spans="1:9" x14ac:dyDescent="0.35">
      <c r="A197" s="32"/>
      <c r="B197" s="33"/>
      <c r="C197" s="33"/>
      <c r="D197" s="33"/>
      <c r="E197" s="33"/>
      <c r="F197" s="54"/>
      <c r="G197" s="33"/>
      <c r="H197" s="315" t="str">
        <f>IFERROR(VLOOKUP(B197,CAPTURE_DATA!$AS$4:$AU$2000,3,FALSE),"")</f>
        <v/>
      </c>
      <c r="I197" s="317" t="str">
        <f>IFERROR(VLOOKUP(D197,ROOST_SITE_INFO!$AC$3:$AD$504,2,FALSE),"")</f>
        <v/>
      </c>
    </row>
    <row r="198" spans="1:9" x14ac:dyDescent="0.35">
      <c r="A198" s="32"/>
      <c r="B198" s="33"/>
      <c r="C198" s="33"/>
      <c r="D198" s="33"/>
      <c r="E198" s="33"/>
      <c r="F198" s="54"/>
      <c r="G198" s="33"/>
      <c r="H198" s="315" t="str">
        <f>IFERROR(VLOOKUP(B198,CAPTURE_DATA!$AS$4:$AU$2000,3,FALSE),"")</f>
        <v/>
      </c>
      <c r="I198" s="317" t="str">
        <f>IFERROR(VLOOKUP(D198,ROOST_SITE_INFO!$AC$3:$AD$504,2,FALSE),"")</f>
        <v/>
      </c>
    </row>
    <row r="199" spans="1:9" x14ac:dyDescent="0.35">
      <c r="A199" s="32"/>
      <c r="B199" s="33"/>
      <c r="C199" s="33"/>
      <c r="D199" s="33"/>
      <c r="E199" s="33"/>
      <c r="F199" s="54"/>
      <c r="G199" s="33"/>
      <c r="H199" s="315" t="str">
        <f>IFERROR(VLOOKUP(B199,CAPTURE_DATA!$AS$4:$AU$2000,3,FALSE),"")</f>
        <v/>
      </c>
      <c r="I199" s="317" t="str">
        <f>IFERROR(VLOOKUP(D199,ROOST_SITE_INFO!$AC$3:$AD$504,2,FALSE),"")</f>
        <v/>
      </c>
    </row>
    <row r="200" spans="1:9" x14ac:dyDescent="0.35">
      <c r="A200" s="32"/>
      <c r="B200" s="33"/>
      <c r="C200" s="33"/>
      <c r="D200" s="33"/>
      <c r="E200" s="33"/>
      <c r="F200" s="54"/>
      <c r="G200" s="33"/>
      <c r="H200" s="315" t="str">
        <f>IFERROR(VLOOKUP(B200,CAPTURE_DATA!$AS$4:$AU$2000,3,FALSE),"")</f>
        <v/>
      </c>
      <c r="I200" s="317" t="str">
        <f>IFERROR(VLOOKUP(D200,ROOST_SITE_INFO!$AC$3:$AD$504,2,FALSE),"")</f>
        <v/>
      </c>
    </row>
    <row r="201" spans="1:9" x14ac:dyDescent="0.35">
      <c r="A201" s="32"/>
      <c r="B201" s="33"/>
      <c r="C201" s="33"/>
      <c r="D201" s="33"/>
      <c r="E201" s="33"/>
      <c r="F201" s="54"/>
      <c r="G201" s="33"/>
      <c r="H201" s="315" t="str">
        <f>IFERROR(VLOOKUP(B201,CAPTURE_DATA!$AS$4:$AU$2000,3,FALSE),"")</f>
        <v/>
      </c>
      <c r="I201" s="317" t="str">
        <f>IFERROR(VLOOKUP(D201,ROOST_SITE_INFO!$AC$3:$AD$504,2,FALSE),"")</f>
        <v/>
      </c>
    </row>
    <row r="202" spans="1:9" x14ac:dyDescent="0.35">
      <c r="A202" s="32"/>
      <c r="B202" s="33"/>
      <c r="C202" s="33"/>
      <c r="D202" s="33"/>
      <c r="E202" s="33"/>
      <c r="F202" s="54"/>
      <c r="G202" s="33"/>
      <c r="H202" s="315" t="str">
        <f>IFERROR(VLOOKUP(B202,CAPTURE_DATA!$AS$4:$AU$2000,3,FALSE),"")</f>
        <v/>
      </c>
      <c r="I202" s="317" t="str">
        <f>IFERROR(VLOOKUP(D202,ROOST_SITE_INFO!$AC$3:$AD$504,2,FALSE),"")</f>
        <v/>
      </c>
    </row>
    <row r="203" spans="1:9" x14ac:dyDescent="0.35">
      <c r="A203" s="32"/>
      <c r="B203" s="33"/>
      <c r="C203" s="33"/>
      <c r="D203" s="33"/>
      <c r="E203" s="33"/>
      <c r="F203" s="54"/>
      <c r="G203" s="33"/>
      <c r="H203" s="315" t="str">
        <f>IFERROR(VLOOKUP(B203,CAPTURE_DATA!$AS$4:$AU$2000,3,FALSE),"")</f>
        <v/>
      </c>
      <c r="I203" s="317" t="str">
        <f>IFERROR(VLOOKUP(D203,ROOST_SITE_INFO!$AC$3:$AD$504,2,FALSE),"")</f>
        <v/>
      </c>
    </row>
    <row r="204" spans="1:9" x14ac:dyDescent="0.35">
      <c r="A204" s="32"/>
      <c r="B204" s="33"/>
      <c r="C204" s="33"/>
      <c r="D204" s="33"/>
      <c r="E204" s="33"/>
      <c r="F204" s="54"/>
      <c r="G204" s="33"/>
      <c r="H204" s="315" t="str">
        <f>IFERROR(VLOOKUP(B204,CAPTURE_DATA!$AS$4:$AU$2000,3,FALSE),"")</f>
        <v/>
      </c>
      <c r="I204" s="317" t="str">
        <f>IFERROR(VLOOKUP(D204,ROOST_SITE_INFO!$AC$3:$AD$504,2,FALSE),"")</f>
        <v/>
      </c>
    </row>
    <row r="205" spans="1:9" x14ac:dyDescent="0.35">
      <c r="A205" s="32"/>
      <c r="B205" s="33"/>
      <c r="C205" s="33"/>
      <c r="D205" s="33"/>
      <c r="E205" s="33"/>
      <c r="F205" s="54"/>
      <c r="G205" s="33"/>
      <c r="H205" s="315" t="str">
        <f>IFERROR(VLOOKUP(B205,CAPTURE_DATA!$AS$4:$AU$2000,3,FALSE),"")</f>
        <v/>
      </c>
      <c r="I205" s="317" t="str">
        <f>IFERROR(VLOOKUP(D205,ROOST_SITE_INFO!$AC$3:$AD$504,2,FALSE),"")</f>
        <v/>
      </c>
    </row>
    <row r="206" spans="1:9" x14ac:dyDescent="0.35">
      <c r="A206" s="32"/>
      <c r="B206" s="33"/>
      <c r="C206" s="33"/>
      <c r="D206" s="33"/>
      <c r="E206" s="33"/>
      <c r="F206" s="54"/>
      <c r="G206" s="33"/>
      <c r="H206" s="315" t="str">
        <f>IFERROR(VLOOKUP(B206,CAPTURE_DATA!$AS$4:$AU$2000,3,FALSE),"")</f>
        <v/>
      </c>
      <c r="I206" s="317" t="str">
        <f>IFERROR(VLOOKUP(D206,ROOST_SITE_INFO!$AC$3:$AD$504,2,FALSE),"")</f>
        <v/>
      </c>
    </row>
    <row r="207" spans="1:9" x14ac:dyDescent="0.35">
      <c r="A207" s="32"/>
      <c r="B207" s="33"/>
      <c r="C207" s="33"/>
      <c r="D207" s="33"/>
      <c r="E207" s="33"/>
      <c r="F207" s="54"/>
      <c r="G207" s="33"/>
      <c r="H207" s="315" t="str">
        <f>IFERROR(VLOOKUP(B207,CAPTURE_DATA!$AS$4:$AU$2000,3,FALSE),"")</f>
        <v/>
      </c>
      <c r="I207" s="317" t="str">
        <f>IFERROR(VLOOKUP(D207,ROOST_SITE_INFO!$AC$3:$AD$504,2,FALSE),"")</f>
        <v/>
      </c>
    </row>
    <row r="208" spans="1:9" x14ac:dyDescent="0.35">
      <c r="A208" s="32"/>
      <c r="B208" s="33"/>
      <c r="C208" s="33"/>
      <c r="D208" s="33"/>
      <c r="E208" s="33"/>
      <c r="F208" s="54"/>
      <c r="G208" s="33"/>
      <c r="H208" s="315" t="str">
        <f>IFERROR(VLOOKUP(B208,CAPTURE_DATA!$AS$4:$AU$2000,3,FALSE),"")</f>
        <v/>
      </c>
      <c r="I208" s="317" t="str">
        <f>IFERROR(VLOOKUP(D208,ROOST_SITE_INFO!$AC$3:$AD$504,2,FALSE),"")</f>
        <v/>
      </c>
    </row>
    <row r="209" spans="1:9" x14ac:dyDescent="0.35">
      <c r="A209" s="32"/>
      <c r="B209" s="33"/>
      <c r="C209" s="33"/>
      <c r="D209" s="33"/>
      <c r="E209" s="33"/>
      <c r="F209" s="54"/>
      <c r="G209" s="33"/>
      <c r="H209" s="315" t="str">
        <f>IFERROR(VLOOKUP(B209,CAPTURE_DATA!$AS$4:$AU$2000,3,FALSE),"")</f>
        <v/>
      </c>
      <c r="I209" s="317" t="str">
        <f>IFERROR(VLOOKUP(D209,ROOST_SITE_INFO!$AC$3:$AD$504,2,FALSE),"")</f>
        <v/>
      </c>
    </row>
    <row r="210" spans="1:9" x14ac:dyDescent="0.35">
      <c r="A210" s="32"/>
      <c r="B210" s="33"/>
      <c r="C210" s="33"/>
      <c r="D210" s="33"/>
      <c r="E210" s="33"/>
      <c r="F210" s="54"/>
      <c r="G210" s="33"/>
      <c r="H210" s="315" t="str">
        <f>IFERROR(VLOOKUP(B210,CAPTURE_DATA!$AS$4:$AU$2000,3,FALSE),"")</f>
        <v/>
      </c>
      <c r="I210" s="317" t="str">
        <f>IFERROR(VLOOKUP(D210,ROOST_SITE_INFO!$AC$3:$AD$504,2,FALSE),"")</f>
        <v/>
      </c>
    </row>
    <row r="211" spans="1:9" x14ac:dyDescent="0.35">
      <c r="A211" s="32"/>
      <c r="B211" s="33"/>
      <c r="C211" s="33"/>
      <c r="D211" s="33"/>
      <c r="E211" s="33"/>
      <c r="F211" s="54"/>
      <c r="G211" s="33"/>
      <c r="H211" s="315" t="str">
        <f>IFERROR(VLOOKUP(B211,CAPTURE_DATA!$AS$4:$AU$2000,3,FALSE),"")</f>
        <v/>
      </c>
      <c r="I211" s="317" t="str">
        <f>IFERROR(VLOOKUP(D211,ROOST_SITE_INFO!$AC$3:$AD$504,2,FALSE),"")</f>
        <v/>
      </c>
    </row>
    <row r="212" spans="1:9" x14ac:dyDescent="0.35">
      <c r="A212" s="32"/>
      <c r="B212" s="33"/>
      <c r="C212" s="33"/>
      <c r="D212" s="33"/>
      <c r="E212" s="33"/>
      <c r="F212" s="54"/>
      <c r="G212" s="33"/>
      <c r="H212" s="315" t="str">
        <f>IFERROR(VLOOKUP(B212,CAPTURE_DATA!$AS$4:$AU$2000,3,FALSE),"")</f>
        <v/>
      </c>
      <c r="I212" s="317" t="str">
        <f>IFERROR(VLOOKUP(D212,ROOST_SITE_INFO!$AC$3:$AD$504,2,FALSE),"")</f>
        <v/>
      </c>
    </row>
    <row r="213" spans="1:9" x14ac:dyDescent="0.35">
      <c r="A213" s="32"/>
      <c r="B213" s="33"/>
      <c r="C213" s="33"/>
      <c r="D213" s="33"/>
      <c r="E213" s="33"/>
      <c r="F213" s="54"/>
      <c r="G213" s="33"/>
      <c r="H213" s="315" t="str">
        <f>IFERROR(VLOOKUP(B213,CAPTURE_DATA!$AS$4:$AU$2000,3,FALSE),"")</f>
        <v/>
      </c>
      <c r="I213" s="317" t="str">
        <f>IFERROR(VLOOKUP(D213,ROOST_SITE_INFO!$AC$3:$AD$504,2,FALSE),"")</f>
        <v/>
      </c>
    </row>
    <row r="214" spans="1:9" x14ac:dyDescent="0.35">
      <c r="A214" s="32"/>
      <c r="B214" s="33"/>
      <c r="C214" s="33"/>
      <c r="D214" s="33"/>
      <c r="E214" s="33"/>
      <c r="F214" s="54"/>
      <c r="G214" s="33"/>
      <c r="H214" s="315" t="str">
        <f>IFERROR(VLOOKUP(B214,CAPTURE_DATA!$AS$4:$AU$2000,3,FALSE),"")</f>
        <v/>
      </c>
      <c r="I214" s="317" t="str">
        <f>IFERROR(VLOOKUP(D214,ROOST_SITE_INFO!$AC$3:$AD$504,2,FALSE),"")</f>
        <v/>
      </c>
    </row>
    <row r="215" spans="1:9" x14ac:dyDescent="0.35">
      <c r="A215" s="32"/>
      <c r="B215" s="33"/>
      <c r="C215" s="33"/>
      <c r="D215" s="33"/>
      <c r="E215" s="33"/>
      <c r="F215" s="54"/>
      <c r="G215" s="33"/>
      <c r="H215" s="315" t="str">
        <f>IFERROR(VLOOKUP(B215,CAPTURE_DATA!$AS$4:$AU$2000,3,FALSE),"")</f>
        <v/>
      </c>
      <c r="I215" s="317" t="str">
        <f>IFERROR(VLOOKUP(D215,ROOST_SITE_INFO!$AC$3:$AD$504,2,FALSE),"")</f>
        <v/>
      </c>
    </row>
    <row r="216" spans="1:9" x14ac:dyDescent="0.35">
      <c r="A216" s="32"/>
      <c r="B216" s="33"/>
      <c r="C216" s="33"/>
      <c r="D216" s="33"/>
      <c r="E216" s="33"/>
      <c r="F216" s="54"/>
      <c r="G216" s="33"/>
      <c r="H216" s="315" t="str">
        <f>IFERROR(VLOOKUP(B216,CAPTURE_DATA!$AS$4:$AU$2000,3,FALSE),"")</f>
        <v/>
      </c>
      <c r="I216" s="317" t="str">
        <f>IFERROR(VLOOKUP(D216,ROOST_SITE_INFO!$AC$3:$AD$504,2,FALSE),"")</f>
        <v/>
      </c>
    </row>
    <row r="217" spans="1:9" x14ac:dyDescent="0.35">
      <c r="A217" s="32"/>
      <c r="B217" s="33"/>
      <c r="C217" s="33"/>
      <c r="D217" s="33"/>
      <c r="E217" s="33"/>
      <c r="F217" s="54"/>
      <c r="G217" s="33"/>
      <c r="H217" s="315" t="str">
        <f>IFERROR(VLOOKUP(B217,CAPTURE_DATA!$AS$4:$AU$2000,3,FALSE),"")</f>
        <v/>
      </c>
      <c r="I217" s="317" t="str">
        <f>IFERROR(VLOOKUP(D217,ROOST_SITE_INFO!$AC$3:$AD$504,2,FALSE),"")</f>
        <v/>
      </c>
    </row>
    <row r="218" spans="1:9" x14ac:dyDescent="0.35">
      <c r="A218" s="32"/>
      <c r="B218" s="33"/>
      <c r="C218" s="33"/>
      <c r="D218" s="33"/>
      <c r="E218" s="33"/>
      <c r="F218" s="54"/>
      <c r="G218" s="33"/>
      <c r="H218" s="315" t="str">
        <f>IFERROR(VLOOKUP(B218,CAPTURE_DATA!$AS$4:$AU$2000,3,FALSE),"")</f>
        <v/>
      </c>
      <c r="I218" s="317" t="str">
        <f>IFERROR(VLOOKUP(D218,ROOST_SITE_INFO!$AC$3:$AD$504,2,FALSE),"")</f>
        <v/>
      </c>
    </row>
    <row r="219" spans="1:9" x14ac:dyDescent="0.35">
      <c r="A219" s="32"/>
      <c r="B219" s="33"/>
      <c r="C219" s="33"/>
      <c r="D219" s="33"/>
      <c r="E219" s="33"/>
      <c r="F219" s="54"/>
      <c r="G219" s="33"/>
      <c r="H219" s="315" t="str">
        <f>IFERROR(VLOOKUP(B219,CAPTURE_DATA!$AS$4:$AU$2000,3,FALSE),"")</f>
        <v/>
      </c>
      <c r="I219" s="317" t="str">
        <f>IFERROR(VLOOKUP(D219,ROOST_SITE_INFO!$AC$3:$AD$504,2,FALSE),"")</f>
        <v/>
      </c>
    </row>
    <row r="220" spans="1:9" x14ac:dyDescent="0.35">
      <c r="A220" s="32"/>
      <c r="B220" s="33"/>
      <c r="C220" s="33"/>
      <c r="D220" s="33"/>
      <c r="E220" s="33"/>
      <c r="F220" s="54"/>
      <c r="G220" s="33"/>
      <c r="H220" s="315" t="str">
        <f>IFERROR(VLOOKUP(B220,CAPTURE_DATA!$AS$4:$AU$2000,3,FALSE),"")</f>
        <v/>
      </c>
      <c r="I220" s="317" t="str">
        <f>IFERROR(VLOOKUP(D220,ROOST_SITE_INFO!$AC$3:$AD$504,2,FALSE),"")</f>
        <v/>
      </c>
    </row>
    <row r="221" spans="1:9" x14ac:dyDescent="0.35">
      <c r="A221" s="32"/>
      <c r="B221" s="33"/>
      <c r="C221" s="33"/>
      <c r="D221" s="33"/>
      <c r="E221" s="33"/>
      <c r="F221" s="54"/>
      <c r="G221" s="33"/>
      <c r="H221" s="315" t="str">
        <f>IFERROR(VLOOKUP(B221,CAPTURE_DATA!$AS$4:$AU$2000,3,FALSE),"")</f>
        <v/>
      </c>
      <c r="I221" s="317" t="str">
        <f>IFERROR(VLOOKUP(D221,ROOST_SITE_INFO!$AC$3:$AD$504,2,FALSE),"")</f>
        <v/>
      </c>
    </row>
    <row r="222" spans="1:9" x14ac:dyDescent="0.35">
      <c r="A222" s="32"/>
      <c r="B222" s="33"/>
      <c r="C222" s="33"/>
      <c r="D222" s="33"/>
      <c r="E222" s="33"/>
      <c r="F222" s="54"/>
      <c r="G222" s="33"/>
      <c r="H222" s="315" t="str">
        <f>IFERROR(VLOOKUP(B222,CAPTURE_DATA!$AS$4:$AU$2000,3,FALSE),"")</f>
        <v/>
      </c>
      <c r="I222" s="317" t="str">
        <f>IFERROR(VLOOKUP(D222,ROOST_SITE_INFO!$AC$3:$AD$504,2,FALSE),"")</f>
        <v/>
      </c>
    </row>
    <row r="223" spans="1:9" x14ac:dyDescent="0.35">
      <c r="A223" s="32"/>
      <c r="B223" s="33"/>
      <c r="C223" s="33"/>
      <c r="D223" s="33"/>
      <c r="E223" s="33"/>
      <c r="F223" s="54"/>
      <c r="G223" s="33"/>
      <c r="H223" s="315" t="str">
        <f>IFERROR(VLOOKUP(B223,CAPTURE_DATA!$AS$4:$AU$2000,3,FALSE),"")</f>
        <v/>
      </c>
      <c r="I223" s="317" t="str">
        <f>IFERROR(VLOOKUP(D223,ROOST_SITE_INFO!$AC$3:$AD$504,2,FALSE),"")</f>
        <v/>
      </c>
    </row>
    <row r="224" spans="1:9" x14ac:dyDescent="0.35">
      <c r="A224" s="32"/>
      <c r="B224" s="33"/>
      <c r="C224" s="33"/>
      <c r="D224" s="33"/>
      <c r="E224" s="33"/>
      <c r="F224" s="54"/>
      <c r="G224" s="33"/>
      <c r="H224" s="315" t="str">
        <f>IFERROR(VLOOKUP(B224,CAPTURE_DATA!$AS$4:$AU$2000,3,FALSE),"")</f>
        <v/>
      </c>
      <c r="I224" s="317" t="str">
        <f>IFERROR(VLOOKUP(D224,ROOST_SITE_INFO!$AC$3:$AD$504,2,FALSE),"")</f>
        <v/>
      </c>
    </row>
    <row r="225" spans="1:9" x14ac:dyDescent="0.35">
      <c r="A225" s="32"/>
      <c r="B225" s="33"/>
      <c r="C225" s="33"/>
      <c r="D225" s="33"/>
      <c r="E225" s="33"/>
      <c r="F225" s="54"/>
      <c r="G225" s="33"/>
      <c r="H225" s="315" t="str">
        <f>IFERROR(VLOOKUP(B225,CAPTURE_DATA!$AS$4:$AU$2000,3,FALSE),"")</f>
        <v/>
      </c>
      <c r="I225" s="317" t="str">
        <f>IFERROR(VLOOKUP(D225,ROOST_SITE_INFO!$AC$3:$AD$504,2,FALSE),"")</f>
        <v/>
      </c>
    </row>
    <row r="226" spans="1:9" x14ac:dyDescent="0.35">
      <c r="A226" s="32"/>
      <c r="B226" s="33"/>
      <c r="C226" s="33"/>
      <c r="D226" s="33"/>
      <c r="E226" s="33"/>
      <c r="F226" s="54"/>
      <c r="G226" s="33"/>
      <c r="H226" s="315" t="str">
        <f>IFERROR(VLOOKUP(B226,CAPTURE_DATA!$AS$4:$AU$2000,3,FALSE),"")</f>
        <v/>
      </c>
      <c r="I226" s="317" t="str">
        <f>IFERROR(VLOOKUP(D226,ROOST_SITE_INFO!$AC$3:$AD$504,2,FALSE),"")</f>
        <v/>
      </c>
    </row>
    <row r="227" spans="1:9" x14ac:dyDescent="0.35">
      <c r="A227" s="32"/>
      <c r="B227" s="33"/>
      <c r="C227" s="33"/>
      <c r="D227" s="33"/>
      <c r="E227" s="33"/>
      <c r="F227" s="54"/>
      <c r="G227" s="33"/>
      <c r="H227" s="315" t="str">
        <f>IFERROR(VLOOKUP(B227,CAPTURE_DATA!$AS$4:$AU$2000,3,FALSE),"")</f>
        <v/>
      </c>
      <c r="I227" s="317" t="str">
        <f>IFERROR(VLOOKUP(D227,ROOST_SITE_INFO!$AC$3:$AD$504,2,FALSE),"")</f>
        <v/>
      </c>
    </row>
    <row r="228" spans="1:9" x14ac:dyDescent="0.35">
      <c r="A228" s="32"/>
      <c r="B228" s="33"/>
      <c r="C228" s="33"/>
      <c r="D228" s="33"/>
      <c r="E228" s="33"/>
      <c r="F228" s="54"/>
      <c r="G228" s="33"/>
      <c r="H228" s="315" t="str">
        <f>IFERROR(VLOOKUP(B228,CAPTURE_DATA!$AS$4:$AU$2000,3,FALSE),"")</f>
        <v/>
      </c>
      <c r="I228" s="317" t="str">
        <f>IFERROR(VLOOKUP(D228,ROOST_SITE_INFO!$AC$3:$AD$504,2,FALSE),"")</f>
        <v/>
      </c>
    </row>
    <row r="229" spans="1:9" x14ac:dyDescent="0.35">
      <c r="A229" s="32"/>
      <c r="B229" s="33"/>
      <c r="C229" s="33"/>
      <c r="D229" s="33"/>
      <c r="E229" s="33"/>
      <c r="F229" s="54"/>
      <c r="G229" s="33"/>
      <c r="H229" s="315" t="str">
        <f>IFERROR(VLOOKUP(B229,CAPTURE_DATA!$AS$4:$AU$2000,3,FALSE),"")</f>
        <v/>
      </c>
      <c r="I229" s="317" t="str">
        <f>IFERROR(VLOOKUP(D229,ROOST_SITE_INFO!$AC$3:$AD$504,2,FALSE),"")</f>
        <v/>
      </c>
    </row>
    <row r="230" spans="1:9" x14ac:dyDescent="0.35">
      <c r="A230" s="32"/>
      <c r="B230" s="33"/>
      <c r="C230" s="33"/>
      <c r="D230" s="33"/>
      <c r="E230" s="33"/>
      <c r="F230" s="54"/>
      <c r="G230" s="33"/>
      <c r="H230" s="315" t="str">
        <f>IFERROR(VLOOKUP(B230,CAPTURE_DATA!$AS$4:$AU$2000,3,FALSE),"")</f>
        <v/>
      </c>
      <c r="I230" s="317" t="str">
        <f>IFERROR(VLOOKUP(D230,ROOST_SITE_INFO!$AC$3:$AD$504,2,FALSE),"")</f>
        <v/>
      </c>
    </row>
    <row r="231" spans="1:9" x14ac:dyDescent="0.35">
      <c r="A231" s="32"/>
      <c r="B231" s="33"/>
      <c r="C231" s="33"/>
      <c r="D231" s="33"/>
      <c r="E231" s="33"/>
      <c r="F231" s="54"/>
      <c r="G231" s="33"/>
      <c r="H231" s="315" t="str">
        <f>IFERROR(VLOOKUP(B231,CAPTURE_DATA!$AS$4:$AU$2000,3,FALSE),"")</f>
        <v/>
      </c>
      <c r="I231" s="317" t="str">
        <f>IFERROR(VLOOKUP(D231,ROOST_SITE_INFO!$AC$3:$AD$504,2,FALSE),"")</f>
        <v/>
      </c>
    </row>
    <row r="232" spans="1:9" x14ac:dyDescent="0.35">
      <c r="A232" s="32"/>
      <c r="B232" s="33"/>
      <c r="C232" s="33"/>
      <c r="D232" s="33"/>
      <c r="E232" s="33"/>
      <c r="F232" s="54"/>
      <c r="G232" s="33"/>
      <c r="H232" s="315" t="str">
        <f>IFERROR(VLOOKUP(B232,CAPTURE_DATA!$AS$4:$AU$2000,3,FALSE),"")</f>
        <v/>
      </c>
      <c r="I232" s="317" t="str">
        <f>IFERROR(VLOOKUP(D232,ROOST_SITE_INFO!$AC$3:$AD$504,2,FALSE),"")</f>
        <v/>
      </c>
    </row>
    <row r="233" spans="1:9" x14ac:dyDescent="0.35">
      <c r="A233" s="32"/>
      <c r="B233" s="33"/>
      <c r="C233" s="33"/>
      <c r="D233" s="33"/>
      <c r="E233" s="33"/>
      <c r="F233" s="54"/>
      <c r="G233" s="33"/>
      <c r="H233" s="315" t="str">
        <f>IFERROR(VLOOKUP(B233,CAPTURE_DATA!$AS$4:$AU$2000,3,FALSE),"")</f>
        <v/>
      </c>
      <c r="I233" s="317" t="str">
        <f>IFERROR(VLOOKUP(D233,ROOST_SITE_INFO!$AC$3:$AD$504,2,FALSE),"")</f>
        <v/>
      </c>
    </row>
    <row r="234" spans="1:9" x14ac:dyDescent="0.35">
      <c r="A234" s="32"/>
      <c r="B234" s="33"/>
      <c r="C234" s="33"/>
      <c r="D234" s="33"/>
      <c r="E234" s="33"/>
      <c r="F234" s="54"/>
      <c r="G234" s="33"/>
      <c r="H234" s="315" t="str">
        <f>IFERROR(VLOOKUP(B234,CAPTURE_DATA!$AS$4:$AU$2000,3,FALSE),"")</f>
        <v/>
      </c>
      <c r="I234" s="317" t="str">
        <f>IFERROR(VLOOKUP(D234,ROOST_SITE_INFO!$AC$3:$AD$504,2,FALSE),"")</f>
        <v/>
      </c>
    </row>
    <row r="235" spans="1:9" x14ac:dyDescent="0.35">
      <c r="A235" s="32"/>
      <c r="B235" s="33"/>
      <c r="C235" s="33"/>
      <c r="D235" s="33"/>
      <c r="E235" s="33"/>
      <c r="F235" s="54"/>
      <c r="G235" s="33"/>
      <c r="H235" s="315" t="str">
        <f>IFERROR(VLOOKUP(B235,CAPTURE_DATA!$AS$4:$AU$2000,3,FALSE),"")</f>
        <v/>
      </c>
      <c r="I235" s="317" t="str">
        <f>IFERROR(VLOOKUP(D235,ROOST_SITE_INFO!$AC$3:$AD$504,2,FALSE),"")</f>
        <v/>
      </c>
    </row>
    <row r="236" spans="1:9" x14ac:dyDescent="0.35">
      <c r="A236" s="32"/>
      <c r="B236" s="33"/>
      <c r="C236" s="33"/>
      <c r="D236" s="33"/>
      <c r="E236" s="33"/>
      <c r="F236" s="54"/>
      <c r="G236" s="33"/>
      <c r="H236" s="315" t="str">
        <f>IFERROR(VLOOKUP(B236,CAPTURE_DATA!$AS$4:$AU$2000,3,FALSE),"")</f>
        <v/>
      </c>
      <c r="I236" s="317" t="str">
        <f>IFERROR(VLOOKUP(D236,ROOST_SITE_INFO!$AC$3:$AD$504,2,FALSE),"")</f>
        <v/>
      </c>
    </row>
    <row r="237" spans="1:9" x14ac:dyDescent="0.35">
      <c r="A237" s="32"/>
      <c r="B237" s="33"/>
      <c r="C237" s="33"/>
      <c r="D237" s="33"/>
      <c r="E237" s="33"/>
      <c r="F237" s="54"/>
      <c r="G237" s="33"/>
      <c r="H237" s="315" t="str">
        <f>IFERROR(VLOOKUP(B237,CAPTURE_DATA!$AS$4:$AU$2000,3,FALSE),"")</f>
        <v/>
      </c>
      <c r="I237" s="317" t="str">
        <f>IFERROR(VLOOKUP(D237,ROOST_SITE_INFO!$AC$3:$AD$504,2,FALSE),"")</f>
        <v/>
      </c>
    </row>
    <row r="238" spans="1:9" x14ac:dyDescent="0.35">
      <c r="A238" s="32"/>
      <c r="B238" s="33"/>
      <c r="C238" s="33"/>
      <c r="D238" s="33"/>
      <c r="E238" s="33"/>
      <c r="F238" s="54"/>
      <c r="G238" s="33"/>
      <c r="H238" s="315" t="str">
        <f>IFERROR(VLOOKUP(B238,CAPTURE_DATA!$AS$4:$AU$2000,3,FALSE),"")</f>
        <v/>
      </c>
      <c r="I238" s="317" t="str">
        <f>IFERROR(VLOOKUP(D238,ROOST_SITE_INFO!$AC$3:$AD$504,2,FALSE),"")</f>
        <v/>
      </c>
    </row>
    <row r="239" spans="1:9" x14ac:dyDescent="0.35">
      <c r="A239" s="32"/>
      <c r="B239" s="33"/>
      <c r="C239" s="33"/>
      <c r="D239" s="33"/>
      <c r="E239" s="33"/>
      <c r="F239" s="54"/>
      <c r="G239" s="33"/>
      <c r="H239" s="315" t="str">
        <f>IFERROR(VLOOKUP(B239,CAPTURE_DATA!$AS$4:$AU$2000,3,FALSE),"")</f>
        <v/>
      </c>
      <c r="I239" s="317" t="str">
        <f>IFERROR(VLOOKUP(D239,ROOST_SITE_INFO!$AC$3:$AD$504,2,FALSE),"")</f>
        <v/>
      </c>
    </row>
    <row r="240" spans="1:9" x14ac:dyDescent="0.35">
      <c r="A240" s="32"/>
      <c r="B240" s="33"/>
      <c r="C240" s="33"/>
      <c r="D240" s="33"/>
      <c r="E240" s="33"/>
      <c r="F240" s="54"/>
      <c r="G240" s="33"/>
      <c r="H240" s="315" t="str">
        <f>IFERROR(VLOOKUP(B240,CAPTURE_DATA!$AS$4:$AU$2000,3,FALSE),"")</f>
        <v/>
      </c>
      <c r="I240" s="317" t="str">
        <f>IFERROR(VLOOKUP(D240,ROOST_SITE_INFO!$AC$3:$AD$504,2,FALSE),"")</f>
        <v/>
      </c>
    </row>
    <row r="241" spans="1:9" x14ac:dyDescent="0.35">
      <c r="A241" s="32"/>
      <c r="B241" s="33"/>
      <c r="C241" s="33"/>
      <c r="D241" s="33"/>
      <c r="E241" s="33"/>
      <c r="F241" s="54"/>
      <c r="G241" s="33"/>
      <c r="H241" s="315" t="str">
        <f>IFERROR(VLOOKUP(B241,CAPTURE_DATA!$AS$4:$AU$2000,3,FALSE),"")</f>
        <v/>
      </c>
      <c r="I241" s="317" t="str">
        <f>IFERROR(VLOOKUP(D241,ROOST_SITE_INFO!$AC$3:$AD$504,2,FALSE),"")</f>
        <v/>
      </c>
    </row>
    <row r="242" spans="1:9" x14ac:dyDescent="0.35">
      <c r="A242" s="32"/>
      <c r="B242" s="33"/>
      <c r="C242" s="33"/>
      <c r="D242" s="33"/>
      <c r="E242" s="33"/>
      <c r="F242" s="54"/>
      <c r="G242" s="33"/>
      <c r="H242" s="315" t="str">
        <f>IFERROR(VLOOKUP(B242,CAPTURE_DATA!$AS$4:$AU$2000,3,FALSE),"")</f>
        <v/>
      </c>
      <c r="I242" s="317" t="str">
        <f>IFERROR(VLOOKUP(D242,ROOST_SITE_INFO!$AC$3:$AD$504,2,FALSE),"")</f>
        <v/>
      </c>
    </row>
    <row r="243" spans="1:9" x14ac:dyDescent="0.35">
      <c r="A243" s="32"/>
      <c r="B243" s="33"/>
      <c r="C243" s="33"/>
      <c r="D243" s="33"/>
      <c r="E243" s="33"/>
      <c r="F243" s="54"/>
      <c r="G243" s="33"/>
      <c r="H243" s="315" t="str">
        <f>IFERROR(VLOOKUP(B243,CAPTURE_DATA!$AS$4:$AU$2000,3,FALSE),"")</f>
        <v/>
      </c>
      <c r="I243" s="317" t="str">
        <f>IFERROR(VLOOKUP(D243,ROOST_SITE_INFO!$AC$3:$AD$504,2,FALSE),"")</f>
        <v/>
      </c>
    </row>
    <row r="244" spans="1:9" x14ac:dyDescent="0.35">
      <c r="A244" s="32"/>
      <c r="B244" s="33"/>
      <c r="C244" s="33"/>
      <c r="D244" s="33"/>
      <c r="E244" s="33"/>
      <c r="F244" s="54"/>
      <c r="G244" s="33"/>
      <c r="H244" s="315" t="str">
        <f>IFERROR(VLOOKUP(B244,CAPTURE_DATA!$AS$4:$AU$2000,3,FALSE),"")</f>
        <v/>
      </c>
      <c r="I244" s="317" t="str">
        <f>IFERROR(VLOOKUP(D244,ROOST_SITE_INFO!$AC$3:$AD$504,2,FALSE),"")</f>
        <v/>
      </c>
    </row>
    <row r="245" spans="1:9" x14ac:dyDescent="0.35">
      <c r="A245" s="32"/>
      <c r="B245" s="33"/>
      <c r="C245" s="33"/>
      <c r="D245" s="33"/>
      <c r="E245" s="33"/>
      <c r="F245" s="54"/>
      <c r="G245" s="33"/>
      <c r="H245" s="315" t="str">
        <f>IFERROR(VLOOKUP(B245,CAPTURE_DATA!$AS$4:$AU$2000,3,FALSE),"")</f>
        <v/>
      </c>
      <c r="I245" s="317" t="str">
        <f>IFERROR(VLOOKUP(D245,ROOST_SITE_INFO!$AC$3:$AD$504,2,FALSE),"")</f>
        <v/>
      </c>
    </row>
    <row r="246" spans="1:9" x14ac:dyDescent="0.35">
      <c r="A246" s="32"/>
      <c r="B246" s="33"/>
      <c r="C246" s="33"/>
      <c r="D246" s="33"/>
      <c r="E246" s="33"/>
      <c r="F246" s="54"/>
      <c r="G246" s="33"/>
      <c r="H246" s="315" t="str">
        <f>IFERROR(VLOOKUP(B246,CAPTURE_DATA!$AS$4:$AU$2000,3,FALSE),"")</f>
        <v/>
      </c>
      <c r="I246" s="317" t="str">
        <f>IFERROR(VLOOKUP(D246,ROOST_SITE_INFO!$AC$3:$AD$504,2,FALSE),"")</f>
        <v/>
      </c>
    </row>
    <row r="247" spans="1:9" x14ac:dyDescent="0.35">
      <c r="A247" s="32"/>
      <c r="B247" s="33"/>
      <c r="C247" s="33"/>
      <c r="D247" s="33"/>
      <c r="E247" s="33"/>
      <c r="F247" s="54"/>
      <c r="G247" s="33"/>
      <c r="H247" s="315" t="str">
        <f>IFERROR(VLOOKUP(B247,CAPTURE_DATA!$AS$4:$AU$2000,3,FALSE),"")</f>
        <v/>
      </c>
      <c r="I247" s="317" t="str">
        <f>IFERROR(VLOOKUP(D247,ROOST_SITE_INFO!$AC$3:$AD$504,2,FALSE),"")</f>
        <v/>
      </c>
    </row>
    <row r="248" spans="1:9" x14ac:dyDescent="0.35">
      <c r="A248" s="32"/>
      <c r="B248" s="33"/>
      <c r="C248" s="33"/>
      <c r="D248" s="33"/>
      <c r="E248" s="33"/>
      <c r="F248" s="54"/>
      <c r="G248" s="33"/>
      <c r="H248" s="315" t="str">
        <f>IFERROR(VLOOKUP(B248,CAPTURE_DATA!$AS$4:$AU$2000,3,FALSE),"")</f>
        <v/>
      </c>
      <c r="I248" s="317" t="str">
        <f>IFERROR(VLOOKUP(D248,ROOST_SITE_INFO!$AC$3:$AD$504,2,FALSE),"")</f>
        <v/>
      </c>
    </row>
    <row r="249" spans="1:9" x14ac:dyDescent="0.35">
      <c r="A249" s="32"/>
      <c r="B249" s="33"/>
      <c r="C249" s="33"/>
      <c r="D249" s="33"/>
      <c r="E249" s="33"/>
      <c r="F249" s="54"/>
      <c r="G249" s="33"/>
      <c r="H249" s="315" t="str">
        <f>IFERROR(VLOOKUP(B249,CAPTURE_DATA!$AS$4:$AU$2000,3,FALSE),"")</f>
        <v/>
      </c>
      <c r="I249" s="317" t="str">
        <f>IFERROR(VLOOKUP(D249,ROOST_SITE_INFO!$AC$3:$AD$504,2,FALSE),"")</f>
        <v/>
      </c>
    </row>
    <row r="250" spans="1:9" x14ac:dyDescent="0.35">
      <c r="A250" s="32"/>
      <c r="B250" s="33"/>
      <c r="C250" s="33"/>
      <c r="D250" s="33"/>
      <c r="E250" s="33"/>
      <c r="F250" s="54"/>
      <c r="G250" s="33"/>
      <c r="H250" s="315" t="str">
        <f>IFERROR(VLOOKUP(B250,CAPTURE_DATA!$AS$4:$AU$2000,3,FALSE),"")</f>
        <v/>
      </c>
      <c r="I250" s="317" t="str">
        <f>IFERROR(VLOOKUP(D250,ROOST_SITE_INFO!$AC$3:$AD$504,2,FALSE),"")</f>
        <v/>
      </c>
    </row>
    <row r="251" spans="1:9" x14ac:dyDescent="0.35">
      <c r="A251" s="32"/>
      <c r="B251" s="33"/>
      <c r="C251" s="33"/>
      <c r="D251" s="33"/>
      <c r="E251" s="33"/>
      <c r="F251" s="54"/>
      <c r="G251" s="33"/>
      <c r="H251" s="315" t="str">
        <f>IFERROR(VLOOKUP(B251,CAPTURE_DATA!$AS$4:$AU$2000,3,FALSE),"")</f>
        <v/>
      </c>
      <c r="I251" s="317" t="str">
        <f>IFERROR(VLOOKUP(D251,ROOST_SITE_INFO!$AC$3:$AD$504,2,FALSE),"")</f>
        <v/>
      </c>
    </row>
    <row r="252" spans="1:9" x14ac:dyDescent="0.35">
      <c r="A252" s="32"/>
      <c r="B252" s="33"/>
      <c r="C252" s="33"/>
      <c r="D252" s="33"/>
      <c r="E252" s="33"/>
      <c r="F252" s="54"/>
      <c r="G252" s="33"/>
      <c r="H252" s="315" t="str">
        <f>IFERROR(VLOOKUP(B252,CAPTURE_DATA!$AS$4:$AU$2000,3,FALSE),"")</f>
        <v/>
      </c>
      <c r="I252" s="317" t="str">
        <f>IFERROR(VLOOKUP(D252,ROOST_SITE_INFO!$AC$3:$AD$504,2,FALSE),"")</f>
        <v/>
      </c>
    </row>
    <row r="253" spans="1:9" x14ac:dyDescent="0.35">
      <c r="A253" s="32"/>
      <c r="B253" s="33"/>
      <c r="C253" s="33"/>
      <c r="D253" s="33"/>
      <c r="E253" s="33"/>
      <c r="F253" s="54"/>
      <c r="G253" s="33"/>
      <c r="H253" s="315" t="str">
        <f>IFERROR(VLOOKUP(B253,CAPTURE_DATA!$AS$4:$AU$2000,3,FALSE),"")</f>
        <v/>
      </c>
      <c r="I253" s="317" t="str">
        <f>IFERROR(VLOOKUP(D253,ROOST_SITE_INFO!$AC$3:$AD$504,2,FALSE),"")</f>
        <v/>
      </c>
    </row>
    <row r="254" spans="1:9" x14ac:dyDescent="0.35">
      <c r="A254" s="32"/>
      <c r="B254" s="33"/>
      <c r="C254" s="33"/>
      <c r="D254" s="33"/>
      <c r="E254" s="33"/>
      <c r="F254" s="54"/>
      <c r="G254" s="33"/>
      <c r="H254" s="315" t="str">
        <f>IFERROR(VLOOKUP(B254,CAPTURE_DATA!$AS$4:$AU$2000,3,FALSE),"")</f>
        <v/>
      </c>
      <c r="I254" s="317" t="str">
        <f>IFERROR(VLOOKUP(D254,ROOST_SITE_INFO!$AC$3:$AD$504,2,FALSE),"")</f>
        <v/>
      </c>
    </row>
    <row r="255" spans="1:9" x14ac:dyDescent="0.35">
      <c r="A255" s="32"/>
      <c r="B255" s="33"/>
      <c r="C255" s="33"/>
      <c r="D255" s="33"/>
      <c r="E255" s="33"/>
      <c r="F255" s="54"/>
      <c r="G255" s="33"/>
      <c r="H255" s="315" t="str">
        <f>IFERROR(VLOOKUP(B255,CAPTURE_DATA!$AS$4:$AU$2000,3,FALSE),"")</f>
        <v/>
      </c>
      <c r="I255" s="317" t="str">
        <f>IFERROR(VLOOKUP(D255,ROOST_SITE_INFO!$AC$3:$AD$504,2,FALSE),"")</f>
        <v/>
      </c>
    </row>
    <row r="256" spans="1:9" x14ac:dyDescent="0.35">
      <c r="A256" s="32"/>
      <c r="B256" s="33"/>
      <c r="C256" s="33"/>
      <c r="D256" s="33"/>
      <c r="E256" s="33"/>
      <c r="F256" s="54"/>
      <c r="G256" s="33"/>
      <c r="H256" s="315" t="str">
        <f>IFERROR(VLOOKUP(B256,CAPTURE_DATA!$AS$4:$AU$2000,3,FALSE),"")</f>
        <v/>
      </c>
      <c r="I256" s="317" t="str">
        <f>IFERROR(VLOOKUP(D256,ROOST_SITE_INFO!$AC$3:$AD$504,2,FALSE),"")</f>
        <v/>
      </c>
    </row>
    <row r="257" spans="1:9" x14ac:dyDescent="0.35">
      <c r="A257" s="32"/>
      <c r="B257" s="33"/>
      <c r="C257" s="33"/>
      <c r="D257" s="33"/>
      <c r="E257" s="33"/>
      <c r="F257" s="54"/>
      <c r="G257" s="33"/>
      <c r="H257" s="315" t="str">
        <f>IFERROR(VLOOKUP(B257,CAPTURE_DATA!$AS$4:$AU$2000,3,FALSE),"")</f>
        <v/>
      </c>
      <c r="I257" s="317" t="str">
        <f>IFERROR(VLOOKUP(D257,ROOST_SITE_INFO!$AC$3:$AD$504,2,FALSE),"")</f>
        <v/>
      </c>
    </row>
    <row r="258" spans="1:9" x14ac:dyDescent="0.35">
      <c r="A258" s="32"/>
      <c r="B258" s="33"/>
      <c r="C258" s="33"/>
      <c r="D258" s="33"/>
      <c r="E258" s="33"/>
      <c r="F258" s="54"/>
      <c r="G258" s="33"/>
      <c r="H258" s="315" t="str">
        <f>IFERROR(VLOOKUP(B258,CAPTURE_DATA!$AS$4:$AU$2000,3,FALSE),"")</f>
        <v/>
      </c>
      <c r="I258" s="317" t="str">
        <f>IFERROR(VLOOKUP(D258,ROOST_SITE_INFO!$AC$3:$AD$504,2,FALSE),"")</f>
        <v/>
      </c>
    </row>
    <row r="259" spans="1:9" x14ac:dyDescent="0.35">
      <c r="A259" s="32"/>
      <c r="B259" s="33"/>
      <c r="C259" s="33"/>
      <c r="D259" s="33"/>
      <c r="E259" s="33"/>
      <c r="F259" s="54"/>
      <c r="G259" s="33"/>
      <c r="H259" s="315" t="str">
        <f>IFERROR(VLOOKUP(B259,CAPTURE_DATA!$AS$4:$AU$2000,3,FALSE),"")</f>
        <v/>
      </c>
      <c r="I259" s="317" t="str">
        <f>IFERROR(VLOOKUP(D259,ROOST_SITE_INFO!$AC$3:$AD$504,2,FALSE),"")</f>
        <v/>
      </c>
    </row>
    <row r="260" spans="1:9" x14ac:dyDescent="0.35">
      <c r="A260" s="32"/>
      <c r="B260" s="33"/>
      <c r="C260" s="33"/>
      <c r="D260" s="33"/>
      <c r="E260" s="33"/>
      <c r="F260" s="54"/>
      <c r="G260" s="33"/>
      <c r="H260" s="315" t="str">
        <f>IFERROR(VLOOKUP(B260,CAPTURE_DATA!$AS$4:$AU$2000,3,FALSE),"")</f>
        <v/>
      </c>
      <c r="I260" s="317" t="str">
        <f>IFERROR(VLOOKUP(D260,ROOST_SITE_INFO!$AC$3:$AD$504,2,FALSE),"")</f>
        <v/>
      </c>
    </row>
    <row r="261" spans="1:9" x14ac:dyDescent="0.35">
      <c r="A261" s="32"/>
      <c r="B261" s="33"/>
      <c r="C261" s="33"/>
      <c r="D261" s="33"/>
      <c r="E261" s="33"/>
      <c r="F261" s="54"/>
      <c r="G261" s="33"/>
      <c r="H261" s="315" t="str">
        <f>IFERROR(VLOOKUP(B261,CAPTURE_DATA!$AS$4:$AU$2000,3,FALSE),"")</f>
        <v/>
      </c>
      <c r="I261" s="317" t="str">
        <f>IFERROR(VLOOKUP(D261,ROOST_SITE_INFO!$AC$3:$AD$504,2,FALSE),"")</f>
        <v/>
      </c>
    </row>
    <row r="262" spans="1:9" x14ac:dyDescent="0.35">
      <c r="A262" s="32"/>
      <c r="B262" s="33"/>
      <c r="C262" s="33"/>
      <c r="D262" s="33"/>
      <c r="E262" s="33"/>
      <c r="F262" s="54"/>
      <c r="G262" s="33"/>
      <c r="H262" s="315" t="str">
        <f>IFERROR(VLOOKUP(B262,CAPTURE_DATA!$AS$4:$AU$2000,3,FALSE),"")</f>
        <v/>
      </c>
      <c r="I262" s="317" t="str">
        <f>IFERROR(VLOOKUP(D262,ROOST_SITE_INFO!$AC$3:$AD$504,2,FALSE),"")</f>
        <v/>
      </c>
    </row>
    <row r="263" spans="1:9" x14ac:dyDescent="0.35">
      <c r="A263" s="32"/>
      <c r="B263" s="33"/>
      <c r="C263" s="33"/>
      <c r="D263" s="33"/>
      <c r="E263" s="33"/>
      <c r="F263" s="54"/>
      <c r="G263" s="33"/>
      <c r="H263" s="315" t="str">
        <f>IFERROR(VLOOKUP(B263,CAPTURE_DATA!$AS$4:$AU$2000,3,FALSE),"")</f>
        <v/>
      </c>
      <c r="I263" s="317" t="str">
        <f>IFERROR(VLOOKUP(D263,ROOST_SITE_INFO!$AC$3:$AD$504,2,FALSE),"")</f>
        <v/>
      </c>
    </row>
    <row r="264" spans="1:9" x14ac:dyDescent="0.35">
      <c r="A264" s="32"/>
      <c r="B264" s="33"/>
      <c r="C264" s="33"/>
      <c r="D264" s="33"/>
      <c r="E264" s="33"/>
      <c r="F264" s="54"/>
      <c r="G264" s="33"/>
      <c r="H264" s="315" t="str">
        <f>IFERROR(VLOOKUP(B264,CAPTURE_DATA!$AS$4:$AU$2000,3,FALSE),"")</f>
        <v/>
      </c>
      <c r="I264" s="317" t="str">
        <f>IFERROR(VLOOKUP(D264,ROOST_SITE_INFO!$AC$3:$AD$504,2,FALSE),"")</f>
        <v/>
      </c>
    </row>
    <row r="265" spans="1:9" x14ac:dyDescent="0.35">
      <c r="A265" s="32"/>
      <c r="B265" s="33"/>
      <c r="C265" s="33"/>
      <c r="D265" s="33"/>
      <c r="E265" s="33"/>
      <c r="F265" s="54"/>
      <c r="G265" s="33"/>
      <c r="H265" s="315" t="str">
        <f>IFERROR(VLOOKUP(B265,CAPTURE_DATA!$AS$4:$AU$2000,3,FALSE),"")</f>
        <v/>
      </c>
      <c r="I265" s="317" t="str">
        <f>IFERROR(VLOOKUP(D265,ROOST_SITE_INFO!$AC$3:$AD$504,2,FALSE),"")</f>
        <v/>
      </c>
    </row>
    <row r="266" spans="1:9" x14ac:dyDescent="0.35">
      <c r="A266" s="32"/>
      <c r="B266" s="33"/>
      <c r="C266" s="33"/>
      <c r="D266" s="33"/>
      <c r="E266" s="33"/>
      <c r="F266" s="54"/>
      <c r="G266" s="33"/>
      <c r="H266" s="315" t="str">
        <f>IFERROR(VLOOKUP(B266,CAPTURE_DATA!$AS$4:$AU$2000,3,FALSE),"")</f>
        <v/>
      </c>
      <c r="I266" s="317" t="str">
        <f>IFERROR(VLOOKUP(D266,ROOST_SITE_INFO!$AC$3:$AD$504,2,FALSE),"")</f>
        <v/>
      </c>
    </row>
    <row r="267" spans="1:9" x14ac:dyDescent="0.35">
      <c r="A267" s="32"/>
      <c r="B267" s="33"/>
      <c r="C267" s="33"/>
      <c r="D267" s="33"/>
      <c r="E267" s="33"/>
      <c r="F267" s="54"/>
      <c r="G267" s="33"/>
      <c r="H267" s="315" t="str">
        <f>IFERROR(VLOOKUP(B267,CAPTURE_DATA!$AS$4:$AU$2000,3,FALSE),"")</f>
        <v/>
      </c>
      <c r="I267" s="317" t="str">
        <f>IFERROR(VLOOKUP(D267,ROOST_SITE_INFO!$AC$3:$AD$504,2,FALSE),"")</f>
        <v/>
      </c>
    </row>
    <row r="268" spans="1:9" x14ac:dyDescent="0.35">
      <c r="A268" s="32"/>
      <c r="B268" s="33"/>
      <c r="C268" s="33"/>
      <c r="D268" s="33"/>
      <c r="E268" s="33"/>
      <c r="F268" s="54"/>
      <c r="G268" s="33"/>
      <c r="H268" s="315" t="str">
        <f>IFERROR(VLOOKUP(B268,CAPTURE_DATA!$AS$4:$AU$2000,3,FALSE),"")</f>
        <v/>
      </c>
      <c r="I268" s="317" t="str">
        <f>IFERROR(VLOOKUP(D268,ROOST_SITE_INFO!$AC$3:$AD$504,2,FALSE),"")</f>
        <v/>
      </c>
    </row>
    <row r="269" spans="1:9" x14ac:dyDescent="0.35">
      <c r="A269" s="32"/>
      <c r="B269" s="33"/>
      <c r="C269" s="33"/>
      <c r="D269" s="33"/>
      <c r="E269" s="33"/>
      <c r="F269" s="54"/>
      <c r="G269" s="33"/>
      <c r="H269" s="315" t="str">
        <f>IFERROR(VLOOKUP(B269,CAPTURE_DATA!$AS$4:$AU$2000,3,FALSE),"")</f>
        <v/>
      </c>
      <c r="I269" s="317" t="str">
        <f>IFERROR(VLOOKUP(D269,ROOST_SITE_INFO!$AC$3:$AD$504,2,FALSE),"")</f>
        <v/>
      </c>
    </row>
    <row r="270" spans="1:9" x14ac:dyDescent="0.35">
      <c r="A270" s="32"/>
      <c r="B270" s="33"/>
      <c r="C270" s="33"/>
      <c r="D270" s="33"/>
      <c r="E270" s="33"/>
      <c r="F270" s="54"/>
      <c r="G270" s="33"/>
      <c r="H270" s="315" t="str">
        <f>IFERROR(VLOOKUP(B270,CAPTURE_DATA!$AS$4:$AU$2000,3,FALSE),"")</f>
        <v/>
      </c>
      <c r="I270" s="317" t="str">
        <f>IFERROR(VLOOKUP(D270,ROOST_SITE_INFO!$AC$3:$AD$504,2,FALSE),"")</f>
        <v/>
      </c>
    </row>
    <row r="271" spans="1:9" x14ac:dyDescent="0.35">
      <c r="A271" s="32"/>
      <c r="B271" s="33"/>
      <c r="C271" s="33"/>
      <c r="D271" s="33"/>
      <c r="E271" s="33"/>
      <c r="F271" s="54"/>
      <c r="G271" s="33"/>
      <c r="H271" s="315" t="str">
        <f>IFERROR(VLOOKUP(B271,CAPTURE_DATA!$AS$4:$AU$2000,3,FALSE),"")</f>
        <v/>
      </c>
      <c r="I271" s="317" t="str">
        <f>IFERROR(VLOOKUP(D271,ROOST_SITE_INFO!$AC$3:$AD$504,2,FALSE),"")</f>
        <v/>
      </c>
    </row>
    <row r="272" spans="1:9" x14ac:dyDescent="0.35">
      <c r="A272" s="32"/>
      <c r="B272" s="33"/>
      <c r="C272" s="33"/>
      <c r="D272" s="33"/>
      <c r="E272" s="33"/>
      <c r="F272" s="54"/>
      <c r="G272" s="33"/>
      <c r="H272" s="315" t="str">
        <f>IFERROR(VLOOKUP(B272,CAPTURE_DATA!$AS$4:$AU$2000,3,FALSE),"")</f>
        <v/>
      </c>
      <c r="I272" s="317" t="str">
        <f>IFERROR(VLOOKUP(D272,ROOST_SITE_INFO!$AC$3:$AD$504,2,FALSE),"")</f>
        <v/>
      </c>
    </row>
    <row r="273" spans="1:9" x14ac:dyDescent="0.35">
      <c r="A273" s="32"/>
      <c r="B273" s="33"/>
      <c r="C273" s="33"/>
      <c r="D273" s="33"/>
      <c r="E273" s="33"/>
      <c r="F273" s="54"/>
      <c r="G273" s="33"/>
      <c r="H273" s="315" t="str">
        <f>IFERROR(VLOOKUP(B273,CAPTURE_DATA!$AS$4:$AU$2000,3,FALSE),"")</f>
        <v/>
      </c>
      <c r="I273" s="317" t="str">
        <f>IFERROR(VLOOKUP(D273,ROOST_SITE_INFO!$AC$3:$AD$504,2,FALSE),"")</f>
        <v/>
      </c>
    </row>
    <row r="274" spans="1:9" x14ac:dyDescent="0.35">
      <c r="A274" s="32"/>
      <c r="B274" s="33"/>
      <c r="C274" s="33"/>
      <c r="D274" s="33"/>
      <c r="E274" s="33"/>
      <c r="F274" s="54"/>
      <c r="G274" s="33"/>
      <c r="H274" s="315" t="str">
        <f>IFERROR(VLOOKUP(B274,CAPTURE_DATA!$AS$4:$AU$2000,3,FALSE),"")</f>
        <v/>
      </c>
      <c r="I274" s="317" t="str">
        <f>IFERROR(VLOOKUP(D274,ROOST_SITE_INFO!$AC$3:$AD$504,2,FALSE),"")</f>
        <v/>
      </c>
    </row>
    <row r="275" spans="1:9" x14ac:dyDescent="0.35">
      <c r="A275" s="32"/>
      <c r="B275" s="33"/>
      <c r="C275" s="33"/>
      <c r="D275" s="33"/>
      <c r="E275" s="33"/>
      <c r="F275" s="54"/>
      <c r="G275" s="33"/>
      <c r="H275" s="315" t="str">
        <f>IFERROR(VLOOKUP(B275,CAPTURE_DATA!$AS$4:$AU$2000,3,FALSE),"")</f>
        <v/>
      </c>
      <c r="I275" s="317" t="str">
        <f>IFERROR(VLOOKUP(D275,ROOST_SITE_INFO!$AC$3:$AD$504,2,FALSE),"")</f>
        <v/>
      </c>
    </row>
    <row r="276" spans="1:9" x14ac:dyDescent="0.35">
      <c r="A276" s="32"/>
      <c r="B276" s="33"/>
      <c r="C276" s="33"/>
      <c r="D276" s="33"/>
      <c r="E276" s="33"/>
      <c r="F276" s="54"/>
      <c r="G276" s="33"/>
      <c r="H276" s="315" t="str">
        <f>IFERROR(VLOOKUP(B276,CAPTURE_DATA!$AS$4:$AU$2000,3,FALSE),"")</f>
        <v/>
      </c>
      <c r="I276" s="317" t="str">
        <f>IFERROR(VLOOKUP(D276,ROOST_SITE_INFO!$AC$3:$AD$504,2,FALSE),"")</f>
        <v/>
      </c>
    </row>
    <row r="277" spans="1:9" x14ac:dyDescent="0.35">
      <c r="A277" s="32"/>
      <c r="B277" s="33"/>
      <c r="C277" s="33"/>
      <c r="D277" s="33"/>
      <c r="E277" s="33"/>
      <c r="F277" s="54"/>
      <c r="G277" s="33"/>
      <c r="H277" s="315" t="str">
        <f>IFERROR(VLOOKUP(B277,CAPTURE_DATA!$AS$4:$AU$2000,3,FALSE),"")</f>
        <v/>
      </c>
      <c r="I277" s="317" t="str">
        <f>IFERROR(VLOOKUP(D277,ROOST_SITE_INFO!$AC$3:$AD$504,2,FALSE),"")</f>
        <v/>
      </c>
    </row>
    <row r="278" spans="1:9" x14ac:dyDescent="0.35">
      <c r="A278" s="32"/>
      <c r="B278" s="33"/>
      <c r="C278" s="33"/>
      <c r="D278" s="33"/>
      <c r="E278" s="33"/>
      <c r="F278" s="54"/>
      <c r="G278" s="33"/>
      <c r="H278" s="315" t="str">
        <f>IFERROR(VLOOKUP(B278,CAPTURE_DATA!$AS$4:$AU$2000,3,FALSE),"")</f>
        <v/>
      </c>
      <c r="I278" s="317" t="str">
        <f>IFERROR(VLOOKUP(D278,ROOST_SITE_INFO!$AC$3:$AD$504,2,FALSE),"")</f>
        <v/>
      </c>
    </row>
    <row r="279" spans="1:9" x14ac:dyDescent="0.35">
      <c r="A279" s="32"/>
      <c r="B279" s="33"/>
      <c r="C279" s="33"/>
      <c r="D279" s="33"/>
      <c r="E279" s="33"/>
      <c r="F279" s="54"/>
      <c r="G279" s="33"/>
      <c r="H279" s="315" t="str">
        <f>IFERROR(VLOOKUP(B279,CAPTURE_DATA!$AS$4:$AU$2000,3,FALSE),"")</f>
        <v/>
      </c>
      <c r="I279" s="317" t="str">
        <f>IFERROR(VLOOKUP(D279,ROOST_SITE_INFO!$AC$3:$AD$504,2,FALSE),"")</f>
        <v/>
      </c>
    </row>
    <row r="280" spans="1:9" x14ac:dyDescent="0.35">
      <c r="A280" s="32"/>
      <c r="B280" s="33"/>
      <c r="C280" s="33"/>
      <c r="D280" s="33"/>
      <c r="E280" s="33"/>
      <c r="F280" s="54"/>
      <c r="G280" s="33"/>
      <c r="H280" s="315" t="str">
        <f>IFERROR(VLOOKUP(B280,CAPTURE_DATA!$AS$4:$AU$2000,3,FALSE),"")</f>
        <v/>
      </c>
      <c r="I280" s="317" t="str">
        <f>IFERROR(VLOOKUP(D280,ROOST_SITE_INFO!$AC$3:$AD$504,2,FALSE),"")</f>
        <v/>
      </c>
    </row>
    <row r="281" spans="1:9" x14ac:dyDescent="0.35">
      <c r="A281" s="32"/>
      <c r="B281" s="33"/>
      <c r="C281" s="33"/>
      <c r="D281" s="33"/>
      <c r="E281" s="33"/>
      <c r="F281" s="54"/>
      <c r="G281" s="33"/>
      <c r="H281" s="315" t="str">
        <f>IFERROR(VLOOKUP(B281,CAPTURE_DATA!$AS$4:$AU$2000,3,FALSE),"")</f>
        <v/>
      </c>
      <c r="I281" s="317" t="str">
        <f>IFERROR(VLOOKUP(D281,ROOST_SITE_INFO!$AC$3:$AD$504,2,FALSE),"")</f>
        <v/>
      </c>
    </row>
    <row r="282" spans="1:9" x14ac:dyDescent="0.35">
      <c r="A282" s="32"/>
      <c r="B282" s="33"/>
      <c r="C282" s="33"/>
      <c r="D282" s="33"/>
      <c r="E282" s="33"/>
      <c r="F282" s="54"/>
      <c r="G282" s="33"/>
      <c r="H282" s="315" t="str">
        <f>IFERROR(VLOOKUP(B282,CAPTURE_DATA!$AS$4:$AU$2000,3,FALSE),"")</f>
        <v/>
      </c>
      <c r="I282" s="317" t="str">
        <f>IFERROR(VLOOKUP(D282,ROOST_SITE_INFO!$AC$3:$AD$504,2,FALSE),"")</f>
        <v/>
      </c>
    </row>
    <row r="283" spans="1:9" x14ac:dyDescent="0.35">
      <c r="A283" s="32"/>
      <c r="B283" s="33"/>
      <c r="C283" s="33"/>
      <c r="D283" s="33"/>
      <c r="E283" s="33"/>
      <c r="F283" s="54"/>
      <c r="G283" s="33"/>
      <c r="H283" s="315" t="str">
        <f>IFERROR(VLOOKUP(B283,CAPTURE_DATA!$AS$4:$AU$2000,3,FALSE),"")</f>
        <v/>
      </c>
      <c r="I283" s="317" t="str">
        <f>IFERROR(VLOOKUP(D283,ROOST_SITE_INFO!$AC$3:$AD$504,2,FALSE),"")</f>
        <v/>
      </c>
    </row>
    <row r="284" spans="1:9" x14ac:dyDescent="0.35">
      <c r="A284" s="32"/>
      <c r="B284" s="33"/>
      <c r="C284" s="33"/>
      <c r="D284" s="33"/>
      <c r="E284" s="33"/>
      <c r="F284" s="54"/>
      <c r="G284" s="33"/>
      <c r="H284" s="315" t="str">
        <f>IFERROR(VLOOKUP(B284,CAPTURE_DATA!$AS$4:$AU$2000,3,FALSE),"")</f>
        <v/>
      </c>
      <c r="I284" s="317" t="str">
        <f>IFERROR(VLOOKUP(D284,ROOST_SITE_INFO!$AC$3:$AD$504,2,FALSE),"")</f>
        <v/>
      </c>
    </row>
    <row r="285" spans="1:9" x14ac:dyDescent="0.35">
      <c r="A285" s="32"/>
      <c r="B285" s="33"/>
      <c r="C285" s="33"/>
      <c r="D285" s="33"/>
      <c r="E285" s="33"/>
      <c r="F285" s="54"/>
      <c r="G285" s="33"/>
      <c r="H285" s="315" t="str">
        <f>IFERROR(VLOOKUP(B285,CAPTURE_DATA!$AS$4:$AU$2000,3,FALSE),"")</f>
        <v/>
      </c>
      <c r="I285" s="317" t="str">
        <f>IFERROR(VLOOKUP(D285,ROOST_SITE_INFO!$AC$3:$AD$504,2,FALSE),"")</f>
        <v/>
      </c>
    </row>
    <row r="286" spans="1:9" x14ac:dyDescent="0.35">
      <c r="A286" s="32"/>
      <c r="B286" s="33"/>
      <c r="C286" s="33"/>
      <c r="D286" s="33"/>
      <c r="E286" s="33"/>
      <c r="F286" s="54"/>
      <c r="G286" s="33"/>
      <c r="H286" s="315" t="str">
        <f>IFERROR(VLOOKUP(B286,CAPTURE_DATA!$AS$4:$AU$2000,3,FALSE),"")</f>
        <v/>
      </c>
      <c r="I286" s="317" t="str">
        <f>IFERROR(VLOOKUP(D286,ROOST_SITE_INFO!$AC$3:$AD$504,2,FALSE),"")</f>
        <v/>
      </c>
    </row>
    <row r="287" spans="1:9" x14ac:dyDescent="0.35">
      <c r="A287" s="32"/>
      <c r="B287" s="33"/>
      <c r="C287" s="33"/>
      <c r="D287" s="33"/>
      <c r="E287" s="33"/>
      <c r="F287" s="54"/>
      <c r="G287" s="33"/>
      <c r="H287" s="315" t="str">
        <f>IFERROR(VLOOKUP(B287,CAPTURE_DATA!$AS$4:$AU$2000,3,FALSE),"")</f>
        <v/>
      </c>
      <c r="I287" s="317" t="str">
        <f>IFERROR(VLOOKUP(D287,ROOST_SITE_INFO!$AC$3:$AD$504,2,FALSE),"")</f>
        <v/>
      </c>
    </row>
    <row r="288" spans="1:9" x14ac:dyDescent="0.35">
      <c r="A288" s="32"/>
      <c r="B288" s="33"/>
      <c r="C288" s="33"/>
      <c r="D288" s="33"/>
      <c r="E288" s="33"/>
      <c r="F288" s="54"/>
      <c r="G288" s="33"/>
      <c r="H288" s="315" t="str">
        <f>IFERROR(VLOOKUP(B288,CAPTURE_DATA!$AS$4:$AU$2000,3,FALSE),"")</f>
        <v/>
      </c>
      <c r="I288" s="317" t="str">
        <f>IFERROR(VLOOKUP(D288,ROOST_SITE_INFO!$AC$3:$AD$504,2,FALSE),"")</f>
        <v/>
      </c>
    </row>
    <row r="289" spans="1:9" x14ac:dyDescent="0.35">
      <c r="A289" s="32"/>
      <c r="B289" s="33"/>
      <c r="C289" s="33"/>
      <c r="D289" s="33"/>
      <c r="E289" s="33"/>
      <c r="F289" s="54"/>
      <c r="G289" s="33"/>
      <c r="H289" s="315" t="str">
        <f>IFERROR(VLOOKUP(B289,CAPTURE_DATA!$AS$4:$AU$2000,3,FALSE),"")</f>
        <v/>
      </c>
      <c r="I289" s="317" t="str">
        <f>IFERROR(VLOOKUP(D289,ROOST_SITE_INFO!$AC$3:$AD$504,2,FALSE),"")</f>
        <v/>
      </c>
    </row>
    <row r="290" spans="1:9" x14ac:dyDescent="0.35">
      <c r="A290" s="32"/>
      <c r="B290" s="33"/>
      <c r="C290" s="33"/>
      <c r="D290" s="33"/>
      <c r="E290" s="33"/>
      <c r="F290" s="54"/>
      <c r="G290" s="33"/>
      <c r="H290" s="315" t="str">
        <f>IFERROR(VLOOKUP(B290,CAPTURE_DATA!$AS$4:$AU$2000,3,FALSE),"")</f>
        <v/>
      </c>
      <c r="I290" s="317" t="str">
        <f>IFERROR(VLOOKUP(D290,ROOST_SITE_INFO!$AC$3:$AD$504,2,FALSE),"")</f>
        <v/>
      </c>
    </row>
    <row r="291" spans="1:9" x14ac:dyDescent="0.35">
      <c r="A291" s="32"/>
      <c r="B291" s="33"/>
      <c r="C291" s="33"/>
      <c r="D291" s="33"/>
      <c r="E291" s="33"/>
      <c r="F291" s="54"/>
      <c r="G291" s="33"/>
      <c r="H291" s="315" t="str">
        <f>IFERROR(VLOOKUP(B291,CAPTURE_DATA!$AS$4:$AU$2000,3,FALSE),"")</f>
        <v/>
      </c>
      <c r="I291" s="317" t="str">
        <f>IFERROR(VLOOKUP(D291,ROOST_SITE_INFO!$AC$3:$AD$504,2,FALSE),"")</f>
        <v/>
      </c>
    </row>
    <row r="292" spans="1:9" x14ac:dyDescent="0.35">
      <c r="A292" s="32"/>
      <c r="B292" s="33"/>
      <c r="C292" s="33"/>
      <c r="D292" s="33"/>
      <c r="E292" s="33"/>
      <c r="F292" s="54"/>
      <c r="G292" s="33"/>
      <c r="H292" s="315" t="str">
        <f>IFERROR(VLOOKUP(B292,CAPTURE_DATA!$AS$4:$AU$2000,3,FALSE),"")</f>
        <v/>
      </c>
      <c r="I292" s="317" t="str">
        <f>IFERROR(VLOOKUP(D292,ROOST_SITE_INFO!$AC$3:$AD$504,2,FALSE),"")</f>
        <v/>
      </c>
    </row>
    <row r="293" spans="1:9" x14ac:dyDescent="0.35">
      <c r="A293" s="32"/>
      <c r="B293" s="33"/>
      <c r="C293" s="33"/>
      <c r="D293" s="33"/>
      <c r="E293" s="33"/>
      <c r="F293" s="54"/>
      <c r="G293" s="33"/>
      <c r="H293" s="315" t="str">
        <f>IFERROR(VLOOKUP(B293,CAPTURE_DATA!$AS$4:$AU$2000,3,FALSE),"")</f>
        <v/>
      </c>
      <c r="I293" s="317" t="str">
        <f>IFERROR(VLOOKUP(D293,ROOST_SITE_INFO!$AC$3:$AD$504,2,FALSE),"")</f>
        <v/>
      </c>
    </row>
    <row r="294" spans="1:9" x14ac:dyDescent="0.35">
      <c r="A294" s="32"/>
      <c r="B294" s="33"/>
      <c r="C294" s="33"/>
      <c r="D294" s="33"/>
      <c r="E294" s="33"/>
      <c r="F294" s="54"/>
      <c r="G294" s="33"/>
      <c r="H294" s="315" t="str">
        <f>IFERROR(VLOOKUP(B294,CAPTURE_DATA!$AS$4:$AU$2000,3,FALSE),"")</f>
        <v/>
      </c>
      <c r="I294" s="317" t="str">
        <f>IFERROR(VLOOKUP(D294,ROOST_SITE_INFO!$AC$3:$AD$504,2,FALSE),"")</f>
        <v/>
      </c>
    </row>
    <row r="295" spans="1:9" x14ac:dyDescent="0.35">
      <c r="A295" s="32"/>
      <c r="B295" s="33"/>
      <c r="C295" s="33"/>
      <c r="D295" s="33"/>
      <c r="E295" s="33"/>
      <c r="F295" s="54"/>
      <c r="G295" s="33"/>
      <c r="H295" s="315" t="str">
        <f>IFERROR(VLOOKUP(B295,CAPTURE_DATA!$AS$4:$AU$2000,3,FALSE),"")</f>
        <v/>
      </c>
      <c r="I295" s="317" t="str">
        <f>IFERROR(VLOOKUP(D295,ROOST_SITE_INFO!$AC$3:$AD$504,2,FALSE),"")</f>
        <v/>
      </c>
    </row>
    <row r="296" spans="1:9" x14ac:dyDescent="0.35">
      <c r="A296" s="32"/>
      <c r="B296" s="33"/>
      <c r="C296" s="33"/>
      <c r="D296" s="33"/>
      <c r="E296" s="33"/>
      <c r="F296" s="54"/>
      <c r="G296" s="33"/>
      <c r="H296" s="315" t="str">
        <f>IFERROR(VLOOKUP(B296,CAPTURE_DATA!$AS$4:$AU$2000,3,FALSE),"")</f>
        <v/>
      </c>
      <c r="I296" s="317" t="str">
        <f>IFERROR(VLOOKUP(D296,ROOST_SITE_INFO!$AC$3:$AD$504,2,FALSE),"")</f>
        <v/>
      </c>
    </row>
    <row r="297" spans="1:9" x14ac:dyDescent="0.35">
      <c r="A297" s="32"/>
      <c r="B297" s="33"/>
      <c r="C297" s="33"/>
      <c r="D297" s="33"/>
      <c r="E297" s="33"/>
      <c r="F297" s="54"/>
      <c r="G297" s="33"/>
      <c r="H297" s="315" t="str">
        <f>IFERROR(VLOOKUP(B297,CAPTURE_DATA!$AS$4:$AU$2000,3,FALSE),"")</f>
        <v/>
      </c>
      <c r="I297" s="317" t="str">
        <f>IFERROR(VLOOKUP(D297,ROOST_SITE_INFO!$AC$3:$AD$504,2,FALSE),"")</f>
        <v/>
      </c>
    </row>
    <row r="298" spans="1:9" x14ac:dyDescent="0.35">
      <c r="A298" s="32"/>
      <c r="B298" s="33"/>
      <c r="C298" s="33"/>
      <c r="D298" s="33"/>
      <c r="E298" s="33"/>
      <c r="F298" s="54"/>
      <c r="G298" s="33"/>
      <c r="H298" s="315" t="str">
        <f>IFERROR(VLOOKUP(B298,CAPTURE_DATA!$AS$4:$AU$2000,3,FALSE),"")</f>
        <v/>
      </c>
      <c r="I298" s="317" t="str">
        <f>IFERROR(VLOOKUP(D298,ROOST_SITE_INFO!$AC$3:$AD$504,2,FALSE),"")</f>
        <v/>
      </c>
    </row>
    <row r="299" spans="1:9" x14ac:dyDescent="0.35">
      <c r="A299" s="32"/>
      <c r="B299" s="33"/>
      <c r="C299" s="33"/>
      <c r="D299" s="33"/>
      <c r="E299" s="33"/>
      <c r="F299" s="54"/>
      <c r="G299" s="33"/>
      <c r="H299" s="315" t="str">
        <f>IFERROR(VLOOKUP(B299,CAPTURE_DATA!$AS$4:$AU$2000,3,FALSE),"")</f>
        <v/>
      </c>
      <c r="I299" s="317" t="str">
        <f>IFERROR(VLOOKUP(D299,ROOST_SITE_INFO!$AC$3:$AD$504,2,FALSE),"")</f>
        <v/>
      </c>
    </row>
    <row r="300" spans="1:9" x14ac:dyDescent="0.35">
      <c r="A300" s="32"/>
      <c r="B300" s="33"/>
      <c r="C300" s="33"/>
      <c r="D300" s="33"/>
      <c r="E300" s="33"/>
      <c r="F300" s="54"/>
      <c r="G300" s="33"/>
      <c r="H300" s="315" t="str">
        <f>IFERROR(VLOOKUP(B300,CAPTURE_DATA!$AS$4:$AU$2000,3,FALSE),"")</f>
        <v/>
      </c>
      <c r="I300" s="317" t="str">
        <f>IFERROR(VLOOKUP(D300,ROOST_SITE_INFO!$AC$3:$AD$504,2,FALSE),"")</f>
        <v/>
      </c>
    </row>
    <row r="301" spans="1:9" x14ac:dyDescent="0.35">
      <c r="A301" s="32"/>
      <c r="B301" s="33"/>
      <c r="C301" s="33"/>
      <c r="D301" s="33"/>
      <c r="E301" s="33"/>
      <c r="F301" s="54"/>
      <c r="G301" s="33"/>
      <c r="H301" s="315" t="str">
        <f>IFERROR(VLOOKUP(B301,CAPTURE_DATA!$AS$4:$AU$2000,3,FALSE),"")</f>
        <v/>
      </c>
      <c r="I301" s="317" t="str">
        <f>IFERROR(VLOOKUP(D301,ROOST_SITE_INFO!$AC$3:$AD$504,2,FALSE),"")</f>
        <v/>
      </c>
    </row>
    <row r="302" spans="1:9" x14ac:dyDescent="0.35">
      <c r="A302" s="32"/>
      <c r="B302" s="33"/>
      <c r="C302" s="33"/>
      <c r="D302" s="33"/>
      <c r="E302" s="33"/>
      <c r="F302" s="54"/>
      <c r="G302" s="33"/>
      <c r="H302" s="315" t="str">
        <f>IFERROR(VLOOKUP(B302,CAPTURE_DATA!$AS$4:$AU$2000,3,FALSE),"")</f>
        <v/>
      </c>
      <c r="I302" s="317" t="str">
        <f>IFERROR(VLOOKUP(D302,ROOST_SITE_INFO!$AC$3:$AD$504,2,FALSE),"")</f>
        <v/>
      </c>
    </row>
    <row r="303" spans="1:9" x14ac:dyDescent="0.35">
      <c r="A303" s="32"/>
      <c r="B303" s="33"/>
      <c r="C303" s="33"/>
      <c r="D303" s="33"/>
      <c r="E303" s="33"/>
      <c r="F303" s="54"/>
      <c r="G303" s="33"/>
      <c r="H303" s="315" t="str">
        <f>IFERROR(VLOOKUP(B303,CAPTURE_DATA!$AS$4:$AU$2000,3,FALSE),"")</f>
        <v/>
      </c>
      <c r="I303" s="317" t="str">
        <f>IFERROR(VLOOKUP(D303,ROOST_SITE_INFO!$AC$3:$AD$504,2,FALSE),"")</f>
        <v/>
      </c>
    </row>
    <row r="304" spans="1:9" x14ac:dyDescent="0.35">
      <c r="A304" s="32"/>
      <c r="B304" s="33"/>
      <c r="C304" s="33"/>
      <c r="D304" s="33"/>
      <c r="E304" s="33"/>
      <c r="F304" s="54"/>
      <c r="G304" s="33"/>
      <c r="H304" s="315" t="str">
        <f>IFERROR(VLOOKUP(B304,CAPTURE_DATA!$AS$4:$AU$2000,3,FALSE),"")</f>
        <v/>
      </c>
      <c r="I304" s="317" t="str">
        <f>IFERROR(VLOOKUP(D304,ROOST_SITE_INFO!$AC$3:$AD$504,2,FALSE),"")</f>
        <v/>
      </c>
    </row>
    <row r="305" spans="1:9" x14ac:dyDescent="0.35">
      <c r="A305" s="32"/>
      <c r="B305" s="33"/>
      <c r="C305" s="33"/>
      <c r="D305" s="33"/>
      <c r="E305" s="33"/>
      <c r="F305" s="54"/>
      <c r="G305" s="33"/>
      <c r="H305" s="315" t="str">
        <f>IFERROR(VLOOKUP(B305,CAPTURE_DATA!$AS$4:$AU$2000,3,FALSE),"")</f>
        <v/>
      </c>
      <c r="I305" s="317" t="str">
        <f>IFERROR(VLOOKUP(D305,ROOST_SITE_INFO!$AC$3:$AD$504,2,FALSE),"")</f>
        <v/>
      </c>
    </row>
    <row r="306" spans="1:9" x14ac:dyDescent="0.35">
      <c r="A306" s="32"/>
      <c r="B306" s="33"/>
      <c r="C306" s="33"/>
      <c r="D306" s="33"/>
      <c r="E306" s="33"/>
      <c r="F306" s="54"/>
      <c r="G306" s="33"/>
      <c r="H306" s="315" t="str">
        <f>IFERROR(VLOOKUP(B306,CAPTURE_DATA!$AS$4:$AU$2000,3,FALSE),"")</f>
        <v/>
      </c>
      <c r="I306" s="317" t="str">
        <f>IFERROR(VLOOKUP(D306,ROOST_SITE_INFO!$AC$3:$AD$504,2,FALSE),"")</f>
        <v/>
      </c>
    </row>
    <row r="307" spans="1:9" x14ac:dyDescent="0.35">
      <c r="A307" s="32"/>
      <c r="B307" s="33"/>
      <c r="C307" s="33"/>
      <c r="D307" s="33"/>
      <c r="E307" s="33"/>
      <c r="F307" s="54"/>
      <c r="G307" s="33"/>
      <c r="H307" s="315" t="str">
        <f>IFERROR(VLOOKUP(B307,CAPTURE_DATA!$AS$4:$AU$2000,3,FALSE),"")</f>
        <v/>
      </c>
      <c r="I307" s="317" t="str">
        <f>IFERROR(VLOOKUP(D307,ROOST_SITE_INFO!$AC$3:$AD$504,2,FALSE),"")</f>
        <v/>
      </c>
    </row>
    <row r="308" spans="1:9" x14ac:dyDescent="0.35">
      <c r="A308" s="32"/>
      <c r="B308" s="33"/>
      <c r="C308" s="33"/>
      <c r="D308" s="33"/>
      <c r="E308" s="33"/>
      <c r="F308" s="54"/>
      <c r="G308" s="33"/>
      <c r="H308" s="315" t="str">
        <f>IFERROR(VLOOKUP(B308,CAPTURE_DATA!$AS$4:$AU$2000,3,FALSE),"")</f>
        <v/>
      </c>
      <c r="I308" s="317" t="str">
        <f>IFERROR(VLOOKUP(D308,ROOST_SITE_INFO!$AC$3:$AD$504,2,FALSE),"")</f>
        <v/>
      </c>
    </row>
    <row r="309" spans="1:9" x14ac:dyDescent="0.35">
      <c r="A309" s="32"/>
      <c r="B309" s="33"/>
      <c r="C309" s="33"/>
      <c r="D309" s="33"/>
      <c r="E309" s="33"/>
      <c r="F309" s="54"/>
      <c r="G309" s="33"/>
      <c r="H309" s="315" t="str">
        <f>IFERROR(VLOOKUP(B309,CAPTURE_DATA!$AS$4:$AU$2000,3,FALSE),"")</f>
        <v/>
      </c>
      <c r="I309" s="317" t="str">
        <f>IFERROR(VLOOKUP(D309,ROOST_SITE_INFO!$AC$3:$AD$504,2,FALSE),"")</f>
        <v/>
      </c>
    </row>
    <row r="310" spans="1:9" x14ac:dyDescent="0.35">
      <c r="A310" s="32"/>
      <c r="B310" s="33"/>
      <c r="C310" s="33"/>
      <c r="D310" s="33"/>
      <c r="E310" s="33"/>
      <c r="F310" s="54"/>
      <c r="G310" s="33"/>
      <c r="H310" s="315" t="str">
        <f>IFERROR(VLOOKUP(B310,CAPTURE_DATA!$AS$4:$AU$2000,3,FALSE),"")</f>
        <v/>
      </c>
      <c r="I310" s="317" t="str">
        <f>IFERROR(VLOOKUP(D310,ROOST_SITE_INFO!$AC$3:$AD$504,2,FALSE),"")</f>
        <v/>
      </c>
    </row>
    <row r="311" spans="1:9" x14ac:dyDescent="0.35">
      <c r="A311" s="32"/>
      <c r="B311" s="33"/>
      <c r="C311" s="33"/>
      <c r="D311" s="33"/>
      <c r="E311" s="33"/>
      <c r="F311" s="54"/>
      <c r="G311" s="33"/>
      <c r="H311" s="315" t="str">
        <f>IFERROR(VLOOKUP(B311,CAPTURE_DATA!$AS$4:$AU$2000,3,FALSE),"")</f>
        <v/>
      </c>
      <c r="I311" s="317" t="str">
        <f>IFERROR(VLOOKUP(D311,ROOST_SITE_INFO!$AC$3:$AD$504,2,FALSE),"")</f>
        <v/>
      </c>
    </row>
    <row r="312" spans="1:9" x14ac:dyDescent="0.35">
      <c r="A312" s="32"/>
      <c r="B312" s="33"/>
      <c r="C312" s="33"/>
      <c r="D312" s="33"/>
      <c r="E312" s="33"/>
      <c r="F312" s="54"/>
      <c r="G312" s="33"/>
      <c r="H312" s="315" t="str">
        <f>IFERROR(VLOOKUP(B312,CAPTURE_DATA!$AS$4:$AU$2000,3,FALSE),"")</f>
        <v/>
      </c>
      <c r="I312" s="317" t="str">
        <f>IFERROR(VLOOKUP(D312,ROOST_SITE_INFO!$AC$3:$AD$504,2,FALSE),"")</f>
        <v/>
      </c>
    </row>
    <row r="313" spans="1:9" x14ac:dyDescent="0.35">
      <c r="A313" s="32"/>
      <c r="B313" s="33"/>
      <c r="C313" s="33"/>
      <c r="D313" s="33"/>
      <c r="E313" s="33"/>
      <c r="F313" s="54"/>
      <c r="G313" s="33"/>
      <c r="H313" s="315" t="str">
        <f>IFERROR(VLOOKUP(B313,CAPTURE_DATA!$AS$4:$AU$2000,3,FALSE),"")</f>
        <v/>
      </c>
      <c r="I313" s="317" t="str">
        <f>IFERROR(VLOOKUP(D313,ROOST_SITE_INFO!$AC$3:$AD$504,2,FALSE),"")</f>
        <v/>
      </c>
    </row>
    <row r="314" spans="1:9" x14ac:dyDescent="0.35">
      <c r="A314" s="32"/>
      <c r="B314" s="33"/>
      <c r="C314" s="33"/>
      <c r="D314" s="33"/>
      <c r="E314" s="33"/>
      <c r="F314" s="54"/>
      <c r="G314" s="33"/>
      <c r="H314" s="315" t="str">
        <f>IFERROR(VLOOKUP(B314,CAPTURE_DATA!$AS$4:$AU$2000,3,FALSE),"")</f>
        <v/>
      </c>
      <c r="I314" s="317" t="str">
        <f>IFERROR(VLOOKUP(D314,ROOST_SITE_INFO!$AC$3:$AD$504,2,FALSE),"")</f>
        <v/>
      </c>
    </row>
    <row r="315" spans="1:9" x14ac:dyDescent="0.35">
      <c r="A315" s="32"/>
      <c r="B315" s="33"/>
      <c r="C315" s="33"/>
      <c r="D315" s="33"/>
      <c r="E315" s="33"/>
      <c r="F315" s="54"/>
      <c r="G315" s="33"/>
      <c r="H315" s="315" t="str">
        <f>IFERROR(VLOOKUP(B315,CAPTURE_DATA!$AS$4:$AU$2000,3,FALSE),"")</f>
        <v/>
      </c>
      <c r="I315" s="317" t="str">
        <f>IFERROR(VLOOKUP(D315,ROOST_SITE_INFO!$AC$3:$AD$504,2,FALSE),"")</f>
        <v/>
      </c>
    </row>
    <row r="316" spans="1:9" x14ac:dyDescent="0.35">
      <c r="A316" s="32"/>
      <c r="B316" s="33"/>
      <c r="C316" s="33"/>
      <c r="D316" s="33"/>
      <c r="E316" s="33"/>
      <c r="F316" s="54"/>
      <c r="G316" s="33"/>
      <c r="H316" s="315" t="str">
        <f>IFERROR(VLOOKUP(B316,CAPTURE_DATA!$AS$4:$AU$2000,3,FALSE),"")</f>
        <v/>
      </c>
      <c r="I316" s="317" t="str">
        <f>IFERROR(VLOOKUP(D316,ROOST_SITE_INFO!$AC$3:$AD$504,2,FALSE),"")</f>
        <v/>
      </c>
    </row>
    <row r="317" spans="1:9" x14ac:dyDescent="0.35">
      <c r="A317" s="32"/>
      <c r="B317" s="33"/>
      <c r="C317" s="33"/>
      <c r="D317" s="33"/>
      <c r="E317" s="33"/>
      <c r="F317" s="54"/>
      <c r="G317" s="33"/>
      <c r="H317" s="315" t="str">
        <f>IFERROR(VLOOKUP(B317,CAPTURE_DATA!$AS$4:$AU$2000,3,FALSE),"")</f>
        <v/>
      </c>
      <c r="I317" s="317" t="str">
        <f>IFERROR(VLOOKUP(D317,ROOST_SITE_INFO!$AC$3:$AD$504,2,FALSE),"")</f>
        <v/>
      </c>
    </row>
    <row r="318" spans="1:9" x14ac:dyDescent="0.35">
      <c r="A318" s="32"/>
      <c r="B318" s="33"/>
      <c r="C318" s="33"/>
      <c r="D318" s="33"/>
      <c r="E318" s="33"/>
      <c r="F318" s="54"/>
      <c r="G318" s="33"/>
      <c r="H318" s="315" t="str">
        <f>IFERROR(VLOOKUP(B318,CAPTURE_DATA!$AS$4:$AU$2000,3,FALSE),"")</f>
        <v/>
      </c>
      <c r="I318" s="317" t="str">
        <f>IFERROR(VLOOKUP(D318,ROOST_SITE_INFO!$AC$3:$AD$504,2,FALSE),"")</f>
        <v/>
      </c>
    </row>
    <row r="319" spans="1:9" x14ac:dyDescent="0.35">
      <c r="A319" s="32"/>
      <c r="B319" s="33"/>
      <c r="C319" s="33"/>
      <c r="D319" s="33"/>
      <c r="E319" s="33"/>
      <c r="F319" s="54"/>
      <c r="G319" s="33"/>
      <c r="H319" s="315" t="str">
        <f>IFERROR(VLOOKUP(B319,CAPTURE_DATA!$AS$4:$AU$2000,3,FALSE),"")</f>
        <v/>
      </c>
      <c r="I319" s="317" t="str">
        <f>IFERROR(VLOOKUP(D319,ROOST_SITE_INFO!$AC$3:$AD$504,2,FALSE),"")</f>
        <v/>
      </c>
    </row>
    <row r="320" spans="1:9" x14ac:dyDescent="0.35">
      <c r="A320" s="32"/>
      <c r="B320" s="33"/>
      <c r="C320" s="33"/>
      <c r="D320" s="33"/>
      <c r="E320" s="33"/>
      <c r="F320" s="54"/>
      <c r="G320" s="33"/>
      <c r="H320" s="315" t="str">
        <f>IFERROR(VLOOKUP(B320,CAPTURE_DATA!$AS$4:$AU$2000,3,FALSE),"")</f>
        <v/>
      </c>
      <c r="I320" s="317" t="str">
        <f>IFERROR(VLOOKUP(D320,ROOST_SITE_INFO!$AC$3:$AD$504,2,FALSE),"")</f>
        <v/>
      </c>
    </row>
    <row r="321" spans="1:9" x14ac:dyDescent="0.35">
      <c r="A321" s="32"/>
      <c r="B321" s="33"/>
      <c r="C321" s="33"/>
      <c r="D321" s="33"/>
      <c r="E321" s="33"/>
      <c r="F321" s="54"/>
      <c r="G321" s="33"/>
      <c r="H321" s="315" t="str">
        <f>IFERROR(VLOOKUP(B321,CAPTURE_DATA!$AS$4:$AU$2000,3,FALSE),"")</f>
        <v/>
      </c>
      <c r="I321" s="317" t="str">
        <f>IFERROR(VLOOKUP(D321,ROOST_SITE_INFO!$AC$3:$AD$504,2,FALSE),"")</f>
        <v/>
      </c>
    </row>
    <row r="322" spans="1:9" x14ac:dyDescent="0.35">
      <c r="A322" s="32"/>
      <c r="B322" s="33"/>
      <c r="C322" s="33"/>
      <c r="D322" s="33"/>
      <c r="E322" s="33"/>
      <c r="F322" s="54"/>
      <c r="G322" s="33"/>
      <c r="H322" s="315" t="str">
        <f>IFERROR(VLOOKUP(B322,CAPTURE_DATA!$AS$4:$AU$2000,3,FALSE),"")</f>
        <v/>
      </c>
      <c r="I322" s="317" t="str">
        <f>IFERROR(VLOOKUP(D322,ROOST_SITE_INFO!$AC$3:$AD$504,2,FALSE),"")</f>
        <v/>
      </c>
    </row>
    <row r="323" spans="1:9" x14ac:dyDescent="0.35">
      <c r="A323" s="32"/>
      <c r="B323" s="33"/>
      <c r="C323" s="33"/>
      <c r="D323" s="33"/>
      <c r="E323" s="33"/>
      <c r="F323" s="54"/>
      <c r="G323" s="33"/>
      <c r="H323" s="315" t="str">
        <f>IFERROR(VLOOKUP(B323,CAPTURE_DATA!$AS$4:$AU$2000,3,FALSE),"")</f>
        <v/>
      </c>
      <c r="I323" s="317" t="str">
        <f>IFERROR(VLOOKUP(D323,ROOST_SITE_INFO!$AC$3:$AD$504,2,FALSE),"")</f>
        <v/>
      </c>
    </row>
    <row r="324" spans="1:9" x14ac:dyDescent="0.35">
      <c r="A324" s="32"/>
      <c r="B324" s="33"/>
      <c r="C324" s="33"/>
      <c r="D324" s="33"/>
      <c r="E324" s="33"/>
      <c r="F324" s="54"/>
      <c r="G324" s="33"/>
      <c r="H324" s="315" t="str">
        <f>IFERROR(VLOOKUP(B324,CAPTURE_DATA!$AS$4:$AU$2000,3,FALSE),"")</f>
        <v/>
      </c>
      <c r="I324" s="317" t="str">
        <f>IFERROR(VLOOKUP(D324,ROOST_SITE_INFO!$AC$3:$AD$504,2,FALSE),"")</f>
        <v/>
      </c>
    </row>
    <row r="325" spans="1:9" x14ac:dyDescent="0.35">
      <c r="A325" s="32"/>
      <c r="B325" s="33"/>
      <c r="C325" s="33"/>
      <c r="D325" s="33"/>
      <c r="E325" s="33"/>
      <c r="F325" s="54"/>
      <c r="G325" s="33"/>
      <c r="H325" s="315" t="str">
        <f>IFERROR(VLOOKUP(B325,CAPTURE_DATA!$AS$4:$AU$2000,3,FALSE),"")</f>
        <v/>
      </c>
      <c r="I325" s="317" t="str">
        <f>IFERROR(VLOOKUP(D325,ROOST_SITE_INFO!$AC$3:$AD$504,2,FALSE),"")</f>
        <v/>
      </c>
    </row>
    <row r="326" spans="1:9" x14ac:dyDescent="0.35">
      <c r="A326" s="32"/>
      <c r="B326" s="33"/>
      <c r="C326" s="33"/>
      <c r="D326" s="33"/>
      <c r="E326" s="33"/>
      <c r="F326" s="54"/>
      <c r="G326" s="33"/>
      <c r="H326" s="315" t="str">
        <f>IFERROR(VLOOKUP(B326,CAPTURE_DATA!$AS$4:$AU$2000,3,FALSE),"")</f>
        <v/>
      </c>
      <c r="I326" s="317" t="str">
        <f>IFERROR(VLOOKUP(D326,ROOST_SITE_INFO!$AC$3:$AD$504,2,FALSE),"")</f>
        <v/>
      </c>
    </row>
    <row r="327" spans="1:9" x14ac:dyDescent="0.35">
      <c r="A327" s="32"/>
      <c r="B327" s="33"/>
      <c r="C327" s="33"/>
      <c r="D327" s="33"/>
      <c r="E327" s="33"/>
      <c r="F327" s="54"/>
      <c r="G327" s="33"/>
      <c r="H327" s="315" t="str">
        <f>IFERROR(VLOOKUP(B327,CAPTURE_DATA!$AS$4:$AU$2000,3,FALSE),"")</f>
        <v/>
      </c>
      <c r="I327" s="317" t="str">
        <f>IFERROR(VLOOKUP(D327,ROOST_SITE_INFO!$AC$3:$AD$504,2,FALSE),"")</f>
        <v/>
      </c>
    </row>
    <row r="328" spans="1:9" x14ac:dyDescent="0.35">
      <c r="A328" s="32"/>
      <c r="B328" s="33"/>
      <c r="C328" s="33"/>
      <c r="D328" s="33"/>
      <c r="E328" s="33"/>
      <c r="F328" s="54"/>
      <c r="G328" s="33"/>
      <c r="H328" s="315" t="str">
        <f>IFERROR(VLOOKUP(B328,CAPTURE_DATA!$AS$4:$AU$2000,3,FALSE),"")</f>
        <v/>
      </c>
      <c r="I328" s="317" t="str">
        <f>IFERROR(VLOOKUP(D328,ROOST_SITE_INFO!$AC$3:$AD$504,2,FALSE),"")</f>
        <v/>
      </c>
    </row>
    <row r="329" spans="1:9" x14ac:dyDescent="0.35">
      <c r="A329" s="32"/>
      <c r="B329" s="33"/>
      <c r="C329" s="33"/>
      <c r="D329" s="33"/>
      <c r="E329" s="33"/>
      <c r="F329" s="54"/>
      <c r="G329" s="33"/>
      <c r="H329" s="315" t="str">
        <f>IFERROR(VLOOKUP(B329,CAPTURE_DATA!$AS$4:$AU$2000,3,FALSE),"")</f>
        <v/>
      </c>
      <c r="I329" s="317" t="str">
        <f>IFERROR(VLOOKUP(D329,ROOST_SITE_INFO!$AC$3:$AD$504,2,FALSE),"")</f>
        <v/>
      </c>
    </row>
    <row r="330" spans="1:9" x14ac:dyDescent="0.35">
      <c r="A330" s="32"/>
      <c r="B330" s="33"/>
      <c r="C330" s="33"/>
      <c r="D330" s="33"/>
      <c r="E330" s="33"/>
      <c r="F330" s="54"/>
      <c r="G330" s="33"/>
      <c r="H330" s="315" t="str">
        <f>IFERROR(VLOOKUP(B330,CAPTURE_DATA!$AS$4:$AU$2000,3,FALSE),"")</f>
        <v/>
      </c>
      <c r="I330" s="317" t="str">
        <f>IFERROR(VLOOKUP(D330,ROOST_SITE_INFO!$AC$3:$AD$504,2,FALSE),"")</f>
        <v/>
      </c>
    </row>
    <row r="331" spans="1:9" x14ac:dyDescent="0.35">
      <c r="A331" s="32"/>
      <c r="B331" s="33"/>
      <c r="C331" s="33"/>
      <c r="D331" s="33"/>
      <c r="E331" s="33"/>
      <c r="F331" s="54"/>
      <c r="G331" s="33"/>
      <c r="H331" s="315" t="str">
        <f>IFERROR(VLOOKUP(B331,CAPTURE_DATA!$AS$4:$AU$2000,3,FALSE),"")</f>
        <v/>
      </c>
      <c r="I331" s="317" t="str">
        <f>IFERROR(VLOOKUP(D331,ROOST_SITE_INFO!$AC$3:$AD$504,2,FALSE),"")</f>
        <v/>
      </c>
    </row>
    <row r="332" spans="1:9" x14ac:dyDescent="0.35">
      <c r="A332" s="32"/>
      <c r="B332" s="33"/>
      <c r="C332" s="33"/>
      <c r="D332" s="33"/>
      <c r="E332" s="33"/>
      <c r="F332" s="54"/>
      <c r="G332" s="33"/>
      <c r="H332" s="315" t="str">
        <f>IFERROR(VLOOKUP(B332,CAPTURE_DATA!$AS$4:$AU$2000,3,FALSE),"")</f>
        <v/>
      </c>
      <c r="I332" s="317" t="str">
        <f>IFERROR(VLOOKUP(D332,ROOST_SITE_INFO!$AC$3:$AD$504,2,FALSE),"")</f>
        <v/>
      </c>
    </row>
    <row r="333" spans="1:9" x14ac:dyDescent="0.35">
      <c r="A333" s="32"/>
      <c r="B333" s="33"/>
      <c r="C333" s="33"/>
      <c r="D333" s="33"/>
      <c r="E333" s="33"/>
      <c r="F333" s="54"/>
      <c r="G333" s="33"/>
      <c r="H333" s="315" t="str">
        <f>IFERROR(VLOOKUP(B333,CAPTURE_DATA!$AS$4:$AU$2000,3,FALSE),"")</f>
        <v/>
      </c>
      <c r="I333" s="317" t="str">
        <f>IFERROR(VLOOKUP(D333,ROOST_SITE_INFO!$AC$3:$AD$504,2,FALSE),"")</f>
        <v/>
      </c>
    </row>
    <row r="334" spans="1:9" x14ac:dyDescent="0.35">
      <c r="A334" s="32"/>
      <c r="B334" s="33"/>
      <c r="C334" s="33"/>
      <c r="D334" s="33"/>
      <c r="E334" s="33"/>
      <c r="F334" s="54"/>
      <c r="G334" s="33"/>
      <c r="H334" s="315" t="str">
        <f>IFERROR(VLOOKUP(B334,CAPTURE_DATA!$AS$4:$AU$2000,3,FALSE),"")</f>
        <v/>
      </c>
      <c r="I334" s="317" t="str">
        <f>IFERROR(VLOOKUP(D334,ROOST_SITE_INFO!$AC$3:$AD$504,2,FALSE),"")</f>
        <v/>
      </c>
    </row>
    <row r="335" spans="1:9" x14ac:dyDescent="0.35">
      <c r="A335" s="32"/>
      <c r="B335" s="33"/>
      <c r="C335" s="33"/>
      <c r="D335" s="33"/>
      <c r="E335" s="33"/>
      <c r="F335" s="54"/>
      <c r="G335" s="33"/>
      <c r="H335" s="315" t="str">
        <f>IFERROR(VLOOKUP(B335,CAPTURE_DATA!$AS$4:$AU$2000,3,FALSE),"")</f>
        <v/>
      </c>
      <c r="I335" s="317" t="str">
        <f>IFERROR(VLOOKUP(D335,ROOST_SITE_INFO!$AC$3:$AD$504,2,FALSE),"")</f>
        <v/>
      </c>
    </row>
    <row r="336" spans="1:9" x14ac:dyDescent="0.35">
      <c r="A336" s="32"/>
      <c r="B336" s="33"/>
      <c r="C336" s="33"/>
      <c r="D336" s="33"/>
      <c r="E336" s="33"/>
      <c r="F336" s="54"/>
      <c r="G336" s="33"/>
      <c r="H336" s="315" t="str">
        <f>IFERROR(VLOOKUP(B336,CAPTURE_DATA!$AS$4:$AU$2000,3,FALSE),"")</f>
        <v/>
      </c>
      <c r="I336" s="317" t="str">
        <f>IFERROR(VLOOKUP(D336,ROOST_SITE_INFO!$AC$3:$AD$504,2,FALSE),"")</f>
        <v/>
      </c>
    </row>
    <row r="337" spans="1:9" x14ac:dyDescent="0.35">
      <c r="A337" s="32"/>
      <c r="B337" s="33"/>
      <c r="C337" s="33"/>
      <c r="D337" s="33"/>
      <c r="E337" s="33"/>
      <c r="F337" s="54"/>
      <c r="G337" s="33"/>
      <c r="H337" s="315" t="str">
        <f>IFERROR(VLOOKUP(B337,CAPTURE_DATA!$AS$4:$AU$2000,3,FALSE),"")</f>
        <v/>
      </c>
      <c r="I337" s="317" t="str">
        <f>IFERROR(VLOOKUP(D337,ROOST_SITE_INFO!$AC$3:$AD$504,2,FALSE),"")</f>
        <v/>
      </c>
    </row>
    <row r="338" spans="1:9" x14ac:dyDescent="0.35">
      <c r="A338" s="32"/>
      <c r="B338" s="33"/>
      <c r="C338" s="33"/>
      <c r="D338" s="33"/>
      <c r="E338" s="33"/>
      <c r="F338" s="54"/>
      <c r="G338" s="33"/>
      <c r="H338" s="315" t="str">
        <f>IFERROR(VLOOKUP(B338,CAPTURE_DATA!$AS$4:$AU$2000,3,FALSE),"")</f>
        <v/>
      </c>
      <c r="I338" s="317" t="str">
        <f>IFERROR(VLOOKUP(D338,ROOST_SITE_INFO!$AC$3:$AD$504,2,FALSE),"")</f>
        <v/>
      </c>
    </row>
    <row r="339" spans="1:9" x14ac:dyDescent="0.35">
      <c r="A339" s="32"/>
      <c r="B339" s="33"/>
      <c r="C339" s="33"/>
      <c r="D339" s="33"/>
      <c r="E339" s="33"/>
      <c r="F339" s="54"/>
      <c r="G339" s="33"/>
      <c r="H339" s="315" t="str">
        <f>IFERROR(VLOOKUP(B339,CAPTURE_DATA!$AS$4:$AU$2000,3,FALSE),"")</f>
        <v/>
      </c>
      <c r="I339" s="317" t="str">
        <f>IFERROR(VLOOKUP(D339,ROOST_SITE_INFO!$AC$3:$AD$504,2,FALSE),"")</f>
        <v/>
      </c>
    </row>
    <row r="340" spans="1:9" x14ac:dyDescent="0.35">
      <c r="A340" s="32"/>
      <c r="B340" s="33"/>
      <c r="C340" s="33"/>
      <c r="D340" s="33"/>
      <c r="E340" s="33"/>
      <c r="F340" s="54"/>
      <c r="G340" s="33"/>
      <c r="H340" s="315" t="str">
        <f>IFERROR(VLOOKUP(B340,CAPTURE_DATA!$AS$4:$AU$2000,3,FALSE),"")</f>
        <v/>
      </c>
      <c r="I340" s="317" t="str">
        <f>IFERROR(VLOOKUP(D340,ROOST_SITE_INFO!$AC$3:$AD$504,2,FALSE),"")</f>
        <v/>
      </c>
    </row>
    <row r="341" spans="1:9" x14ac:dyDescent="0.35">
      <c r="A341" s="32"/>
      <c r="B341" s="33"/>
      <c r="C341" s="33"/>
      <c r="D341" s="33"/>
      <c r="E341" s="33"/>
      <c r="F341" s="54"/>
      <c r="G341" s="33"/>
      <c r="H341" s="315" t="str">
        <f>IFERROR(VLOOKUP(B341,CAPTURE_DATA!$AS$4:$AU$2000,3,FALSE),"")</f>
        <v/>
      </c>
      <c r="I341" s="317" t="str">
        <f>IFERROR(VLOOKUP(D341,ROOST_SITE_INFO!$AC$3:$AD$504,2,FALSE),"")</f>
        <v/>
      </c>
    </row>
    <row r="342" spans="1:9" x14ac:dyDescent="0.35">
      <c r="A342" s="32"/>
      <c r="B342" s="33"/>
      <c r="C342" s="33"/>
      <c r="D342" s="33"/>
      <c r="E342" s="33"/>
      <c r="F342" s="54"/>
      <c r="G342" s="33"/>
      <c r="H342" s="315" t="str">
        <f>IFERROR(VLOOKUP(B342,CAPTURE_DATA!$AS$4:$AU$2000,3,FALSE),"")</f>
        <v/>
      </c>
      <c r="I342" s="317" t="str">
        <f>IFERROR(VLOOKUP(D342,ROOST_SITE_INFO!$AC$3:$AD$504,2,FALSE),"")</f>
        <v/>
      </c>
    </row>
    <row r="343" spans="1:9" x14ac:dyDescent="0.35">
      <c r="A343" s="32"/>
      <c r="B343" s="33"/>
      <c r="C343" s="33"/>
      <c r="D343" s="33"/>
      <c r="E343" s="33"/>
      <c r="F343" s="54"/>
      <c r="G343" s="33"/>
      <c r="H343" s="315" t="str">
        <f>IFERROR(VLOOKUP(B343,CAPTURE_DATA!$AS$4:$AU$2000,3,FALSE),"")</f>
        <v/>
      </c>
      <c r="I343" s="317" t="str">
        <f>IFERROR(VLOOKUP(D343,ROOST_SITE_INFO!$AC$3:$AD$504,2,FALSE),"")</f>
        <v/>
      </c>
    </row>
    <row r="344" spans="1:9" x14ac:dyDescent="0.35">
      <c r="A344" s="32"/>
      <c r="B344" s="33"/>
      <c r="C344" s="33"/>
      <c r="D344" s="33"/>
      <c r="E344" s="33"/>
      <c r="F344" s="54"/>
      <c r="G344" s="33"/>
      <c r="H344" s="315" t="str">
        <f>IFERROR(VLOOKUP(B344,CAPTURE_DATA!$AS$4:$AU$2000,3,FALSE),"")</f>
        <v/>
      </c>
      <c r="I344" s="317" t="str">
        <f>IFERROR(VLOOKUP(D344,ROOST_SITE_INFO!$AC$3:$AD$504,2,FALSE),"")</f>
        <v/>
      </c>
    </row>
    <row r="345" spans="1:9" x14ac:dyDescent="0.35">
      <c r="A345" s="32"/>
      <c r="B345" s="33"/>
      <c r="C345" s="33"/>
      <c r="D345" s="33"/>
      <c r="E345" s="33"/>
      <c r="F345" s="54"/>
      <c r="G345" s="33"/>
      <c r="H345" s="315" t="str">
        <f>IFERROR(VLOOKUP(B345,CAPTURE_DATA!$AS$4:$AU$2000,3,FALSE),"")</f>
        <v/>
      </c>
      <c r="I345" s="317" t="str">
        <f>IFERROR(VLOOKUP(D345,ROOST_SITE_INFO!$AC$3:$AD$504,2,FALSE),"")</f>
        <v/>
      </c>
    </row>
    <row r="346" spans="1:9" x14ac:dyDescent="0.35">
      <c r="A346" s="32"/>
      <c r="B346" s="33"/>
      <c r="C346" s="33"/>
      <c r="D346" s="33"/>
      <c r="E346" s="33"/>
      <c r="F346" s="54"/>
      <c r="G346" s="33"/>
      <c r="H346" s="315" t="str">
        <f>IFERROR(VLOOKUP(B346,CAPTURE_DATA!$AS$4:$AU$2000,3,FALSE),"")</f>
        <v/>
      </c>
      <c r="I346" s="317" t="str">
        <f>IFERROR(VLOOKUP(D346,ROOST_SITE_INFO!$AC$3:$AD$504,2,FALSE),"")</f>
        <v/>
      </c>
    </row>
    <row r="347" spans="1:9" x14ac:dyDescent="0.35">
      <c r="A347" s="32"/>
      <c r="B347" s="33"/>
      <c r="C347" s="33"/>
      <c r="D347" s="33"/>
      <c r="E347" s="33"/>
      <c r="F347" s="54"/>
      <c r="G347" s="33"/>
      <c r="H347" s="315" t="str">
        <f>IFERROR(VLOOKUP(B347,CAPTURE_DATA!$AS$4:$AU$2000,3,FALSE),"")</f>
        <v/>
      </c>
      <c r="I347" s="317" t="str">
        <f>IFERROR(VLOOKUP(D347,ROOST_SITE_INFO!$AC$3:$AD$504,2,FALSE),"")</f>
        <v/>
      </c>
    </row>
    <row r="348" spans="1:9" x14ac:dyDescent="0.35">
      <c r="A348" s="32"/>
      <c r="B348" s="33"/>
      <c r="C348" s="33"/>
      <c r="D348" s="33"/>
      <c r="E348" s="33"/>
      <c r="F348" s="54"/>
      <c r="G348" s="33"/>
      <c r="H348" s="315" t="str">
        <f>IFERROR(VLOOKUP(B348,CAPTURE_DATA!$AS$4:$AU$2000,3,FALSE),"")</f>
        <v/>
      </c>
      <c r="I348" s="317" t="str">
        <f>IFERROR(VLOOKUP(D348,ROOST_SITE_INFO!$AC$3:$AD$504,2,FALSE),"")</f>
        <v/>
      </c>
    </row>
    <row r="349" spans="1:9" x14ac:dyDescent="0.35">
      <c r="A349" s="32"/>
      <c r="B349" s="33"/>
      <c r="C349" s="33"/>
      <c r="D349" s="33"/>
      <c r="E349" s="33"/>
      <c r="F349" s="54"/>
      <c r="G349" s="33"/>
      <c r="H349" s="315" t="str">
        <f>IFERROR(VLOOKUP(B349,CAPTURE_DATA!$AS$4:$AU$2000,3,FALSE),"")</f>
        <v/>
      </c>
      <c r="I349" s="317" t="str">
        <f>IFERROR(VLOOKUP(D349,ROOST_SITE_INFO!$AC$3:$AD$504,2,FALSE),"")</f>
        <v/>
      </c>
    </row>
    <row r="350" spans="1:9" x14ac:dyDescent="0.35">
      <c r="A350" s="32"/>
      <c r="B350" s="33"/>
      <c r="C350" s="33"/>
      <c r="D350" s="33"/>
      <c r="E350" s="33"/>
      <c r="F350" s="54"/>
      <c r="G350" s="33"/>
      <c r="H350" s="315" t="str">
        <f>IFERROR(VLOOKUP(B350,CAPTURE_DATA!$AS$4:$AU$2000,3,FALSE),"")</f>
        <v/>
      </c>
      <c r="I350" s="317" t="str">
        <f>IFERROR(VLOOKUP(D350,ROOST_SITE_INFO!$AC$3:$AD$504,2,FALSE),"")</f>
        <v/>
      </c>
    </row>
    <row r="351" spans="1:9" x14ac:dyDescent="0.35">
      <c r="A351" s="32"/>
      <c r="B351" s="33"/>
      <c r="C351" s="33"/>
      <c r="D351" s="33"/>
      <c r="E351" s="33"/>
      <c r="F351" s="54"/>
      <c r="G351" s="33"/>
      <c r="H351" s="315" t="str">
        <f>IFERROR(VLOOKUP(B351,CAPTURE_DATA!$AS$4:$AU$2000,3,FALSE),"")</f>
        <v/>
      </c>
      <c r="I351" s="317" t="str">
        <f>IFERROR(VLOOKUP(D351,ROOST_SITE_INFO!$AC$3:$AD$504,2,FALSE),"")</f>
        <v/>
      </c>
    </row>
    <row r="352" spans="1:9" x14ac:dyDescent="0.35">
      <c r="A352" s="32"/>
      <c r="B352" s="33"/>
      <c r="C352" s="33"/>
      <c r="D352" s="33"/>
      <c r="E352" s="33"/>
      <c r="F352" s="54"/>
      <c r="G352" s="33"/>
      <c r="H352" s="315" t="str">
        <f>IFERROR(VLOOKUP(B352,CAPTURE_DATA!$AS$4:$AU$2000,3,FALSE),"")</f>
        <v/>
      </c>
      <c r="I352" s="317" t="str">
        <f>IFERROR(VLOOKUP(D352,ROOST_SITE_INFO!$AC$3:$AD$504,2,FALSE),"")</f>
        <v/>
      </c>
    </row>
    <row r="353" spans="1:9" x14ac:dyDescent="0.35">
      <c r="A353" s="32"/>
      <c r="B353" s="33"/>
      <c r="C353" s="33"/>
      <c r="D353" s="33"/>
      <c r="E353" s="33"/>
      <c r="F353" s="54"/>
      <c r="G353" s="33"/>
      <c r="H353" s="315" t="str">
        <f>IFERROR(VLOOKUP(B353,CAPTURE_DATA!$AS$4:$AU$2000,3,FALSE),"")</f>
        <v/>
      </c>
      <c r="I353" s="317" t="str">
        <f>IFERROR(VLOOKUP(D353,ROOST_SITE_INFO!$AC$3:$AD$504,2,FALSE),"")</f>
        <v/>
      </c>
    </row>
    <row r="354" spans="1:9" x14ac:dyDescent="0.35">
      <c r="A354" s="32"/>
      <c r="B354" s="33"/>
      <c r="C354" s="33"/>
      <c r="D354" s="33"/>
      <c r="E354" s="33"/>
      <c r="F354" s="54"/>
      <c r="G354" s="33"/>
      <c r="H354" s="315" t="str">
        <f>IFERROR(VLOOKUP(B354,CAPTURE_DATA!$AS$4:$AU$2000,3,FALSE),"")</f>
        <v/>
      </c>
      <c r="I354" s="317" t="str">
        <f>IFERROR(VLOOKUP(D354,ROOST_SITE_INFO!$AC$3:$AD$504,2,FALSE),"")</f>
        <v/>
      </c>
    </row>
    <row r="355" spans="1:9" x14ac:dyDescent="0.35">
      <c r="A355" s="32"/>
      <c r="B355" s="33"/>
      <c r="C355" s="33"/>
      <c r="D355" s="33"/>
      <c r="E355" s="33"/>
      <c r="F355" s="54"/>
      <c r="G355" s="33"/>
      <c r="H355" s="315" t="str">
        <f>IFERROR(VLOOKUP(B355,CAPTURE_DATA!$AS$4:$AU$2000,3,FALSE),"")</f>
        <v/>
      </c>
      <c r="I355" s="317" t="str">
        <f>IFERROR(VLOOKUP(D355,ROOST_SITE_INFO!$AC$3:$AD$504,2,FALSE),"")</f>
        <v/>
      </c>
    </row>
    <row r="356" spans="1:9" x14ac:dyDescent="0.35">
      <c r="A356" s="32"/>
      <c r="B356" s="33"/>
      <c r="C356" s="33"/>
      <c r="D356" s="33"/>
      <c r="E356" s="33"/>
      <c r="F356" s="54"/>
      <c r="G356" s="33"/>
      <c r="H356" s="315" t="str">
        <f>IFERROR(VLOOKUP(B356,CAPTURE_DATA!$AS$4:$AU$2000,3,FALSE),"")</f>
        <v/>
      </c>
      <c r="I356" s="317" t="str">
        <f>IFERROR(VLOOKUP(D356,ROOST_SITE_INFO!$AC$3:$AD$504,2,FALSE),"")</f>
        <v/>
      </c>
    </row>
    <row r="357" spans="1:9" x14ac:dyDescent="0.35">
      <c r="A357" s="32"/>
      <c r="B357" s="33"/>
      <c r="C357" s="33"/>
      <c r="D357" s="33"/>
      <c r="E357" s="33"/>
      <c r="F357" s="54"/>
      <c r="G357" s="33"/>
      <c r="H357" s="315" t="str">
        <f>IFERROR(VLOOKUP(B357,CAPTURE_DATA!$AS$4:$AU$2000,3,FALSE),"")</f>
        <v/>
      </c>
      <c r="I357" s="317" t="str">
        <f>IFERROR(VLOOKUP(D357,ROOST_SITE_INFO!$AC$3:$AD$504,2,FALSE),"")</f>
        <v/>
      </c>
    </row>
    <row r="358" spans="1:9" x14ac:dyDescent="0.35">
      <c r="A358" s="32"/>
      <c r="B358" s="33"/>
      <c r="C358" s="33"/>
      <c r="D358" s="33"/>
      <c r="E358" s="33"/>
      <c r="F358" s="54"/>
      <c r="G358" s="33"/>
      <c r="H358" s="315" t="str">
        <f>IFERROR(VLOOKUP(B358,CAPTURE_DATA!$AS$4:$AU$2000,3,FALSE),"")</f>
        <v/>
      </c>
      <c r="I358" s="317" t="str">
        <f>IFERROR(VLOOKUP(D358,ROOST_SITE_INFO!$AC$3:$AD$504,2,FALSE),"")</f>
        <v/>
      </c>
    </row>
    <row r="359" spans="1:9" x14ac:dyDescent="0.35">
      <c r="A359" s="32"/>
      <c r="B359" s="33"/>
      <c r="C359" s="33"/>
      <c r="D359" s="33"/>
      <c r="E359" s="33"/>
      <c r="F359" s="54"/>
      <c r="G359" s="33"/>
      <c r="H359" s="315" t="str">
        <f>IFERROR(VLOOKUP(B359,CAPTURE_DATA!$AS$4:$AU$2000,3,FALSE),"")</f>
        <v/>
      </c>
      <c r="I359" s="317" t="str">
        <f>IFERROR(VLOOKUP(D359,ROOST_SITE_INFO!$AC$3:$AD$504,2,FALSE),"")</f>
        <v/>
      </c>
    </row>
    <row r="360" spans="1:9" x14ac:dyDescent="0.35">
      <c r="A360" s="32"/>
      <c r="B360" s="33"/>
      <c r="C360" s="33"/>
      <c r="D360" s="33"/>
      <c r="E360" s="33"/>
      <c r="F360" s="54"/>
      <c r="G360" s="33"/>
      <c r="H360" s="315" t="str">
        <f>IFERROR(VLOOKUP(B360,CAPTURE_DATA!$AS$4:$AU$2000,3,FALSE),"")</f>
        <v/>
      </c>
      <c r="I360" s="317" t="str">
        <f>IFERROR(VLOOKUP(D360,ROOST_SITE_INFO!$AC$3:$AD$504,2,FALSE),"")</f>
        <v/>
      </c>
    </row>
    <row r="361" spans="1:9" x14ac:dyDescent="0.35">
      <c r="A361" s="32"/>
      <c r="B361" s="33"/>
      <c r="C361" s="33"/>
      <c r="D361" s="33"/>
      <c r="E361" s="33"/>
      <c r="F361" s="54"/>
      <c r="G361" s="33"/>
      <c r="H361" s="315" t="str">
        <f>IFERROR(VLOOKUP(B361,CAPTURE_DATA!$AS$4:$AU$2000,3,FALSE),"")</f>
        <v/>
      </c>
      <c r="I361" s="317" t="str">
        <f>IFERROR(VLOOKUP(D361,ROOST_SITE_INFO!$AC$3:$AD$504,2,FALSE),"")</f>
        <v/>
      </c>
    </row>
    <row r="362" spans="1:9" x14ac:dyDescent="0.35">
      <c r="A362" s="32"/>
      <c r="B362" s="33"/>
      <c r="C362" s="33"/>
      <c r="D362" s="33"/>
      <c r="E362" s="33"/>
      <c r="F362" s="54"/>
      <c r="G362" s="33"/>
      <c r="H362" s="315" t="str">
        <f>IFERROR(VLOOKUP(B362,CAPTURE_DATA!$AS$4:$AU$2000,3,FALSE),"")</f>
        <v/>
      </c>
      <c r="I362" s="317" t="str">
        <f>IFERROR(VLOOKUP(D362,ROOST_SITE_INFO!$AC$3:$AD$504,2,FALSE),"")</f>
        <v/>
      </c>
    </row>
    <row r="363" spans="1:9" x14ac:dyDescent="0.35">
      <c r="A363" s="32"/>
      <c r="B363" s="33"/>
      <c r="C363" s="33"/>
      <c r="D363" s="33"/>
      <c r="E363" s="33"/>
      <c r="F363" s="54"/>
      <c r="G363" s="33"/>
      <c r="H363" s="315" t="str">
        <f>IFERROR(VLOOKUP(B363,CAPTURE_DATA!$AS$4:$AU$2000,3,FALSE),"")</f>
        <v/>
      </c>
      <c r="I363" s="317" t="str">
        <f>IFERROR(VLOOKUP(D363,ROOST_SITE_INFO!$AC$3:$AD$504,2,FALSE),"")</f>
        <v/>
      </c>
    </row>
    <row r="364" spans="1:9" x14ac:dyDescent="0.35">
      <c r="A364" s="32"/>
      <c r="B364" s="33"/>
      <c r="C364" s="33"/>
      <c r="D364" s="33"/>
      <c r="E364" s="33"/>
      <c r="F364" s="54"/>
      <c r="G364" s="33"/>
      <c r="H364" s="315" t="str">
        <f>IFERROR(VLOOKUP(B364,CAPTURE_DATA!$AS$4:$AU$2000,3,FALSE),"")</f>
        <v/>
      </c>
      <c r="I364" s="317" t="str">
        <f>IFERROR(VLOOKUP(D364,ROOST_SITE_INFO!$AC$3:$AD$504,2,FALSE),"")</f>
        <v/>
      </c>
    </row>
    <row r="365" spans="1:9" x14ac:dyDescent="0.35">
      <c r="A365" s="32"/>
      <c r="B365" s="33"/>
      <c r="C365" s="33"/>
      <c r="D365" s="33"/>
      <c r="E365" s="33"/>
      <c r="F365" s="54"/>
      <c r="G365" s="33"/>
      <c r="H365" s="315" t="str">
        <f>IFERROR(VLOOKUP(B365,CAPTURE_DATA!$AS$4:$AU$2000,3,FALSE),"")</f>
        <v/>
      </c>
      <c r="I365" s="317" t="str">
        <f>IFERROR(VLOOKUP(D365,ROOST_SITE_INFO!$AC$3:$AD$504,2,FALSE),"")</f>
        <v/>
      </c>
    </row>
    <row r="366" spans="1:9" x14ac:dyDescent="0.35">
      <c r="A366" s="32"/>
      <c r="B366" s="33"/>
      <c r="C366" s="33"/>
      <c r="D366" s="33"/>
      <c r="E366" s="33"/>
      <c r="F366" s="54"/>
      <c r="G366" s="33"/>
      <c r="H366" s="315" t="str">
        <f>IFERROR(VLOOKUP(B366,CAPTURE_DATA!$AS$4:$AU$2000,3,FALSE),"")</f>
        <v/>
      </c>
      <c r="I366" s="317" t="str">
        <f>IFERROR(VLOOKUP(D366,ROOST_SITE_INFO!$AC$3:$AD$504,2,FALSE),"")</f>
        <v/>
      </c>
    </row>
    <row r="367" spans="1:9" x14ac:dyDescent="0.35">
      <c r="A367" s="32"/>
      <c r="B367" s="33"/>
      <c r="C367" s="33"/>
      <c r="D367" s="33"/>
      <c r="E367" s="33"/>
      <c r="F367" s="54"/>
      <c r="G367" s="33"/>
      <c r="H367" s="315" t="str">
        <f>IFERROR(VLOOKUP(B367,CAPTURE_DATA!$AS$4:$AU$2000,3,FALSE),"")</f>
        <v/>
      </c>
      <c r="I367" s="317" t="str">
        <f>IFERROR(VLOOKUP(D367,ROOST_SITE_INFO!$AC$3:$AD$504,2,FALSE),"")</f>
        <v/>
      </c>
    </row>
    <row r="368" spans="1:9" x14ac:dyDescent="0.35">
      <c r="A368" s="32"/>
      <c r="B368" s="33"/>
      <c r="C368" s="33"/>
      <c r="D368" s="33"/>
      <c r="E368" s="33"/>
      <c r="F368" s="54"/>
      <c r="G368" s="33"/>
      <c r="H368" s="315" t="str">
        <f>IFERROR(VLOOKUP(B368,CAPTURE_DATA!$AS$4:$AU$2000,3,FALSE),"")</f>
        <v/>
      </c>
      <c r="I368" s="317" t="str">
        <f>IFERROR(VLOOKUP(D368,ROOST_SITE_INFO!$AC$3:$AD$504,2,FALSE),"")</f>
        <v/>
      </c>
    </row>
    <row r="369" spans="1:9" x14ac:dyDescent="0.35">
      <c r="A369" s="32"/>
      <c r="B369" s="33"/>
      <c r="C369" s="33"/>
      <c r="D369" s="33"/>
      <c r="E369" s="33"/>
      <c r="F369" s="54"/>
      <c r="G369" s="33"/>
      <c r="H369" s="315" t="str">
        <f>IFERROR(VLOOKUP(B369,CAPTURE_DATA!$AS$4:$AU$2000,3,FALSE),"")</f>
        <v/>
      </c>
      <c r="I369" s="317" t="str">
        <f>IFERROR(VLOOKUP(D369,ROOST_SITE_INFO!$AC$3:$AD$504,2,FALSE),"")</f>
        <v/>
      </c>
    </row>
    <row r="370" spans="1:9" x14ac:dyDescent="0.35">
      <c r="A370" s="32"/>
      <c r="B370" s="33"/>
      <c r="C370" s="33"/>
      <c r="D370" s="33"/>
      <c r="E370" s="33"/>
      <c r="F370" s="54"/>
      <c r="G370" s="33"/>
      <c r="H370" s="315" t="str">
        <f>IFERROR(VLOOKUP(B370,CAPTURE_DATA!$AS$4:$AU$2000,3,FALSE),"")</f>
        <v/>
      </c>
      <c r="I370" s="317" t="str">
        <f>IFERROR(VLOOKUP(D370,ROOST_SITE_INFO!$AC$3:$AD$504,2,FALSE),"")</f>
        <v/>
      </c>
    </row>
    <row r="371" spans="1:9" x14ac:dyDescent="0.35">
      <c r="A371" s="32"/>
      <c r="B371" s="33"/>
      <c r="C371" s="33"/>
      <c r="D371" s="33"/>
      <c r="E371" s="33"/>
      <c r="F371" s="54"/>
      <c r="G371" s="33"/>
      <c r="H371" s="315" t="str">
        <f>IFERROR(VLOOKUP(B371,CAPTURE_DATA!$AS$4:$AU$2000,3,FALSE),"")</f>
        <v/>
      </c>
      <c r="I371" s="317" t="str">
        <f>IFERROR(VLOOKUP(D371,ROOST_SITE_INFO!$AC$3:$AD$504,2,FALSE),"")</f>
        <v/>
      </c>
    </row>
    <row r="372" spans="1:9" x14ac:dyDescent="0.35">
      <c r="A372" s="32"/>
      <c r="B372" s="33"/>
      <c r="C372" s="33"/>
      <c r="D372" s="33"/>
      <c r="E372" s="33"/>
      <c r="F372" s="54"/>
      <c r="G372" s="33"/>
      <c r="H372" s="315" t="str">
        <f>IFERROR(VLOOKUP(B372,CAPTURE_DATA!$AS$4:$AU$2000,3,FALSE),"")</f>
        <v/>
      </c>
      <c r="I372" s="317" t="str">
        <f>IFERROR(VLOOKUP(D372,ROOST_SITE_INFO!$AC$3:$AD$504,2,FALSE),"")</f>
        <v/>
      </c>
    </row>
    <row r="373" spans="1:9" x14ac:dyDescent="0.35">
      <c r="A373" s="32"/>
      <c r="B373" s="33"/>
      <c r="C373" s="33"/>
      <c r="D373" s="33"/>
      <c r="E373" s="33"/>
      <c r="F373" s="54"/>
      <c r="G373" s="33"/>
      <c r="H373" s="315" t="str">
        <f>IFERROR(VLOOKUP(B373,CAPTURE_DATA!$AS$4:$AU$2000,3,FALSE),"")</f>
        <v/>
      </c>
      <c r="I373" s="317" t="str">
        <f>IFERROR(VLOOKUP(D373,ROOST_SITE_INFO!$AC$3:$AD$504,2,FALSE),"")</f>
        <v/>
      </c>
    </row>
    <row r="374" spans="1:9" x14ac:dyDescent="0.35">
      <c r="A374" s="32"/>
      <c r="B374" s="33"/>
      <c r="C374" s="33"/>
      <c r="D374" s="33"/>
      <c r="E374" s="33"/>
      <c r="F374" s="54"/>
      <c r="G374" s="33"/>
      <c r="H374" s="315" t="str">
        <f>IFERROR(VLOOKUP(B374,CAPTURE_DATA!$AS$4:$AU$2000,3,FALSE),"")</f>
        <v/>
      </c>
      <c r="I374" s="317" t="str">
        <f>IFERROR(VLOOKUP(D374,ROOST_SITE_INFO!$AC$3:$AD$504,2,FALSE),"")</f>
        <v/>
      </c>
    </row>
    <row r="375" spans="1:9" x14ac:dyDescent="0.35">
      <c r="A375" s="32"/>
      <c r="B375" s="33"/>
      <c r="C375" s="33"/>
      <c r="D375" s="33"/>
      <c r="E375" s="33"/>
      <c r="F375" s="54"/>
      <c r="G375" s="33"/>
      <c r="H375" s="315" t="str">
        <f>IFERROR(VLOOKUP(B375,CAPTURE_DATA!$AS$4:$AU$2000,3,FALSE),"")</f>
        <v/>
      </c>
      <c r="I375" s="317" t="str">
        <f>IFERROR(VLOOKUP(D375,ROOST_SITE_INFO!$AC$3:$AD$504,2,FALSE),"")</f>
        <v/>
      </c>
    </row>
    <row r="376" spans="1:9" x14ac:dyDescent="0.35">
      <c r="A376" s="32"/>
      <c r="B376" s="33"/>
      <c r="C376" s="33"/>
      <c r="D376" s="33"/>
      <c r="E376" s="33"/>
      <c r="F376" s="54"/>
      <c r="G376" s="33"/>
      <c r="H376" s="315" t="str">
        <f>IFERROR(VLOOKUP(B376,CAPTURE_DATA!$AS$4:$AU$2000,3,FALSE),"")</f>
        <v/>
      </c>
      <c r="I376" s="317" t="str">
        <f>IFERROR(VLOOKUP(D376,ROOST_SITE_INFO!$AC$3:$AD$504,2,FALSE),"")</f>
        <v/>
      </c>
    </row>
    <row r="377" spans="1:9" x14ac:dyDescent="0.35">
      <c r="A377" s="32"/>
      <c r="B377" s="33"/>
      <c r="C377" s="33"/>
      <c r="D377" s="33"/>
      <c r="E377" s="33"/>
      <c r="F377" s="54"/>
      <c r="G377" s="33"/>
      <c r="H377" s="315" t="str">
        <f>IFERROR(VLOOKUP(B377,CAPTURE_DATA!$AS$4:$AU$2000,3,FALSE),"")</f>
        <v/>
      </c>
      <c r="I377" s="317" t="str">
        <f>IFERROR(VLOOKUP(D377,ROOST_SITE_INFO!$AC$3:$AD$504,2,FALSE),"")</f>
        <v/>
      </c>
    </row>
    <row r="378" spans="1:9" x14ac:dyDescent="0.35">
      <c r="A378" s="32"/>
      <c r="B378" s="33"/>
      <c r="C378" s="33"/>
      <c r="D378" s="33"/>
      <c r="E378" s="33"/>
      <c r="F378" s="54"/>
      <c r="G378" s="33"/>
      <c r="H378" s="315" t="str">
        <f>IFERROR(VLOOKUP(B378,CAPTURE_DATA!$AS$4:$AU$2000,3,FALSE),"")</f>
        <v/>
      </c>
      <c r="I378" s="317" t="str">
        <f>IFERROR(VLOOKUP(D378,ROOST_SITE_INFO!$AC$3:$AD$504,2,FALSE),"")</f>
        <v/>
      </c>
    </row>
    <row r="379" spans="1:9" x14ac:dyDescent="0.35">
      <c r="A379" s="32"/>
      <c r="B379" s="33"/>
      <c r="C379" s="33"/>
      <c r="D379" s="33"/>
      <c r="E379" s="33"/>
      <c r="F379" s="54"/>
      <c r="G379" s="33"/>
      <c r="H379" s="315" t="str">
        <f>IFERROR(VLOOKUP(B379,CAPTURE_DATA!$AS$4:$AU$2000,3,FALSE),"")</f>
        <v/>
      </c>
      <c r="I379" s="317" t="str">
        <f>IFERROR(VLOOKUP(D379,ROOST_SITE_INFO!$AC$3:$AD$504,2,FALSE),"")</f>
        <v/>
      </c>
    </row>
    <row r="380" spans="1:9" x14ac:dyDescent="0.35">
      <c r="A380" s="32"/>
      <c r="B380" s="33"/>
      <c r="C380" s="33"/>
      <c r="D380" s="33"/>
      <c r="E380" s="33"/>
      <c r="F380" s="54"/>
      <c r="G380" s="33"/>
      <c r="H380" s="315" t="str">
        <f>IFERROR(VLOOKUP(B380,CAPTURE_DATA!$AS$4:$AU$2000,3,FALSE),"")</f>
        <v/>
      </c>
      <c r="I380" s="317" t="str">
        <f>IFERROR(VLOOKUP(D380,ROOST_SITE_INFO!$AC$3:$AD$504,2,FALSE),"")</f>
        <v/>
      </c>
    </row>
    <row r="381" spans="1:9" x14ac:dyDescent="0.35">
      <c r="A381" s="32"/>
      <c r="B381" s="33"/>
      <c r="C381" s="33"/>
      <c r="D381" s="33"/>
      <c r="E381" s="33"/>
      <c r="F381" s="54"/>
      <c r="G381" s="33"/>
      <c r="H381" s="315" t="str">
        <f>IFERROR(VLOOKUP(B381,CAPTURE_DATA!$AS$4:$AU$2000,3,FALSE),"")</f>
        <v/>
      </c>
      <c r="I381" s="317" t="str">
        <f>IFERROR(VLOOKUP(D381,ROOST_SITE_INFO!$AC$3:$AD$504,2,FALSE),"")</f>
        <v/>
      </c>
    </row>
    <row r="382" spans="1:9" x14ac:dyDescent="0.35">
      <c r="A382" s="32"/>
      <c r="B382" s="33"/>
      <c r="C382" s="33"/>
      <c r="D382" s="33"/>
      <c r="E382" s="33"/>
      <c r="F382" s="54"/>
      <c r="G382" s="33"/>
      <c r="H382" s="315" t="str">
        <f>IFERROR(VLOOKUP(B382,CAPTURE_DATA!$AS$4:$AU$2000,3,FALSE),"")</f>
        <v/>
      </c>
      <c r="I382" s="317" t="str">
        <f>IFERROR(VLOOKUP(D382,ROOST_SITE_INFO!$AC$3:$AD$504,2,FALSE),"")</f>
        <v/>
      </c>
    </row>
    <row r="383" spans="1:9" x14ac:dyDescent="0.35">
      <c r="A383" s="32"/>
      <c r="B383" s="33"/>
      <c r="C383" s="33"/>
      <c r="D383" s="33"/>
      <c r="E383" s="33"/>
      <c r="F383" s="54"/>
      <c r="G383" s="33"/>
      <c r="H383" s="315" t="str">
        <f>IFERROR(VLOOKUP(B383,CAPTURE_DATA!$AS$4:$AU$2000,3,FALSE),"")</f>
        <v/>
      </c>
      <c r="I383" s="317" t="str">
        <f>IFERROR(VLOOKUP(D383,ROOST_SITE_INFO!$AC$3:$AD$504,2,FALSE),"")</f>
        <v/>
      </c>
    </row>
    <row r="384" spans="1:9" x14ac:dyDescent="0.35">
      <c r="A384" s="32"/>
      <c r="B384" s="33"/>
      <c r="C384" s="33"/>
      <c r="D384" s="33"/>
      <c r="E384" s="33"/>
      <c r="F384" s="54"/>
      <c r="G384" s="33"/>
      <c r="H384" s="315" t="str">
        <f>IFERROR(VLOOKUP(B384,CAPTURE_DATA!$AS$4:$AU$2000,3,FALSE),"")</f>
        <v/>
      </c>
      <c r="I384" s="317" t="str">
        <f>IFERROR(VLOOKUP(D384,ROOST_SITE_INFO!$AC$3:$AD$504,2,FALSE),"")</f>
        <v/>
      </c>
    </row>
    <row r="385" spans="1:9" x14ac:dyDescent="0.35">
      <c r="A385" s="32"/>
      <c r="B385" s="33"/>
      <c r="C385" s="33"/>
      <c r="D385" s="33"/>
      <c r="E385" s="33"/>
      <c r="F385" s="54"/>
      <c r="G385" s="33"/>
      <c r="H385" s="315" t="str">
        <f>IFERROR(VLOOKUP(B385,CAPTURE_DATA!$AS$4:$AU$2000,3,FALSE),"")</f>
        <v/>
      </c>
      <c r="I385" s="317" t="str">
        <f>IFERROR(VLOOKUP(D385,ROOST_SITE_INFO!$AC$3:$AD$504,2,FALSE),"")</f>
        <v/>
      </c>
    </row>
    <row r="386" spans="1:9" x14ac:dyDescent="0.35">
      <c r="A386" s="32"/>
      <c r="B386" s="33"/>
      <c r="C386" s="33"/>
      <c r="D386" s="33"/>
      <c r="E386" s="33"/>
      <c r="F386" s="54"/>
      <c r="G386" s="33"/>
      <c r="H386" s="315" t="str">
        <f>IFERROR(VLOOKUP(B386,CAPTURE_DATA!$AS$4:$AU$2000,3,FALSE),"")</f>
        <v/>
      </c>
      <c r="I386" s="317" t="str">
        <f>IFERROR(VLOOKUP(D386,ROOST_SITE_INFO!$AC$3:$AD$504,2,FALSE),"")</f>
        <v/>
      </c>
    </row>
    <row r="387" spans="1:9" x14ac:dyDescent="0.35">
      <c r="A387" s="32"/>
      <c r="B387" s="33"/>
      <c r="C387" s="33"/>
      <c r="D387" s="33"/>
      <c r="E387" s="33"/>
      <c r="F387" s="54"/>
      <c r="G387" s="33"/>
      <c r="H387" s="315" t="str">
        <f>IFERROR(VLOOKUP(B387,CAPTURE_DATA!$AS$4:$AU$2000,3,FALSE),"")</f>
        <v/>
      </c>
      <c r="I387" s="317" t="str">
        <f>IFERROR(VLOOKUP(D387,ROOST_SITE_INFO!$AC$3:$AD$504,2,FALSE),"")</f>
        <v/>
      </c>
    </row>
    <row r="388" spans="1:9" x14ac:dyDescent="0.35">
      <c r="A388" s="32"/>
      <c r="B388" s="33"/>
      <c r="C388" s="33"/>
      <c r="D388" s="33"/>
      <c r="E388" s="33"/>
      <c r="F388" s="54"/>
      <c r="G388" s="33"/>
      <c r="H388" s="315" t="str">
        <f>IFERROR(VLOOKUP(B388,CAPTURE_DATA!$AS$4:$AU$2000,3,FALSE),"")</f>
        <v/>
      </c>
      <c r="I388" s="317" t="str">
        <f>IFERROR(VLOOKUP(D388,ROOST_SITE_INFO!$AC$3:$AD$504,2,FALSE),"")</f>
        <v/>
      </c>
    </row>
    <row r="389" spans="1:9" x14ac:dyDescent="0.35">
      <c r="A389" s="32"/>
      <c r="B389" s="33"/>
      <c r="C389" s="33"/>
      <c r="D389" s="33"/>
      <c r="E389" s="33"/>
      <c r="F389" s="54"/>
      <c r="G389" s="33"/>
      <c r="H389" s="315" t="str">
        <f>IFERROR(VLOOKUP(B389,CAPTURE_DATA!$AS$4:$AU$2000,3,FALSE),"")</f>
        <v/>
      </c>
      <c r="I389" s="317" t="str">
        <f>IFERROR(VLOOKUP(D389,ROOST_SITE_INFO!$AC$3:$AD$504,2,FALSE),"")</f>
        <v/>
      </c>
    </row>
    <row r="390" spans="1:9" x14ac:dyDescent="0.35">
      <c r="A390" s="32"/>
      <c r="B390" s="33"/>
      <c r="C390" s="33"/>
      <c r="D390" s="33"/>
      <c r="E390" s="33"/>
      <c r="F390" s="54"/>
      <c r="G390" s="33"/>
      <c r="H390" s="315" t="str">
        <f>IFERROR(VLOOKUP(B390,CAPTURE_DATA!$AS$4:$AU$2000,3,FALSE),"")</f>
        <v/>
      </c>
      <c r="I390" s="317" t="str">
        <f>IFERROR(VLOOKUP(D390,ROOST_SITE_INFO!$AC$3:$AD$504,2,FALSE),"")</f>
        <v/>
      </c>
    </row>
    <row r="391" spans="1:9" x14ac:dyDescent="0.35">
      <c r="A391" s="32"/>
      <c r="B391" s="33"/>
      <c r="C391" s="33"/>
      <c r="D391" s="33"/>
      <c r="E391" s="33"/>
      <c r="F391" s="54"/>
      <c r="G391" s="33"/>
      <c r="H391" s="315" t="str">
        <f>IFERROR(VLOOKUP(B391,CAPTURE_DATA!$AS$4:$AU$2000,3,FALSE),"")</f>
        <v/>
      </c>
      <c r="I391" s="317" t="str">
        <f>IFERROR(VLOOKUP(D391,ROOST_SITE_INFO!$AC$3:$AD$504,2,FALSE),"")</f>
        <v/>
      </c>
    </row>
    <row r="392" spans="1:9" x14ac:dyDescent="0.35">
      <c r="A392" s="32"/>
      <c r="B392" s="33"/>
      <c r="C392" s="33"/>
      <c r="D392" s="33"/>
      <c r="E392" s="33"/>
      <c r="F392" s="54"/>
      <c r="G392" s="33"/>
      <c r="H392" s="315" t="str">
        <f>IFERROR(VLOOKUP(B392,CAPTURE_DATA!$AS$4:$AU$2000,3,FALSE),"")</f>
        <v/>
      </c>
      <c r="I392" s="317" t="str">
        <f>IFERROR(VLOOKUP(D392,ROOST_SITE_INFO!$AC$3:$AD$504,2,FALSE),"")</f>
        <v/>
      </c>
    </row>
    <row r="393" spans="1:9" x14ac:dyDescent="0.35">
      <c r="A393" s="32"/>
      <c r="B393" s="33"/>
      <c r="C393" s="33"/>
      <c r="D393" s="33"/>
      <c r="E393" s="33"/>
      <c r="F393" s="54"/>
      <c r="G393" s="33"/>
      <c r="H393" s="315" t="str">
        <f>IFERROR(VLOOKUP(B393,CAPTURE_DATA!$AS$4:$AU$2000,3,FALSE),"")</f>
        <v/>
      </c>
      <c r="I393" s="317" t="str">
        <f>IFERROR(VLOOKUP(D393,ROOST_SITE_INFO!$AC$3:$AD$504,2,FALSE),"")</f>
        <v/>
      </c>
    </row>
    <row r="394" spans="1:9" x14ac:dyDescent="0.35">
      <c r="A394" s="32"/>
      <c r="B394" s="33"/>
      <c r="C394" s="33"/>
      <c r="D394" s="33"/>
      <c r="E394" s="33"/>
      <c r="F394" s="54"/>
      <c r="G394" s="33"/>
      <c r="H394" s="315" t="str">
        <f>IFERROR(VLOOKUP(B394,CAPTURE_DATA!$AS$4:$AU$2000,3,FALSE),"")</f>
        <v/>
      </c>
      <c r="I394" s="317" t="str">
        <f>IFERROR(VLOOKUP(D394,ROOST_SITE_INFO!$AC$3:$AD$504,2,FALSE),"")</f>
        <v/>
      </c>
    </row>
    <row r="395" spans="1:9" x14ac:dyDescent="0.35">
      <c r="A395" s="32"/>
      <c r="B395" s="33"/>
      <c r="C395" s="33"/>
      <c r="D395" s="33"/>
      <c r="E395" s="33"/>
      <c r="F395" s="54"/>
      <c r="G395" s="33"/>
      <c r="H395" s="315" t="str">
        <f>IFERROR(VLOOKUP(B395,CAPTURE_DATA!$AS$4:$AU$2000,3,FALSE),"")</f>
        <v/>
      </c>
      <c r="I395" s="317" t="str">
        <f>IFERROR(VLOOKUP(D395,ROOST_SITE_INFO!$AC$3:$AD$504,2,FALSE),"")</f>
        <v/>
      </c>
    </row>
    <row r="396" spans="1:9" x14ac:dyDescent="0.35">
      <c r="A396" s="32"/>
      <c r="B396" s="33"/>
      <c r="C396" s="33"/>
      <c r="D396" s="33"/>
      <c r="E396" s="33"/>
      <c r="F396" s="54"/>
      <c r="G396" s="33"/>
      <c r="H396" s="315" t="str">
        <f>IFERROR(VLOOKUP(B396,CAPTURE_DATA!$AS$4:$AU$2000,3,FALSE),"")</f>
        <v/>
      </c>
      <c r="I396" s="317" t="str">
        <f>IFERROR(VLOOKUP(D396,ROOST_SITE_INFO!$AC$3:$AD$504,2,FALSE),"")</f>
        <v/>
      </c>
    </row>
    <row r="397" spans="1:9" x14ac:dyDescent="0.35">
      <c r="A397" s="32"/>
      <c r="B397" s="33"/>
      <c r="C397" s="33"/>
      <c r="D397" s="33"/>
      <c r="E397" s="33"/>
      <c r="F397" s="54"/>
      <c r="G397" s="33"/>
      <c r="H397" s="315" t="str">
        <f>IFERROR(VLOOKUP(B397,CAPTURE_DATA!$AS$4:$AU$2000,3,FALSE),"")</f>
        <v/>
      </c>
      <c r="I397" s="317" t="str">
        <f>IFERROR(VLOOKUP(D397,ROOST_SITE_INFO!$AC$3:$AD$504,2,FALSE),"")</f>
        <v/>
      </c>
    </row>
    <row r="398" spans="1:9" x14ac:dyDescent="0.35">
      <c r="A398" s="32"/>
      <c r="B398" s="33"/>
      <c r="C398" s="33"/>
      <c r="D398" s="33"/>
      <c r="E398" s="33"/>
      <c r="F398" s="54"/>
      <c r="G398" s="33"/>
      <c r="H398" s="315" t="str">
        <f>IFERROR(VLOOKUP(B398,CAPTURE_DATA!$AS$4:$AU$2000,3,FALSE),"")</f>
        <v/>
      </c>
      <c r="I398" s="317" t="str">
        <f>IFERROR(VLOOKUP(D398,ROOST_SITE_INFO!$AC$3:$AD$504,2,FALSE),"")</f>
        <v/>
      </c>
    </row>
    <row r="399" spans="1:9" x14ac:dyDescent="0.35">
      <c r="A399" s="32"/>
      <c r="B399" s="33"/>
      <c r="C399" s="33"/>
      <c r="D399" s="33"/>
      <c r="E399" s="33"/>
      <c r="F399" s="54"/>
      <c r="G399" s="33"/>
      <c r="H399" s="315" t="str">
        <f>IFERROR(VLOOKUP(B399,CAPTURE_DATA!$AS$4:$AU$2000,3,FALSE),"")</f>
        <v/>
      </c>
      <c r="I399" s="317" t="str">
        <f>IFERROR(VLOOKUP(D399,ROOST_SITE_INFO!$AC$3:$AD$504,2,FALSE),"")</f>
        <v/>
      </c>
    </row>
    <row r="400" spans="1:9" x14ac:dyDescent="0.35">
      <c r="A400" s="32"/>
      <c r="B400" s="33"/>
      <c r="C400" s="33"/>
      <c r="D400" s="33"/>
      <c r="E400" s="33"/>
      <c r="F400" s="54"/>
      <c r="G400" s="33"/>
      <c r="H400" s="315" t="str">
        <f>IFERROR(VLOOKUP(B400,CAPTURE_DATA!$AS$4:$AU$2000,3,FALSE),"")</f>
        <v/>
      </c>
      <c r="I400" s="317" t="str">
        <f>IFERROR(VLOOKUP(D400,ROOST_SITE_INFO!$AC$3:$AD$504,2,FALSE),"")</f>
        <v/>
      </c>
    </row>
    <row r="401" spans="1:9" x14ac:dyDescent="0.35">
      <c r="A401" s="32"/>
      <c r="B401" s="33"/>
      <c r="C401" s="33"/>
      <c r="D401" s="33"/>
      <c r="E401" s="33"/>
      <c r="F401" s="54"/>
      <c r="G401" s="33"/>
      <c r="H401" s="315" t="str">
        <f>IFERROR(VLOOKUP(B401,CAPTURE_DATA!$AS$4:$AU$2000,3,FALSE),"")</f>
        <v/>
      </c>
      <c r="I401" s="317" t="str">
        <f>IFERROR(VLOOKUP(D401,ROOST_SITE_INFO!$AC$3:$AD$504,2,FALSE),"")</f>
        <v/>
      </c>
    </row>
    <row r="402" spans="1:9" x14ac:dyDescent="0.35">
      <c r="A402" s="32"/>
      <c r="B402" s="33"/>
      <c r="C402" s="33"/>
      <c r="D402" s="33"/>
      <c r="E402" s="33"/>
      <c r="F402" s="54"/>
      <c r="G402" s="33"/>
      <c r="H402" s="315" t="str">
        <f>IFERROR(VLOOKUP(B402,CAPTURE_DATA!$AS$4:$AU$2000,3,FALSE),"")</f>
        <v/>
      </c>
      <c r="I402" s="317" t="str">
        <f>IFERROR(VLOOKUP(D402,ROOST_SITE_INFO!$AC$3:$AD$504,2,FALSE),"")</f>
        <v/>
      </c>
    </row>
    <row r="403" spans="1:9" x14ac:dyDescent="0.35">
      <c r="A403" s="32"/>
      <c r="B403" s="33"/>
      <c r="C403" s="33"/>
      <c r="D403" s="33"/>
      <c r="E403" s="33"/>
      <c r="F403" s="54"/>
      <c r="G403" s="33"/>
      <c r="H403" s="315" t="str">
        <f>IFERROR(VLOOKUP(B403,CAPTURE_DATA!$AS$4:$AU$2000,3,FALSE),"")</f>
        <v/>
      </c>
      <c r="I403" s="317" t="str">
        <f>IFERROR(VLOOKUP(D403,ROOST_SITE_INFO!$AC$3:$AD$504,2,FALSE),"")</f>
        <v/>
      </c>
    </row>
    <row r="404" spans="1:9" x14ac:dyDescent="0.35">
      <c r="A404" s="32"/>
      <c r="B404" s="33"/>
      <c r="C404" s="33"/>
      <c r="D404" s="33"/>
      <c r="E404" s="33"/>
      <c r="F404" s="54"/>
      <c r="G404" s="33"/>
      <c r="H404" s="315" t="str">
        <f>IFERROR(VLOOKUP(B404,CAPTURE_DATA!$AS$4:$AU$2000,3,FALSE),"")</f>
        <v/>
      </c>
      <c r="I404" s="317" t="str">
        <f>IFERROR(VLOOKUP(D404,ROOST_SITE_INFO!$AC$3:$AD$504,2,FALSE),"")</f>
        <v/>
      </c>
    </row>
    <row r="405" spans="1:9" x14ac:dyDescent="0.35">
      <c r="A405" s="32"/>
      <c r="B405" s="33"/>
      <c r="C405" s="33"/>
      <c r="D405" s="33"/>
      <c r="E405" s="33"/>
      <c r="F405" s="54"/>
      <c r="G405" s="33"/>
      <c r="H405" s="315" t="str">
        <f>IFERROR(VLOOKUP(B405,CAPTURE_DATA!$AS$4:$AU$2000,3,FALSE),"")</f>
        <v/>
      </c>
      <c r="I405" s="317" t="str">
        <f>IFERROR(VLOOKUP(D405,ROOST_SITE_INFO!$AC$3:$AD$504,2,FALSE),"")</f>
        <v/>
      </c>
    </row>
    <row r="406" spans="1:9" x14ac:dyDescent="0.35">
      <c r="A406" s="32"/>
      <c r="B406" s="33"/>
      <c r="C406" s="33"/>
      <c r="D406" s="33"/>
      <c r="E406" s="33"/>
      <c r="F406" s="54"/>
      <c r="G406" s="33"/>
      <c r="H406" s="315" t="str">
        <f>IFERROR(VLOOKUP(B406,CAPTURE_DATA!$AS$4:$AU$2000,3,FALSE),"")</f>
        <v/>
      </c>
      <c r="I406" s="317" t="str">
        <f>IFERROR(VLOOKUP(D406,ROOST_SITE_INFO!$AC$3:$AD$504,2,FALSE),"")</f>
        <v/>
      </c>
    </row>
    <row r="407" spans="1:9" x14ac:dyDescent="0.35">
      <c r="A407" s="32"/>
      <c r="B407" s="33"/>
      <c r="C407" s="33"/>
      <c r="D407" s="33"/>
      <c r="E407" s="33"/>
      <c r="F407" s="54"/>
      <c r="G407" s="33"/>
      <c r="H407" s="315" t="str">
        <f>IFERROR(VLOOKUP(B407,CAPTURE_DATA!$AS$4:$AU$2000,3,FALSE),"")</f>
        <v/>
      </c>
      <c r="I407" s="317" t="str">
        <f>IFERROR(VLOOKUP(D407,ROOST_SITE_INFO!$AC$3:$AD$504,2,FALSE),"")</f>
        <v/>
      </c>
    </row>
    <row r="408" spans="1:9" x14ac:dyDescent="0.35">
      <c r="A408" s="32"/>
      <c r="B408" s="33"/>
      <c r="C408" s="33"/>
      <c r="D408" s="33"/>
      <c r="E408" s="33"/>
      <c r="F408" s="54"/>
      <c r="G408" s="33"/>
      <c r="H408" s="315" t="str">
        <f>IFERROR(VLOOKUP(B408,CAPTURE_DATA!$AS$4:$AU$2000,3,FALSE),"")</f>
        <v/>
      </c>
      <c r="I408" s="317" t="str">
        <f>IFERROR(VLOOKUP(D408,ROOST_SITE_INFO!$AC$3:$AD$504,2,FALSE),"")</f>
        <v/>
      </c>
    </row>
    <row r="409" spans="1:9" x14ac:dyDescent="0.35">
      <c r="A409" s="32"/>
      <c r="B409" s="33"/>
      <c r="C409" s="33"/>
      <c r="D409" s="33"/>
      <c r="E409" s="33"/>
      <c r="F409" s="54"/>
      <c r="G409" s="33"/>
      <c r="H409" s="315" t="str">
        <f>IFERROR(VLOOKUP(B409,CAPTURE_DATA!$AS$4:$AU$2000,3,FALSE),"")</f>
        <v/>
      </c>
      <c r="I409" s="317" t="str">
        <f>IFERROR(VLOOKUP(D409,ROOST_SITE_INFO!$AC$3:$AD$504,2,FALSE),"")</f>
        <v/>
      </c>
    </row>
    <row r="410" spans="1:9" x14ac:dyDescent="0.35">
      <c r="A410" s="32"/>
      <c r="B410" s="33"/>
      <c r="C410" s="33"/>
      <c r="D410" s="33"/>
      <c r="E410" s="33"/>
      <c r="F410" s="54"/>
      <c r="G410" s="33"/>
      <c r="H410" s="315" t="str">
        <f>IFERROR(VLOOKUP(B410,CAPTURE_DATA!$AS$4:$AU$2000,3,FALSE),"")</f>
        <v/>
      </c>
      <c r="I410" s="317" t="str">
        <f>IFERROR(VLOOKUP(D410,ROOST_SITE_INFO!$AC$3:$AD$504,2,FALSE),"")</f>
        <v/>
      </c>
    </row>
    <row r="411" spans="1:9" x14ac:dyDescent="0.35">
      <c r="A411" s="32"/>
      <c r="B411" s="33"/>
      <c r="C411" s="33"/>
      <c r="D411" s="33"/>
      <c r="E411" s="33"/>
      <c r="F411" s="54"/>
      <c r="G411" s="33"/>
      <c r="H411" s="315" t="str">
        <f>IFERROR(VLOOKUP(B411,CAPTURE_DATA!$AS$4:$AU$2000,3,FALSE),"")</f>
        <v/>
      </c>
      <c r="I411" s="317" t="str">
        <f>IFERROR(VLOOKUP(D411,ROOST_SITE_INFO!$AC$3:$AD$504,2,FALSE),"")</f>
        <v/>
      </c>
    </row>
    <row r="412" spans="1:9" x14ac:dyDescent="0.35">
      <c r="A412" s="32"/>
      <c r="B412" s="33"/>
      <c r="C412" s="33"/>
      <c r="D412" s="33"/>
      <c r="E412" s="33"/>
      <c r="F412" s="54"/>
      <c r="G412" s="33"/>
      <c r="H412" s="315" t="str">
        <f>IFERROR(VLOOKUP(B412,CAPTURE_DATA!$AS$4:$AU$2000,3,FALSE),"")</f>
        <v/>
      </c>
      <c r="I412" s="317" t="str">
        <f>IFERROR(VLOOKUP(D412,ROOST_SITE_INFO!$AC$3:$AD$504,2,FALSE),"")</f>
        <v/>
      </c>
    </row>
    <row r="413" spans="1:9" x14ac:dyDescent="0.35">
      <c r="A413" s="32"/>
      <c r="B413" s="33"/>
      <c r="C413" s="33"/>
      <c r="D413" s="33"/>
      <c r="E413" s="33"/>
      <c r="F413" s="54"/>
      <c r="G413" s="33"/>
      <c r="H413" s="315" t="str">
        <f>IFERROR(VLOOKUP(B413,CAPTURE_DATA!$AS$4:$AU$2000,3,FALSE),"")</f>
        <v/>
      </c>
      <c r="I413" s="317" t="str">
        <f>IFERROR(VLOOKUP(D413,ROOST_SITE_INFO!$AC$3:$AD$504,2,FALSE),"")</f>
        <v/>
      </c>
    </row>
    <row r="414" spans="1:9" x14ac:dyDescent="0.35">
      <c r="A414" s="32"/>
      <c r="B414" s="33"/>
      <c r="C414" s="33"/>
      <c r="D414" s="33"/>
      <c r="E414" s="33"/>
      <c r="F414" s="54"/>
      <c r="G414" s="33"/>
      <c r="H414" s="315" t="str">
        <f>IFERROR(VLOOKUP(B414,CAPTURE_DATA!$AS$4:$AU$2000,3,FALSE),"")</f>
        <v/>
      </c>
      <c r="I414" s="317" t="str">
        <f>IFERROR(VLOOKUP(D414,ROOST_SITE_INFO!$AC$3:$AD$504,2,FALSE),"")</f>
        <v/>
      </c>
    </row>
    <row r="415" spans="1:9" x14ac:dyDescent="0.35">
      <c r="A415" s="32"/>
      <c r="B415" s="33"/>
      <c r="C415" s="33"/>
      <c r="D415" s="33"/>
      <c r="E415" s="33"/>
      <c r="F415" s="54"/>
      <c r="G415" s="33"/>
      <c r="H415" s="315" t="str">
        <f>IFERROR(VLOOKUP(B415,CAPTURE_DATA!$AS$4:$AU$2000,3,FALSE),"")</f>
        <v/>
      </c>
      <c r="I415" s="317" t="str">
        <f>IFERROR(VLOOKUP(D415,ROOST_SITE_INFO!$AC$3:$AD$504,2,FALSE),"")</f>
        <v/>
      </c>
    </row>
    <row r="416" spans="1:9" x14ac:dyDescent="0.35">
      <c r="A416" s="32"/>
      <c r="B416" s="33"/>
      <c r="C416" s="33"/>
      <c r="D416" s="33"/>
      <c r="E416" s="33"/>
      <c r="F416" s="54"/>
      <c r="G416" s="33"/>
      <c r="H416" s="315" t="str">
        <f>IFERROR(VLOOKUP(B416,CAPTURE_DATA!$AS$4:$AU$2000,3,FALSE),"")</f>
        <v/>
      </c>
      <c r="I416" s="317" t="str">
        <f>IFERROR(VLOOKUP(D416,ROOST_SITE_INFO!$AC$3:$AD$504,2,FALSE),"")</f>
        <v/>
      </c>
    </row>
    <row r="417" spans="1:9" x14ac:dyDescent="0.35">
      <c r="A417" s="32"/>
      <c r="B417" s="33"/>
      <c r="C417" s="33"/>
      <c r="D417" s="33"/>
      <c r="E417" s="33"/>
      <c r="F417" s="54"/>
      <c r="G417" s="33"/>
      <c r="H417" s="315" t="str">
        <f>IFERROR(VLOOKUP(B417,CAPTURE_DATA!$AS$4:$AU$2000,3,FALSE),"")</f>
        <v/>
      </c>
      <c r="I417" s="317" t="str">
        <f>IFERROR(VLOOKUP(D417,ROOST_SITE_INFO!$AC$3:$AD$504,2,FALSE),"")</f>
        <v/>
      </c>
    </row>
    <row r="418" spans="1:9" x14ac:dyDescent="0.35">
      <c r="A418" s="32"/>
      <c r="B418" s="33"/>
      <c r="C418" s="33"/>
      <c r="D418" s="33"/>
      <c r="E418" s="33"/>
      <c r="F418" s="54"/>
      <c r="G418" s="33"/>
      <c r="H418" s="315" t="str">
        <f>IFERROR(VLOOKUP(B418,CAPTURE_DATA!$AS$4:$AU$2000,3,FALSE),"")</f>
        <v/>
      </c>
      <c r="I418" s="317" t="str">
        <f>IFERROR(VLOOKUP(D418,ROOST_SITE_INFO!$AC$3:$AD$504,2,FALSE),"")</f>
        <v/>
      </c>
    </row>
    <row r="419" spans="1:9" x14ac:dyDescent="0.35">
      <c r="A419" s="32"/>
      <c r="B419" s="33"/>
      <c r="C419" s="33"/>
      <c r="D419" s="33"/>
      <c r="E419" s="33"/>
      <c r="F419" s="54"/>
      <c r="G419" s="33"/>
      <c r="H419" s="315" t="str">
        <f>IFERROR(VLOOKUP(B419,CAPTURE_DATA!$AS$4:$AU$2000,3,FALSE),"")</f>
        <v/>
      </c>
      <c r="I419" s="317" t="str">
        <f>IFERROR(VLOOKUP(D419,ROOST_SITE_INFO!$AC$3:$AD$504,2,FALSE),"")</f>
        <v/>
      </c>
    </row>
    <row r="420" spans="1:9" x14ac:dyDescent="0.35">
      <c r="A420" s="32"/>
      <c r="B420" s="33"/>
      <c r="C420" s="33"/>
      <c r="D420" s="33"/>
      <c r="E420" s="33"/>
      <c r="F420" s="54"/>
      <c r="G420" s="33"/>
      <c r="H420" s="315" t="str">
        <f>IFERROR(VLOOKUP(B420,CAPTURE_DATA!$AS$4:$AU$2000,3,FALSE),"")</f>
        <v/>
      </c>
      <c r="I420" s="317" t="str">
        <f>IFERROR(VLOOKUP(D420,ROOST_SITE_INFO!$AC$3:$AD$504,2,FALSE),"")</f>
        <v/>
      </c>
    </row>
    <row r="421" spans="1:9" x14ac:dyDescent="0.35">
      <c r="A421" s="32"/>
      <c r="B421" s="33"/>
      <c r="C421" s="33"/>
      <c r="D421" s="33"/>
      <c r="E421" s="33"/>
      <c r="F421" s="54"/>
      <c r="G421" s="33"/>
      <c r="H421" s="315" t="str">
        <f>IFERROR(VLOOKUP(B421,CAPTURE_DATA!$AS$4:$AU$2000,3,FALSE),"")</f>
        <v/>
      </c>
      <c r="I421" s="317" t="str">
        <f>IFERROR(VLOOKUP(D421,ROOST_SITE_INFO!$AC$3:$AD$504,2,FALSE),"")</f>
        <v/>
      </c>
    </row>
    <row r="422" spans="1:9" x14ac:dyDescent="0.35">
      <c r="A422" s="32"/>
      <c r="B422" s="33"/>
      <c r="C422" s="33"/>
      <c r="D422" s="33"/>
      <c r="E422" s="33"/>
      <c r="F422" s="54"/>
      <c r="G422" s="33"/>
      <c r="H422" s="315" t="str">
        <f>IFERROR(VLOOKUP(B422,CAPTURE_DATA!$AS$4:$AU$2000,3,FALSE),"")</f>
        <v/>
      </c>
      <c r="I422" s="317" t="str">
        <f>IFERROR(VLOOKUP(D422,ROOST_SITE_INFO!$AC$3:$AD$504,2,FALSE),"")</f>
        <v/>
      </c>
    </row>
    <row r="423" spans="1:9" x14ac:dyDescent="0.35">
      <c r="A423" s="32"/>
      <c r="B423" s="33"/>
      <c r="C423" s="33"/>
      <c r="D423" s="33"/>
      <c r="E423" s="33"/>
      <c r="F423" s="54"/>
      <c r="G423" s="33"/>
      <c r="H423" s="315" t="str">
        <f>IFERROR(VLOOKUP(B423,CAPTURE_DATA!$AS$4:$AU$2000,3,FALSE),"")</f>
        <v/>
      </c>
      <c r="I423" s="317" t="str">
        <f>IFERROR(VLOOKUP(D423,ROOST_SITE_INFO!$AC$3:$AD$504,2,FALSE),"")</f>
        <v/>
      </c>
    </row>
    <row r="424" spans="1:9" x14ac:dyDescent="0.35">
      <c r="A424" s="32"/>
      <c r="B424" s="33"/>
      <c r="C424" s="33"/>
      <c r="D424" s="33"/>
      <c r="E424" s="33"/>
      <c r="F424" s="54"/>
      <c r="G424" s="33"/>
      <c r="H424" s="315" t="str">
        <f>IFERROR(VLOOKUP(B424,CAPTURE_DATA!$AS$4:$AU$2000,3,FALSE),"")</f>
        <v/>
      </c>
      <c r="I424" s="317" t="str">
        <f>IFERROR(VLOOKUP(D424,ROOST_SITE_INFO!$AC$3:$AD$504,2,FALSE),"")</f>
        <v/>
      </c>
    </row>
    <row r="425" spans="1:9" x14ac:dyDescent="0.35">
      <c r="A425" s="32"/>
      <c r="B425" s="33"/>
      <c r="C425" s="33"/>
      <c r="D425" s="33"/>
      <c r="E425" s="33"/>
      <c r="F425" s="54"/>
      <c r="G425" s="33"/>
      <c r="H425" s="315" t="str">
        <f>IFERROR(VLOOKUP(B425,CAPTURE_DATA!$AS$4:$AU$2000,3,FALSE),"")</f>
        <v/>
      </c>
      <c r="I425" s="317" t="str">
        <f>IFERROR(VLOOKUP(D425,ROOST_SITE_INFO!$AC$3:$AD$504,2,FALSE),"")</f>
        <v/>
      </c>
    </row>
    <row r="426" spans="1:9" x14ac:dyDescent="0.35">
      <c r="A426" s="32"/>
      <c r="B426" s="33"/>
      <c r="C426" s="33"/>
      <c r="D426" s="33"/>
      <c r="E426" s="33"/>
      <c r="F426" s="54"/>
      <c r="G426" s="33"/>
      <c r="H426" s="315" t="str">
        <f>IFERROR(VLOOKUP(B426,CAPTURE_DATA!$AS$4:$AU$2000,3,FALSE),"")</f>
        <v/>
      </c>
      <c r="I426" s="317" t="str">
        <f>IFERROR(VLOOKUP(D426,ROOST_SITE_INFO!$AC$3:$AD$504,2,FALSE),"")</f>
        <v/>
      </c>
    </row>
    <row r="427" spans="1:9" x14ac:dyDescent="0.35">
      <c r="A427" s="32"/>
      <c r="B427" s="33"/>
      <c r="C427" s="33"/>
      <c r="D427" s="33"/>
      <c r="E427" s="33"/>
      <c r="F427" s="54"/>
      <c r="G427" s="33"/>
      <c r="H427" s="315" t="str">
        <f>IFERROR(VLOOKUP(B427,CAPTURE_DATA!$AS$4:$AU$2000,3,FALSE),"")</f>
        <v/>
      </c>
      <c r="I427" s="317" t="str">
        <f>IFERROR(VLOOKUP(D427,ROOST_SITE_INFO!$AC$3:$AD$504,2,FALSE),"")</f>
        <v/>
      </c>
    </row>
    <row r="428" spans="1:9" x14ac:dyDescent="0.35">
      <c r="A428" s="32"/>
      <c r="B428" s="33"/>
      <c r="C428" s="33"/>
      <c r="D428" s="33"/>
      <c r="E428" s="33"/>
      <c r="F428" s="54"/>
      <c r="G428" s="33"/>
      <c r="H428" s="315" t="str">
        <f>IFERROR(VLOOKUP(B428,CAPTURE_DATA!$AS$4:$AU$2000,3,FALSE),"")</f>
        <v/>
      </c>
      <c r="I428" s="317" t="str">
        <f>IFERROR(VLOOKUP(D428,ROOST_SITE_INFO!$AC$3:$AD$504,2,FALSE),"")</f>
        <v/>
      </c>
    </row>
    <row r="429" spans="1:9" x14ac:dyDescent="0.35">
      <c r="A429" s="32"/>
      <c r="B429" s="33"/>
      <c r="C429" s="33"/>
      <c r="D429" s="33"/>
      <c r="E429" s="33"/>
      <c r="F429" s="54"/>
      <c r="G429" s="33"/>
      <c r="H429" s="315" t="str">
        <f>IFERROR(VLOOKUP(B429,CAPTURE_DATA!$AS$4:$AU$2000,3,FALSE),"")</f>
        <v/>
      </c>
      <c r="I429" s="317" t="str">
        <f>IFERROR(VLOOKUP(D429,ROOST_SITE_INFO!$AC$3:$AD$504,2,FALSE),"")</f>
        <v/>
      </c>
    </row>
    <row r="430" spans="1:9" x14ac:dyDescent="0.35">
      <c r="A430" s="32"/>
      <c r="B430" s="33"/>
      <c r="C430" s="33"/>
      <c r="D430" s="33"/>
      <c r="E430" s="33"/>
      <c r="F430" s="54"/>
      <c r="G430" s="33"/>
      <c r="H430" s="315" t="str">
        <f>IFERROR(VLOOKUP(B430,CAPTURE_DATA!$AS$4:$AU$2000,3,FALSE),"")</f>
        <v/>
      </c>
      <c r="I430" s="317" t="str">
        <f>IFERROR(VLOOKUP(D430,ROOST_SITE_INFO!$AC$3:$AD$504,2,FALSE),"")</f>
        <v/>
      </c>
    </row>
    <row r="431" spans="1:9" x14ac:dyDescent="0.35">
      <c r="A431" s="32"/>
      <c r="B431" s="33"/>
      <c r="C431" s="33"/>
      <c r="D431" s="33"/>
      <c r="E431" s="33"/>
      <c r="F431" s="54"/>
      <c r="G431" s="33"/>
      <c r="H431" s="315" t="str">
        <f>IFERROR(VLOOKUP(B431,CAPTURE_DATA!$AS$4:$AU$2000,3,FALSE),"")</f>
        <v/>
      </c>
      <c r="I431" s="317" t="str">
        <f>IFERROR(VLOOKUP(D431,ROOST_SITE_INFO!$AC$3:$AD$504,2,FALSE),"")</f>
        <v/>
      </c>
    </row>
    <row r="432" spans="1:9" x14ac:dyDescent="0.35">
      <c r="A432" s="32"/>
      <c r="B432" s="33"/>
      <c r="C432" s="33"/>
      <c r="D432" s="33"/>
      <c r="E432" s="33"/>
      <c r="F432" s="54"/>
      <c r="G432" s="33"/>
      <c r="H432" s="315" t="str">
        <f>IFERROR(VLOOKUP(B432,CAPTURE_DATA!$AS$4:$AU$2000,3,FALSE),"")</f>
        <v/>
      </c>
      <c r="I432" s="317" t="str">
        <f>IFERROR(VLOOKUP(D432,ROOST_SITE_INFO!$AC$3:$AD$504,2,FALSE),"")</f>
        <v/>
      </c>
    </row>
    <row r="433" spans="1:9" x14ac:dyDescent="0.35">
      <c r="A433" s="32"/>
      <c r="B433" s="33"/>
      <c r="C433" s="33"/>
      <c r="D433" s="33"/>
      <c r="E433" s="33"/>
      <c r="F433" s="54"/>
      <c r="G433" s="33"/>
      <c r="H433" s="315" t="str">
        <f>IFERROR(VLOOKUP(B433,CAPTURE_DATA!$AS$4:$AU$2000,3,FALSE),"")</f>
        <v/>
      </c>
      <c r="I433" s="317" t="str">
        <f>IFERROR(VLOOKUP(D433,ROOST_SITE_INFO!$AC$3:$AD$504,2,FALSE),"")</f>
        <v/>
      </c>
    </row>
    <row r="434" spans="1:9" x14ac:dyDescent="0.35">
      <c r="A434" s="32"/>
      <c r="B434" s="33"/>
      <c r="C434" s="33"/>
      <c r="D434" s="33"/>
      <c r="E434" s="33"/>
      <c r="F434" s="54"/>
      <c r="G434" s="33"/>
      <c r="H434" s="315" t="str">
        <f>IFERROR(VLOOKUP(B434,CAPTURE_DATA!$AS$4:$AU$2000,3,FALSE),"")</f>
        <v/>
      </c>
      <c r="I434" s="317" t="str">
        <f>IFERROR(VLOOKUP(D434,ROOST_SITE_INFO!$AC$3:$AD$504,2,FALSE),"")</f>
        <v/>
      </c>
    </row>
    <row r="435" spans="1:9" x14ac:dyDescent="0.35">
      <c r="A435" s="32"/>
      <c r="B435" s="33"/>
      <c r="C435" s="33"/>
      <c r="D435" s="33"/>
      <c r="E435" s="33"/>
      <c r="F435" s="54"/>
      <c r="G435" s="33"/>
      <c r="H435" s="315" t="str">
        <f>IFERROR(VLOOKUP(B435,CAPTURE_DATA!$AS$4:$AU$2000,3,FALSE),"")</f>
        <v/>
      </c>
      <c r="I435" s="317" t="str">
        <f>IFERROR(VLOOKUP(D435,ROOST_SITE_INFO!$AC$3:$AD$504,2,FALSE),"")</f>
        <v/>
      </c>
    </row>
    <row r="436" spans="1:9" x14ac:dyDescent="0.35">
      <c r="A436" s="32"/>
      <c r="B436" s="33"/>
      <c r="C436" s="33"/>
      <c r="D436" s="33"/>
      <c r="E436" s="33"/>
      <c r="F436" s="54"/>
      <c r="G436" s="33"/>
      <c r="H436" s="315" t="str">
        <f>IFERROR(VLOOKUP(B436,CAPTURE_DATA!$AS$4:$AU$2000,3,FALSE),"")</f>
        <v/>
      </c>
      <c r="I436" s="317" t="str">
        <f>IFERROR(VLOOKUP(D436,ROOST_SITE_INFO!$AC$3:$AD$504,2,FALSE),"")</f>
        <v/>
      </c>
    </row>
    <row r="437" spans="1:9" x14ac:dyDescent="0.35">
      <c r="A437" s="32"/>
      <c r="B437" s="33"/>
      <c r="C437" s="33"/>
      <c r="D437" s="33"/>
      <c r="E437" s="33"/>
      <c r="F437" s="54"/>
      <c r="G437" s="33"/>
      <c r="H437" s="315" t="str">
        <f>IFERROR(VLOOKUP(B437,CAPTURE_DATA!$AS$4:$AU$2000,3,FALSE),"")</f>
        <v/>
      </c>
      <c r="I437" s="317" t="str">
        <f>IFERROR(VLOOKUP(D437,ROOST_SITE_INFO!$AC$3:$AD$504,2,FALSE),"")</f>
        <v/>
      </c>
    </row>
    <row r="438" spans="1:9" x14ac:dyDescent="0.35">
      <c r="A438" s="32"/>
      <c r="B438" s="33"/>
      <c r="C438" s="33"/>
      <c r="D438" s="33"/>
      <c r="E438" s="33"/>
      <c r="F438" s="54"/>
      <c r="G438" s="33"/>
      <c r="H438" s="315" t="str">
        <f>IFERROR(VLOOKUP(B438,CAPTURE_DATA!$AS$4:$AU$2000,3,FALSE),"")</f>
        <v/>
      </c>
      <c r="I438" s="317" t="str">
        <f>IFERROR(VLOOKUP(D438,ROOST_SITE_INFO!$AC$3:$AD$504,2,FALSE),"")</f>
        <v/>
      </c>
    </row>
    <row r="439" spans="1:9" x14ac:dyDescent="0.35">
      <c r="A439" s="32"/>
      <c r="B439" s="33"/>
      <c r="C439" s="33"/>
      <c r="D439" s="33"/>
      <c r="E439" s="33"/>
      <c r="F439" s="54"/>
      <c r="G439" s="33"/>
      <c r="H439" s="315" t="str">
        <f>IFERROR(VLOOKUP(B439,CAPTURE_DATA!$AS$4:$AU$2000,3,FALSE),"")</f>
        <v/>
      </c>
      <c r="I439" s="317" t="str">
        <f>IFERROR(VLOOKUP(D439,ROOST_SITE_INFO!$AC$3:$AD$504,2,FALSE),"")</f>
        <v/>
      </c>
    </row>
    <row r="440" spans="1:9" x14ac:dyDescent="0.35">
      <c r="A440" s="32"/>
      <c r="B440" s="33"/>
      <c r="C440" s="33"/>
      <c r="D440" s="33"/>
      <c r="E440" s="33"/>
      <c r="F440" s="54"/>
      <c r="G440" s="33"/>
      <c r="H440" s="315" t="str">
        <f>IFERROR(VLOOKUP(B440,CAPTURE_DATA!$AS$4:$AU$2000,3,FALSE),"")</f>
        <v/>
      </c>
      <c r="I440" s="317" t="str">
        <f>IFERROR(VLOOKUP(D440,ROOST_SITE_INFO!$AC$3:$AD$504,2,FALSE),"")</f>
        <v/>
      </c>
    </row>
    <row r="441" spans="1:9" x14ac:dyDescent="0.35">
      <c r="A441" s="32"/>
      <c r="B441" s="33"/>
      <c r="C441" s="33"/>
      <c r="D441" s="33"/>
      <c r="E441" s="33"/>
      <c r="F441" s="54"/>
      <c r="G441" s="33"/>
      <c r="H441" s="315" t="str">
        <f>IFERROR(VLOOKUP(B441,CAPTURE_DATA!$AS$4:$AU$2000,3,FALSE),"")</f>
        <v/>
      </c>
      <c r="I441" s="317" t="str">
        <f>IFERROR(VLOOKUP(D441,ROOST_SITE_INFO!$AC$3:$AD$504,2,FALSE),"")</f>
        <v/>
      </c>
    </row>
    <row r="442" spans="1:9" x14ac:dyDescent="0.35">
      <c r="A442" s="32"/>
      <c r="B442" s="33"/>
      <c r="C442" s="33"/>
      <c r="D442" s="33"/>
      <c r="E442" s="33"/>
      <c r="F442" s="54"/>
      <c r="G442" s="33"/>
      <c r="H442" s="315" t="str">
        <f>IFERROR(VLOOKUP(B442,CAPTURE_DATA!$AS$4:$AU$2000,3,FALSE),"")</f>
        <v/>
      </c>
      <c r="I442" s="317" t="str">
        <f>IFERROR(VLOOKUP(D442,ROOST_SITE_INFO!$AC$3:$AD$504,2,FALSE),"")</f>
        <v/>
      </c>
    </row>
    <row r="443" spans="1:9" x14ac:dyDescent="0.35">
      <c r="A443" s="32"/>
      <c r="B443" s="33"/>
      <c r="C443" s="33"/>
      <c r="D443" s="33"/>
      <c r="E443" s="33"/>
      <c r="F443" s="54"/>
      <c r="G443" s="33"/>
      <c r="H443" s="315" t="str">
        <f>IFERROR(VLOOKUP(B443,CAPTURE_DATA!$AS$4:$AU$2000,3,FALSE),"")</f>
        <v/>
      </c>
      <c r="I443" s="317" t="str">
        <f>IFERROR(VLOOKUP(D443,ROOST_SITE_INFO!$AC$3:$AD$504,2,FALSE),"")</f>
        <v/>
      </c>
    </row>
    <row r="444" spans="1:9" x14ac:dyDescent="0.35">
      <c r="A444" s="32"/>
      <c r="B444" s="33"/>
      <c r="C444" s="33"/>
      <c r="D444" s="33"/>
      <c r="E444" s="33"/>
      <c r="F444" s="54"/>
      <c r="G444" s="33"/>
      <c r="H444" s="315" t="str">
        <f>IFERROR(VLOOKUP(B444,CAPTURE_DATA!$AS$4:$AU$2000,3,FALSE),"")</f>
        <v/>
      </c>
      <c r="I444" s="317" t="str">
        <f>IFERROR(VLOOKUP(D444,ROOST_SITE_INFO!$AC$3:$AD$504,2,FALSE),"")</f>
        <v/>
      </c>
    </row>
    <row r="445" spans="1:9" x14ac:dyDescent="0.35">
      <c r="A445" s="32"/>
      <c r="B445" s="33"/>
      <c r="C445" s="33"/>
      <c r="D445" s="33"/>
      <c r="E445" s="33"/>
      <c r="F445" s="54"/>
      <c r="G445" s="33"/>
      <c r="H445" s="315" t="str">
        <f>IFERROR(VLOOKUP(B445,CAPTURE_DATA!$AS$4:$AU$2000,3,FALSE),"")</f>
        <v/>
      </c>
      <c r="I445" s="317" t="str">
        <f>IFERROR(VLOOKUP(D445,ROOST_SITE_INFO!$AC$3:$AD$504,2,FALSE),"")</f>
        <v/>
      </c>
    </row>
    <row r="446" spans="1:9" x14ac:dyDescent="0.35">
      <c r="A446" s="32"/>
      <c r="B446" s="33"/>
      <c r="C446" s="33"/>
      <c r="D446" s="33"/>
      <c r="E446" s="33"/>
      <c r="F446" s="54"/>
      <c r="G446" s="33"/>
      <c r="H446" s="315" t="str">
        <f>IFERROR(VLOOKUP(B446,CAPTURE_DATA!$AS$4:$AU$2000,3,FALSE),"")</f>
        <v/>
      </c>
      <c r="I446" s="317" t="str">
        <f>IFERROR(VLOOKUP(D446,ROOST_SITE_INFO!$AC$3:$AD$504,2,FALSE),"")</f>
        <v/>
      </c>
    </row>
    <row r="447" spans="1:9" x14ac:dyDescent="0.35">
      <c r="A447" s="32"/>
      <c r="B447" s="33"/>
      <c r="C447" s="33"/>
      <c r="D447" s="33"/>
      <c r="E447" s="33"/>
      <c r="F447" s="54"/>
      <c r="G447" s="33"/>
      <c r="H447" s="315" t="str">
        <f>IFERROR(VLOOKUP(B447,CAPTURE_DATA!$AS$4:$AU$2000,3,FALSE),"")</f>
        <v/>
      </c>
      <c r="I447" s="317" t="str">
        <f>IFERROR(VLOOKUP(D447,ROOST_SITE_INFO!$AC$3:$AD$504,2,FALSE),"")</f>
        <v/>
      </c>
    </row>
    <row r="448" spans="1:9" x14ac:dyDescent="0.35">
      <c r="A448" s="32"/>
      <c r="B448" s="33"/>
      <c r="C448" s="33"/>
      <c r="D448" s="33"/>
      <c r="E448" s="33"/>
      <c r="F448" s="54"/>
      <c r="G448" s="33"/>
      <c r="H448" s="315" t="str">
        <f>IFERROR(VLOOKUP(B448,CAPTURE_DATA!$AS$4:$AU$2000,3,FALSE),"")</f>
        <v/>
      </c>
      <c r="I448" s="317" t="str">
        <f>IFERROR(VLOOKUP(D448,ROOST_SITE_INFO!$AC$3:$AD$504,2,FALSE),"")</f>
        <v/>
      </c>
    </row>
    <row r="449" spans="1:9" x14ac:dyDescent="0.35">
      <c r="A449" s="32"/>
      <c r="B449" s="33"/>
      <c r="C449" s="33"/>
      <c r="D449" s="33"/>
      <c r="E449" s="33"/>
      <c r="F449" s="54"/>
      <c r="G449" s="33"/>
      <c r="H449" s="315" t="str">
        <f>IFERROR(VLOOKUP(B449,CAPTURE_DATA!$AS$4:$AU$2000,3,FALSE),"")</f>
        <v/>
      </c>
      <c r="I449" s="317" t="str">
        <f>IFERROR(VLOOKUP(D449,ROOST_SITE_INFO!$AC$3:$AD$504,2,FALSE),"")</f>
        <v/>
      </c>
    </row>
    <row r="450" spans="1:9" x14ac:dyDescent="0.35">
      <c r="A450" s="32"/>
      <c r="B450" s="33"/>
      <c r="C450" s="33"/>
      <c r="D450" s="33"/>
      <c r="E450" s="33"/>
      <c r="F450" s="54"/>
      <c r="G450" s="33"/>
      <c r="H450" s="315" t="str">
        <f>IFERROR(VLOOKUP(B450,CAPTURE_DATA!$AS$4:$AU$2000,3,FALSE),"")</f>
        <v/>
      </c>
      <c r="I450" s="317" t="str">
        <f>IFERROR(VLOOKUP(D450,ROOST_SITE_INFO!$AC$3:$AD$504,2,FALSE),"")</f>
        <v/>
      </c>
    </row>
    <row r="451" spans="1:9" x14ac:dyDescent="0.35">
      <c r="A451" s="32"/>
      <c r="B451" s="33"/>
      <c r="C451" s="33"/>
      <c r="D451" s="33"/>
      <c r="E451" s="33"/>
      <c r="F451" s="54"/>
      <c r="G451" s="33"/>
      <c r="H451" s="315" t="str">
        <f>IFERROR(VLOOKUP(B451,CAPTURE_DATA!$AS$4:$AU$2000,3,FALSE),"")</f>
        <v/>
      </c>
      <c r="I451" s="317" t="str">
        <f>IFERROR(VLOOKUP(D451,ROOST_SITE_INFO!$AC$3:$AD$504,2,FALSE),"")</f>
        <v/>
      </c>
    </row>
    <row r="452" spans="1:9" x14ac:dyDescent="0.35">
      <c r="A452" s="32"/>
      <c r="B452" s="33"/>
      <c r="C452" s="33"/>
      <c r="D452" s="33"/>
      <c r="E452" s="33"/>
      <c r="F452" s="54"/>
      <c r="G452" s="33"/>
      <c r="H452" s="315" t="str">
        <f>IFERROR(VLOOKUP(B452,CAPTURE_DATA!$AS$4:$AU$2000,3,FALSE),"")</f>
        <v/>
      </c>
      <c r="I452" s="317" t="str">
        <f>IFERROR(VLOOKUP(D452,ROOST_SITE_INFO!$AC$3:$AD$504,2,FALSE),"")</f>
        <v/>
      </c>
    </row>
    <row r="453" spans="1:9" x14ac:dyDescent="0.35">
      <c r="A453" s="32"/>
      <c r="B453" s="33"/>
      <c r="C453" s="33"/>
      <c r="D453" s="33"/>
      <c r="E453" s="33"/>
      <c r="F453" s="54"/>
      <c r="G453" s="33"/>
      <c r="H453" s="315" t="str">
        <f>IFERROR(VLOOKUP(B453,CAPTURE_DATA!$AS$4:$AU$2000,3,FALSE),"")</f>
        <v/>
      </c>
      <c r="I453" s="317" t="str">
        <f>IFERROR(VLOOKUP(D453,ROOST_SITE_INFO!$AC$3:$AD$504,2,FALSE),"")</f>
        <v/>
      </c>
    </row>
    <row r="454" spans="1:9" x14ac:dyDescent="0.35">
      <c r="A454" s="32"/>
      <c r="B454" s="33"/>
      <c r="C454" s="33"/>
      <c r="D454" s="33"/>
      <c r="E454" s="33"/>
      <c r="F454" s="54"/>
      <c r="G454" s="33"/>
      <c r="H454" s="315" t="str">
        <f>IFERROR(VLOOKUP(B454,CAPTURE_DATA!$AS$4:$AU$2000,3,FALSE),"")</f>
        <v/>
      </c>
      <c r="I454" s="317" t="str">
        <f>IFERROR(VLOOKUP(D454,ROOST_SITE_INFO!$AC$3:$AD$504,2,FALSE),"")</f>
        <v/>
      </c>
    </row>
    <row r="455" spans="1:9" x14ac:dyDescent="0.35">
      <c r="A455" s="32"/>
      <c r="B455" s="33"/>
      <c r="C455" s="33"/>
      <c r="D455" s="33"/>
      <c r="E455" s="33"/>
      <c r="F455" s="54"/>
      <c r="G455" s="33"/>
      <c r="H455" s="315" t="str">
        <f>IFERROR(VLOOKUP(B455,CAPTURE_DATA!$AS$4:$AU$2000,3,FALSE),"")</f>
        <v/>
      </c>
      <c r="I455" s="317" t="str">
        <f>IFERROR(VLOOKUP(D455,ROOST_SITE_INFO!$AC$3:$AD$504,2,FALSE),"")</f>
        <v/>
      </c>
    </row>
    <row r="456" spans="1:9" x14ac:dyDescent="0.35">
      <c r="A456" s="32"/>
      <c r="B456" s="33"/>
      <c r="C456" s="33"/>
      <c r="D456" s="33"/>
      <c r="E456" s="33"/>
      <c r="F456" s="54"/>
      <c r="G456" s="33"/>
      <c r="H456" s="315" t="str">
        <f>IFERROR(VLOOKUP(B456,CAPTURE_DATA!$AS$4:$AU$2000,3,FALSE),"")</f>
        <v/>
      </c>
      <c r="I456" s="317" t="str">
        <f>IFERROR(VLOOKUP(D456,ROOST_SITE_INFO!$AC$3:$AD$504,2,FALSE),"")</f>
        <v/>
      </c>
    </row>
    <row r="457" spans="1:9" x14ac:dyDescent="0.35">
      <c r="A457" s="32"/>
      <c r="B457" s="33"/>
      <c r="C457" s="33"/>
      <c r="D457" s="33"/>
      <c r="E457" s="33"/>
      <c r="F457" s="54"/>
      <c r="G457" s="33"/>
      <c r="H457" s="315" t="str">
        <f>IFERROR(VLOOKUP(B457,CAPTURE_DATA!$AS$4:$AU$2000,3,FALSE),"")</f>
        <v/>
      </c>
      <c r="I457" s="317" t="str">
        <f>IFERROR(VLOOKUP(D457,ROOST_SITE_INFO!$AC$3:$AD$504,2,FALSE),"")</f>
        <v/>
      </c>
    </row>
    <row r="458" spans="1:9" x14ac:dyDescent="0.35">
      <c r="A458" s="32"/>
      <c r="B458" s="33"/>
      <c r="C458" s="33"/>
      <c r="D458" s="33"/>
      <c r="E458" s="33"/>
      <c r="F458" s="54"/>
      <c r="G458" s="33"/>
      <c r="H458" s="315" t="str">
        <f>IFERROR(VLOOKUP(B458,CAPTURE_DATA!$AS$4:$AU$2000,3,FALSE),"")</f>
        <v/>
      </c>
      <c r="I458" s="317" t="str">
        <f>IFERROR(VLOOKUP(D458,ROOST_SITE_INFO!$AC$3:$AD$504,2,FALSE),"")</f>
        <v/>
      </c>
    </row>
    <row r="459" spans="1:9" x14ac:dyDescent="0.35">
      <c r="A459" s="32"/>
      <c r="B459" s="33"/>
      <c r="C459" s="33"/>
      <c r="D459" s="33"/>
      <c r="E459" s="33"/>
      <c r="F459" s="54"/>
      <c r="G459" s="33"/>
      <c r="H459" s="315" t="str">
        <f>IFERROR(VLOOKUP(B459,CAPTURE_DATA!$AS$4:$AU$2000,3,FALSE),"")</f>
        <v/>
      </c>
      <c r="I459" s="317" t="str">
        <f>IFERROR(VLOOKUP(D459,ROOST_SITE_INFO!$AC$3:$AD$504,2,FALSE),"")</f>
        <v/>
      </c>
    </row>
    <row r="460" spans="1:9" x14ac:dyDescent="0.35">
      <c r="A460" s="32"/>
      <c r="B460" s="33"/>
      <c r="C460" s="33"/>
      <c r="D460" s="33"/>
      <c r="E460" s="33"/>
      <c r="F460" s="54"/>
      <c r="G460" s="33"/>
      <c r="H460" s="315" t="str">
        <f>IFERROR(VLOOKUP(B460,CAPTURE_DATA!$AS$4:$AU$2000,3,FALSE),"")</f>
        <v/>
      </c>
      <c r="I460" s="317" t="str">
        <f>IFERROR(VLOOKUP(D460,ROOST_SITE_INFO!$AC$3:$AD$504,2,FALSE),"")</f>
        <v/>
      </c>
    </row>
    <row r="461" spans="1:9" x14ac:dyDescent="0.35">
      <c r="A461" s="32"/>
      <c r="B461" s="33"/>
      <c r="C461" s="33"/>
      <c r="D461" s="33"/>
      <c r="E461" s="33"/>
      <c r="F461" s="54"/>
      <c r="G461" s="33"/>
      <c r="H461" s="315" t="str">
        <f>IFERROR(VLOOKUP(B461,CAPTURE_DATA!$AS$4:$AU$2000,3,FALSE),"")</f>
        <v/>
      </c>
      <c r="I461" s="317" t="str">
        <f>IFERROR(VLOOKUP(D461,ROOST_SITE_INFO!$AC$3:$AD$504,2,FALSE),"")</f>
        <v/>
      </c>
    </row>
    <row r="462" spans="1:9" x14ac:dyDescent="0.35">
      <c r="A462" s="32"/>
      <c r="B462" s="33"/>
      <c r="C462" s="33"/>
      <c r="D462" s="33"/>
      <c r="E462" s="33"/>
      <c r="F462" s="54"/>
      <c r="G462" s="33"/>
      <c r="H462" s="315" t="str">
        <f>IFERROR(VLOOKUP(B462,CAPTURE_DATA!$AS$4:$AU$2000,3,FALSE),"")</f>
        <v/>
      </c>
      <c r="I462" s="317" t="str">
        <f>IFERROR(VLOOKUP(D462,ROOST_SITE_INFO!$AC$3:$AD$504,2,FALSE),"")</f>
        <v/>
      </c>
    </row>
    <row r="463" spans="1:9" x14ac:dyDescent="0.35">
      <c r="A463" s="32"/>
      <c r="B463" s="33"/>
      <c r="C463" s="33"/>
      <c r="D463" s="33"/>
      <c r="E463" s="33"/>
      <c r="F463" s="54"/>
      <c r="G463" s="33"/>
      <c r="H463" s="315" t="str">
        <f>IFERROR(VLOOKUP(B463,CAPTURE_DATA!$AS$4:$AU$2000,3,FALSE),"")</f>
        <v/>
      </c>
      <c r="I463" s="317" t="str">
        <f>IFERROR(VLOOKUP(D463,ROOST_SITE_INFO!$AC$3:$AD$504,2,FALSE),"")</f>
        <v/>
      </c>
    </row>
    <row r="464" spans="1:9" x14ac:dyDescent="0.35">
      <c r="A464" s="32"/>
      <c r="B464" s="33"/>
      <c r="C464" s="33"/>
      <c r="D464" s="33"/>
      <c r="E464" s="33"/>
      <c r="F464" s="54"/>
      <c r="G464" s="33"/>
      <c r="H464" s="315" t="str">
        <f>IFERROR(VLOOKUP(B464,CAPTURE_DATA!$AS$4:$AU$2000,3,FALSE),"")</f>
        <v/>
      </c>
      <c r="I464" s="317" t="str">
        <f>IFERROR(VLOOKUP(D464,ROOST_SITE_INFO!$AC$3:$AD$504,2,FALSE),"")</f>
        <v/>
      </c>
    </row>
    <row r="465" spans="1:9" x14ac:dyDescent="0.35">
      <c r="A465" s="32"/>
      <c r="B465" s="33"/>
      <c r="C465" s="33"/>
      <c r="D465" s="33"/>
      <c r="E465" s="33"/>
      <c r="F465" s="54"/>
      <c r="G465" s="33"/>
      <c r="H465" s="315" t="str">
        <f>IFERROR(VLOOKUP(B465,CAPTURE_DATA!$AS$4:$AU$2000,3,FALSE),"")</f>
        <v/>
      </c>
      <c r="I465" s="317" t="str">
        <f>IFERROR(VLOOKUP(D465,ROOST_SITE_INFO!$AC$3:$AD$504,2,FALSE),"")</f>
        <v/>
      </c>
    </row>
    <row r="466" spans="1:9" x14ac:dyDescent="0.35">
      <c r="A466" s="32"/>
      <c r="B466" s="33"/>
      <c r="C466" s="33"/>
      <c r="D466" s="33"/>
      <c r="E466" s="33"/>
      <c r="F466" s="54"/>
      <c r="G466" s="33"/>
      <c r="H466" s="315" t="str">
        <f>IFERROR(VLOOKUP(B466,CAPTURE_DATA!$AS$4:$AU$2000,3,FALSE),"")</f>
        <v/>
      </c>
      <c r="I466" s="317" t="str">
        <f>IFERROR(VLOOKUP(D466,ROOST_SITE_INFO!$AC$3:$AD$504,2,FALSE),"")</f>
        <v/>
      </c>
    </row>
    <row r="467" spans="1:9" x14ac:dyDescent="0.35">
      <c r="A467" s="32"/>
      <c r="B467" s="33"/>
      <c r="C467" s="33"/>
      <c r="D467" s="33"/>
      <c r="E467" s="33"/>
      <c r="F467" s="54"/>
      <c r="G467" s="33"/>
      <c r="H467" s="315" t="str">
        <f>IFERROR(VLOOKUP(B467,CAPTURE_DATA!$AS$4:$AU$2000,3,FALSE),"")</f>
        <v/>
      </c>
      <c r="I467" s="317" t="str">
        <f>IFERROR(VLOOKUP(D467,ROOST_SITE_INFO!$AC$3:$AD$504,2,FALSE),"")</f>
        <v/>
      </c>
    </row>
    <row r="468" spans="1:9" x14ac:dyDescent="0.35">
      <c r="A468" s="32"/>
      <c r="B468" s="33"/>
      <c r="C468" s="33"/>
      <c r="D468" s="33"/>
      <c r="E468" s="33"/>
      <c r="F468" s="54"/>
      <c r="G468" s="33"/>
      <c r="H468" s="315" t="str">
        <f>IFERROR(VLOOKUP(B468,CAPTURE_DATA!$AS$4:$AU$2000,3,FALSE),"")</f>
        <v/>
      </c>
      <c r="I468" s="317" t="str">
        <f>IFERROR(VLOOKUP(D468,ROOST_SITE_INFO!$AC$3:$AD$504,2,FALSE),"")</f>
        <v/>
      </c>
    </row>
    <row r="469" spans="1:9" x14ac:dyDescent="0.35">
      <c r="A469" s="32"/>
      <c r="B469" s="33"/>
      <c r="C469" s="33"/>
      <c r="D469" s="33"/>
      <c r="E469" s="33"/>
      <c r="F469" s="54"/>
      <c r="G469" s="33"/>
      <c r="H469" s="315" t="str">
        <f>IFERROR(VLOOKUP(B469,CAPTURE_DATA!$AS$4:$AU$2000,3,FALSE),"")</f>
        <v/>
      </c>
      <c r="I469" s="317" t="str">
        <f>IFERROR(VLOOKUP(D469,ROOST_SITE_INFO!$AC$3:$AD$504,2,FALSE),"")</f>
        <v/>
      </c>
    </row>
    <row r="470" spans="1:9" x14ac:dyDescent="0.35">
      <c r="A470" s="32"/>
      <c r="B470" s="33"/>
      <c r="C470" s="33"/>
      <c r="D470" s="33"/>
      <c r="E470" s="33"/>
      <c r="F470" s="54"/>
      <c r="G470" s="33"/>
      <c r="H470" s="315" t="str">
        <f>IFERROR(VLOOKUP(B470,CAPTURE_DATA!$AS$4:$AU$2000,3,FALSE),"")</f>
        <v/>
      </c>
      <c r="I470" s="317" t="str">
        <f>IFERROR(VLOOKUP(D470,ROOST_SITE_INFO!$AC$3:$AD$504,2,FALSE),"")</f>
        <v/>
      </c>
    </row>
    <row r="471" spans="1:9" x14ac:dyDescent="0.35">
      <c r="A471" s="32"/>
      <c r="B471" s="33"/>
      <c r="C471" s="33"/>
      <c r="D471" s="33"/>
      <c r="E471" s="33"/>
      <c r="F471" s="54"/>
      <c r="G471" s="33"/>
      <c r="H471" s="315" t="str">
        <f>IFERROR(VLOOKUP(B471,CAPTURE_DATA!$AS$4:$AU$2000,3,FALSE),"")</f>
        <v/>
      </c>
      <c r="I471" s="317" t="str">
        <f>IFERROR(VLOOKUP(D471,ROOST_SITE_INFO!$AC$3:$AD$504,2,FALSE),"")</f>
        <v/>
      </c>
    </row>
    <row r="472" spans="1:9" x14ac:dyDescent="0.35">
      <c r="A472" s="32"/>
      <c r="B472" s="33"/>
      <c r="C472" s="33"/>
      <c r="D472" s="33"/>
      <c r="E472" s="33"/>
      <c r="F472" s="54"/>
      <c r="G472" s="33"/>
      <c r="H472" s="315" t="str">
        <f>IFERROR(VLOOKUP(B472,CAPTURE_DATA!$AS$4:$AU$2000,3,FALSE),"")</f>
        <v/>
      </c>
      <c r="I472" s="317" t="str">
        <f>IFERROR(VLOOKUP(D472,ROOST_SITE_INFO!$AC$3:$AD$504,2,FALSE),"")</f>
        <v/>
      </c>
    </row>
    <row r="473" spans="1:9" x14ac:dyDescent="0.35">
      <c r="A473" s="32"/>
      <c r="B473" s="33"/>
      <c r="C473" s="33"/>
      <c r="D473" s="33"/>
      <c r="E473" s="33"/>
      <c r="F473" s="54"/>
      <c r="G473" s="33"/>
      <c r="H473" s="315" t="str">
        <f>IFERROR(VLOOKUP(B473,CAPTURE_DATA!$AS$4:$AU$2000,3,FALSE),"")</f>
        <v/>
      </c>
      <c r="I473" s="317" t="str">
        <f>IFERROR(VLOOKUP(D473,ROOST_SITE_INFO!$AC$3:$AD$504,2,FALSE),"")</f>
        <v/>
      </c>
    </row>
    <row r="474" spans="1:9" x14ac:dyDescent="0.35">
      <c r="A474" s="32"/>
      <c r="B474" s="33"/>
      <c r="C474" s="33"/>
      <c r="D474" s="33"/>
      <c r="E474" s="33"/>
      <c r="F474" s="54"/>
      <c r="G474" s="33"/>
      <c r="H474" s="315" t="str">
        <f>IFERROR(VLOOKUP(B474,CAPTURE_DATA!$AS$4:$AU$2000,3,FALSE),"")</f>
        <v/>
      </c>
      <c r="I474" s="317" t="str">
        <f>IFERROR(VLOOKUP(D474,ROOST_SITE_INFO!$AC$3:$AD$504,2,FALSE),"")</f>
        <v/>
      </c>
    </row>
    <row r="475" spans="1:9" x14ac:dyDescent="0.35">
      <c r="A475" s="32"/>
      <c r="B475" s="33"/>
      <c r="C475" s="33"/>
      <c r="D475" s="33"/>
      <c r="E475" s="33"/>
      <c r="F475" s="54"/>
      <c r="G475" s="33"/>
      <c r="H475" s="315" t="str">
        <f>IFERROR(VLOOKUP(B475,CAPTURE_DATA!$AS$4:$AU$2000,3,FALSE),"")</f>
        <v/>
      </c>
      <c r="I475" s="317" t="str">
        <f>IFERROR(VLOOKUP(D475,ROOST_SITE_INFO!$AC$3:$AD$504,2,FALSE),"")</f>
        <v/>
      </c>
    </row>
    <row r="476" spans="1:9" x14ac:dyDescent="0.35">
      <c r="A476" s="32"/>
      <c r="B476" s="33"/>
      <c r="C476" s="33"/>
      <c r="D476" s="33"/>
      <c r="E476" s="33"/>
      <c r="F476" s="54"/>
      <c r="G476" s="33"/>
      <c r="H476" s="315" t="str">
        <f>IFERROR(VLOOKUP(B476,CAPTURE_DATA!$AS$4:$AU$2000,3,FALSE),"")</f>
        <v/>
      </c>
      <c r="I476" s="317" t="str">
        <f>IFERROR(VLOOKUP(D476,ROOST_SITE_INFO!$AC$3:$AD$504,2,FALSE),"")</f>
        <v/>
      </c>
    </row>
    <row r="477" spans="1:9" x14ac:dyDescent="0.35">
      <c r="A477" s="32"/>
      <c r="B477" s="33"/>
      <c r="C477" s="33"/>
      <c r="D477" s="33"/>
      <c r="E477" s="33"/>
      <c r="F477" s="54"/>
      <c r="G477" s="33"/>
      <c r="H477" s="315" t="str">
        <f>IFERROR(VLOOKUP(B477,CAPTURE_DATA!$AS$4:$AU$2000,3,FALSE),"")</f>
        <v/>
      </c>
      <c r="I477" s="317" t="str">
        <f>IFERROR(VLOOKUP(D477,ROOST_SITE_INFO!$AC$3:$AD$504,2,FALSE),"")</f>
        <v/>
      </c>
    </row>
    <row r="478" spans="1:9" x14ac:dyDescent="0.35">
      <c r="A478" s="32"/>
      <c r="B478" s="33"/>
      <c r="C478" s="33"/>
      <c r="D478" s="33"/>
      <c r="E478" s="33"/>
      <c r="F478" s="54"/>
      <c r="G478" s="33"/>
      <c r="H478" s="315" t="str">
        <f>IFERROR(VLOOKUP(B478,CAPTURE_DATA!$AS$4:$AU$2000,3,FALSE),"")</f>
        <v/>
      </c>
      <c r="I478" s="317" t="str">
        <f>IFERROR(VLOOKUP(D478,ROOST_SITE_INFO!$AC$3:$AD$504,2,FALSE),"")</f>
        <v/>
      </c>
    </row>
    <row r="479" spans="1:9" x14ac:dyDescent="0.35">
      <c r="A479" s="32"/>
      <c r="B479" s="33"/>
      <c r="C479" s="33"/>
      <c r="D479" s="33"/>
      <c r="E479" s="33"/>
      <c r="F479" s="54"/>
      <c r="G479" s="33"/>
      <c r="H479" s="315" t="str">
        <f>IFERROR(VLOOKUP(B479,CAPTURE_DATA!$AS$4:$AU$2000,3,FALSE),"")</f>
        <v/>
      </c>
      <c r="I479" s="317" t="str">
        <f>IFERROR(VLOOKUP(D479,ROOST_SITE_INFO!$AC$3:$AD$504,2,FALSE),"")</f>
        <v/>
      </c>
    </row>
    <row r="480" spans="1:9" x14ac:dyDescent="0.35">
      <c r="A480" s="32"/>
      <c r="B480" s="33"/>
      <c r="C480" s="33"/>
      <c r="D480" s="33"/>
      <c r="E480" s="33"/>
      <c r="F480" s="54"/>
      <c r="G480" s="33"/>
      <c r="H480" s="315" t="str">
        <f>IFERROR(VLOOKUP(B480,CAPTURE_DATA!$AS$4:$AU$2000,3,FALSE),"")</f>
        <v/>
      </c>
      <c r="I480" s="317" t="str">
        <f>IFERROR(VLOOKUP(D480,ROOST_SITE_INFO!$AC$3:$AD$504,2,FALSE),"")</f>
        <v/>
      </c>
    </row>
    <row r="481" spans="1:9" x14ac:dyDescent="0.35">
      <c r="A481" s="32"/>
      <c r="B481" s="33"/>
      <c r="C481" s="33"/>
      <c r="D481" s="33"/>
      <c r="E481" s="33"/>
      <c r="F481" s="54"/>
      <c r="G481" s="33"/>
      <c r="H481" s="315" t="str">
        <f>IFERROR(VLOOKUP(B481,CAPTURE_DATA!$AS$4:$AU$2000,3,FALSE),"")</f>
        <v/>
      </c>
      <c r="I481" s="317" t="str">
        <f>IFERROR(VLOOKUP(D481,ROOST_SITE_INFO!$AC$3:$AD$504,2,FALSE),"")</f>
        <v/>
      </c>
    </row>
    <row r="482" spans="1:9" x14ac:dyDescent="0.35">
      <c r="A482" s="32"/>
      <c r="B482" s="33"/>
      <c r="C482" s="33"/>
      <c r="D482" s="33"/>
      <c r="E482" s="33"/>
      <c r="F482" s="54"/>
      <c r="G482" s="33"/>
      <c r="H482" s="315" t="str">
        <f>IFERROR(VLOOKUP(B482,CAPTURE_DATA!$AS$4:$AU$2000,3,FALSE),"")</f>
        <v/>
      </c>
      <c r="I482" s="317" t="str">
        <f>IFERROR(VLOOKUP(D482,ROOST_SITE_INFO!$AC$3:$AD$504,2,FALSE),"")</f>
        <v/>
      </c>
    </row>
    <row r="483" spans="1:9" x14ac:dyDescent="0.35">
      <c r="A483" s="32"/>
      <c r="B483" s="33"/>
      <c r="C483" s="33"/>
      <c r="D483" s="33"/>
      <c r="E483" s="33"/>
      <c r="F483" s="54"/>
      <c r="G483" s="33"/>
      <c r="H483" s="315" t="str">
        <f>IFERROR(VLOOKUP(B483,CAPTURE_DATA!$AS$4:$AU$2000,3,FALSE),"")</f>
        <v/>
      </c>
      <c r="I483" s="317" t="str">
        <f>IFERROR(VLOOKUP(D483,ROOST_SITE_INFO!$AC$3:$AD$504,2,FALSE),"")</f>
        <v/>
      </c>
    </row>
    <row r="484" spans="1:9" x14ac:dyDescent="0.35">
      <c r="A484" s="32"/>
      <c r="B484" s="33"/>
      <c r="C484" s="33"/>
      <c r="D484" s="33"/>
      <c r="E484" s="33"/>
      <c r="F484" s="54"/>
      <c r="G484" s="33"/>
      <c r="H484" s="315" t="str">
        <f>IFERROR(VLOOKUP(B484,CAPTURE_DATA!$AS$4:$AU$2000,3,FALSE),"")</f>
        <v/>
      </c>
      <c r="I484" s="317" t="str">
        <f>IFERROR(VLOOKUP(D484,ROOST_SITE_INFO!$AC$3:$AD$504,2,FALSE),"")</f>
        <v/>
      </c>
    </row>
    <row r="485" spans="1:9" x14ac:dyDescent="0.35">
      <c r="A485" s="32"/>
      <c r="B485" s="33"/>
      <c r="C485" s="33"/>
      <c r="D485" s="33"/>
      <c r="E485" s="33"/>
      <c r="F485" s="54"/>
      <c r="G485" s="33"/>
      <c r="H485" s="315" t="str">
        <f>IFERROR(VLOOKUP(B485,CAPTURE_DATA!$AS$4:$AU$2000,3,FALSE),"")</f>
        <v/>
      </c>
      <c r="I485" s="317" t="str">
        <f>IFERROR(VLOOKUP(D485,ROOST_SITE_INFO!$AC$3:$AD$504,2,FALSE),"")</f>
        <v/>
      </c>
    </row>
    <row r="486" spans="1:9" x14ac:dyDescent="0.35">
      <c r="A486" s="32"/>
      <c r="B486" s="33"/>
      <c r="C486" s="33"/>
      <c r="D486" s="33"/>
      <c r="E486" s="33"/>
      <c r="F486" s="54"/>
      <c r="G486" s="33"/>
      <c r="H486" s="315" t="str">
        <f>IFERROR(VLOOKUP(B486,CAPTURE_DATA!$AS$4:$AU$2000,3,FALSE),"")</f>
        <v/>
      </c>
      <c r="I486" s="317" t="str">
        <f>IFERROR(VLOOKUP(D486,ROOST_SITE_INFO!$AC$3:$AD$504,2,FALSE),"")</f>
        <v/>
      </c>
    </row>
    <row r="487" spans="1:9" x14ac:dyDescent="0.35">
      <c r="A487" s="32"/>
      <c r="B487" s="33"/>
      <c r="C487" s="33"/>
      <c r="D487" s="33"/>
      <c r="E487" s="33"/>
      <c r="F487" s="54"/>
      <c r="G487" s="33"/>
      <c r="H487" s="315" t="str">
        <f>IFERROR(VLOOKUP(B487,CAPTURE_DATA!$AS$4:$AU$2000,3,FALSE),"")</f>
        <v/>
      </c>
      <c r="I487" s="317" t="str">
        <f>IFERROR(VLOOKUP(D487,ROOST_SITE_INFO!$AC$3:$AD$504,2,FALSE),"")</f>
        <v/>
      </c>
    </row>
    <row r="488" spans="1:9" x14ac:dyDescent="0.35">
      <c r="A488" s="32"/>
      <c r="B488" s="33"/>
      <c r="C488" s="33"/>
      <c r="D488" s="33"/>
      <c r="E488" s="33"/>
      <c r="F488" s="54"/>
      <c r="G488" s="33"/>
      <c r="H488" s="315" t="str">
        <f>IFERROR(VLOOKUP(B488,CAPTURE_DATA!$AS$4:$AU$2000,3,FALSE),"")</f>
        <v/>
      </c>
      <c r="I488" s="317" t="str">
        <f>IFERROR(VLOOKUP(D488,ROOST_SITE_INFO!$AC$3:$AD$504,2,FALSE),"")</f>
        <v/>
      </c>
    </row>
    <row r="489" spans="1:9" x14ac:dyDescent="0.35">
      <c r="A489" s="32"/>
      <c r="B489" s="33"/>
      <c r="C489" s="33"/>
      <c r="D489" s="33"/>
      <c r="E489" s="33"/>
      <c r="F489" s="54"/>
      <c r="G489" s="33"/>
      <c r="H489" s="315" t="str">
        <f>IFERROR(VLOOKUP(B489,CAPTURE_DATA!$AS$4:$AU$2000,3,FALSE),"")</f>
        <v/>
      </c>
      <c r="I489" s="317" t="str">
        <f>IFERROR(VLOOKUP(D489,ROOST_SITE_INFO!$AC$3:$AD$504,2,FALSE),"")</f>
        <v/>
      </c>
    </row>
    <row r="490" spans="1:9" x14ac:dyDescent="0.35">
      <c r="A490" s="32"/>
      <c r="B490" s="33"/>
      <c r="C490" s="33"/>
      <c r="D490" s="33"/>
      <c r="E490" s="33"/>
      <c r="F490" s="54"/>
      <c r="G490" s="33"/>
      <c r="H490" s="315" t="str">
        <f>IFERROR(VLOOKUP(B490,CAPTURE_DATA!$AS$4:$AU$2000,3,FALSE),"")</f>
        <v/>
      </c>
      <c r="I490" s="317" t="str">
        <f>IFERROR(VLOOKUP(D490,ROOST_SITE_INFO!$AC$3:$AD$504,2,FALSE),"")</f>
        <v/>
      </c>
    </row>
    <row r="491" spans="1:9" x14ac:dyDescent="0.35">
      <c r="A491" s="32"/>
      <c r="B491" s="33"/>
      <c r="C491" s="33"/>
      <c r="D491" s="33"/>
      <c r="E491" s="33"/>
      <c r="F491" s="54"/>
      <c r="G491" s="33"/>
      <c r="H491" s="315" t="str">
        <f>IFERROR(VLOOKUP(B491,CAPTURE_DATA!$AS$4:$AU$2000,3,FALSE),"")</f>
        <v/>
      </c>
      <c r="I491" s="317" t="str">
        <f>IFERROR(VLOOKUP(D491,ROOST_SITE_INFO!$AC$3:$AD$504,2,FALSE),"")</f>
        <v/>
      </c>
    </row>
    <row r="492" spans="1:9" x14ac:dyDescent="0.35">
      <c r="A492" s="32"/>
      <c r="B492" s="33"/>
      <c r="C492" s="33"/>
      <c r="D492" s="33"/>
      <c r="E492" s="33"/>
      <c r="F492" s="54"/>
      <c r="G492" s="33"/>
      <c r="H492" s="315" t="str">
        <f>IFERROR(VLOOKUP(B492,CAPTURE_DATA!$AS$4:$AU$2000,3,FALSE),"")</f>
        <v/>
      </c>
      <c r="I492" s="317" t="str">
        <f>IFERROR(VLOOKUP(D492,ROOST_SITE_INFO!$AC$3:$AD$504,2,FALSE),"")</f>
        <v/>
      </c>
    </row>
    <row r="493" spans="1:9" x14ac:dyDescent="0.35">
      <c r="A493" s="32"/>
      <c r="B493" s="33"/>
      <c r="C493" s="33"/>
      <c r="D493" s="33"/>
      <c r="E493" s="33"/>
      <c r="F493" s="54"/>
      <c r="G493" s="33"/>
      <c r="H493" s="315" t="str">
        <f>IFERROR(VLOOKUP(B493,CAPTURE_DATA!$AS$4:$AU$2000,3,FALSE),"")</f>
        <v/>
      </c>
      <c r="I493" s="317" t="str">
        <f>IFERROR(VLOOKUP(D493,ROOST_SITE_INFO!$AC$3:$AD$504,2,FALSE),"")</f>
        <v/>
      </c>
    </row>
    <row r="494" spans="1:9" x14ac:dyDescent="0.35">
      <c r="A494" s="32"/>
      <c r="B494" s="33"/>
      <c r="C494" s="33"/>
      <c r="D494" s="33"/>
      <c r="E494" s="33"/>
      <c r="F494" s="54"/>
      <c r="G494" s="33"/>
      <c r="H494" s="315" t="str">
        <f>IFERROR(VLOOKUP(B494,CAPTURE_DATA!$AS$4:$AU$2000,3,FALSE),"")</f>
        <v/>
      </c>
      <c r="I494" s="317" t="str">
        <f>IFERROR(VLOOKUP(D494,ROOST_SITE_INFO!$AC$3:$AD$504,2,FALSE),"")</f>
        <v/>
      </c>
    </row>
    <row r="495" spans="1:9" x14ac:dyDescent="0.35">
      <c r="A495" s="32"/>
      <c r="B495" s="33"/>
      <c r="C495" s="33"/>
      <c r="D495" s="33"/>
      <c r="E495" s="33"/>
      <c r="F495" s="54"/>
      <c r="G495" s="33"/>
      <c r="H495" s="315" t="str">
        <f>IFERROR(VLOOKUP(B495,CAPTURE_DATA!$AS$4:$AU$2000,3,FALSE),"")</f>
        <v/>
      </c>
      <c r="I495" s="317" t="str">
        <f>IFERROR(VLOOKUP(D495,ROOST_SITE_INFO!$AC$3:$AD$504,2,FALSE),"")</f>
        <v/>
      </c>
    </row>
    <row r="496" spans="1:9" x14ac:dyDescent="0.35">
      <c r="A496" s="32"/>
      <c r="B496" s="33"/>
      <c r="C496" s="33"/>
      <c r="D496" s="33"/>
      <c r="E496" s="33"/>
      <c r="F496" s="54"/>
      <c r="G496" s="33"/>
      <c r="H496" s="315" t="str">
        <f>IFERROR(VLOOKUP(B496,CAPTURE_DATA!$AS$4:$AU$2000,3,FALSE),"")</f>
        <v/>
      </c>
      <c r="I496" s="317" t="str">
        <f>IFERROR(VLOOKUP(D496,ROOST_SITE_INFO!$AC$3:$AD$504,2,FALSE),"")</f>
        <v/>
      </c>
    </row>
    <row r="497" spans="1:9" x14ac:dyDescent="0.35">
      <c r="A497" s="32"/>
      <c r="B497" s="33"/>
      <c r="C497" s="33"/>
      <c r="D497" s="33"/>
      <c r="E497" s="33"/>
      <c r="F497" s="54"/>
      <c r="G497" s="33"/>
      <c r="H497" s="315" t="str">
        <f>IFERROR(VLOOKUP(B497,CAPTURE_DATA!$AS$4:$AU$2000,3,FALSE),"")</f>
        <v/>
      </c>
      <c r="I497" s="317" t="str">
        <f>IFERROR(VLOOKUP(D497,ROOST_SITE_INFO!$AC$3:$AD$504,2,FALSE),"")</f>
        <v/>
      </c>
    </row>
    <row r="498" spans="1:9" x14ac:dyDescent="0.35">
      <c r="A498" s="32"/>
      <c r="B498" s="33"/>
      <c r="C498" s="33"/>
      <c r="D498" s="33"/>
      <c r="E498" s="33"/>
      <c r="F498" s="54"/>
      <c r="G498" s="33"/>
      <c r="H498" s="315" t="str">
        <f>IFERROR(VLOOKUP(B498,CAPTURE_DATA!$AS$4:$AU$2000,3,FALSE),"")</f>
        <v/>
      </c>
      <c r="I498" s="317" t="str">
        <f>IFERROR(VLOOKUP(D498,ROOST_SITE_INFO!$AC$3:$AD$504,2,FALSE),"")</f>
        <v/>
      </c>
    </row>
    <row r="499" spans="1:9" x14ac:dyDescent="0.35">
      <c r="A499" s="32"/>
      <c r="B499" s="33"/>
      <c r="C499" s="33"/>
      <c r="D499" s="33"/>
      <c r="E499" s="33"/>
      <c r="F499" s="54"/>
      <c r="G499" s="33"/>
      <c r="H499" s="315" t="str">
        <f>IFERROR(VLOOKUP(B499,CAPTURE_DATA!$AS$4:$AU$2000,3,FALSE),"")</f>
        <v/>
      </c>
      <c r="I499" s="317" t="str">
        <f>IFERROR(VLOOKUP(D499,ROOST_SITE_INFO!$AC$3:$AD$504,2,FALSE),"")</f>
        <v/>
      </c>
    </row>
    <row r="500" spans="1:9" x14ac:dyDescent="0.35">
      <c r="A500" s="32"/>
      <c r="B500" s="33"/>
      <c r="C500" s="33"/>
      <c r="D500" s="33"/>
      <c r="E500" s="33"/>
      <c r="F500" s="54"/>
      <c r="G500" s="33"/>
      <c r="H500" s="315" t="str">
        <f>IFERROR(VLOOKUP(B500,CAPTURE_DATA!$AS$4:$AU$2000,3,FALSE),"")</f>
        <v/>
      </c>
      <c r="I500" s="317"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N23" sqref="AN23"/>
    </sheetView>
  </sheetViews>
  <sheetFormatPr defaultColWidth="9.1796875" defaultRowHeight="14" x14ac:dyDescent="0.3"/>
  <cols>
    <col min="1" max="1" width="16.54296875" style="18" customWidth="1"/>
    <col min="2" max="2" width="17.1796875" style="18" customWidth="1"/>
    <col min="3" max="3" width="15" style="18" customWidth="1"/>
    <col min="4" max="6" width="9.1796875" style="18"/>
    <col min="7" max="7" width="15" style="37" customWidth="1"/>
    <col min="8" max="8" width="16.1796875" style="37" customWidth="1"/>
    <col min="9" max="9" width="14.1796875" style="18" bestFit="1" customWidth="1"/>
    <col min="10" max="10" width="11" style="18" bestFit="1" customWidth="1"/>
    <col min="11" max="11" width="9.54296875" style="18" bestFit="1" customWidth="1"/>
    <col min="12" max="12" width="12.1796875" style="18" bestFit="1" customWidth="1"/>
    <col min="13" max="13" width="24.7265625" style="18" bestFit="1" customWidth="1"/>
    <col min="14" max="14" width="24.7265625" style="18" customWidth="1"/>
    <col min="15" max="15" width="24.7265625" style="80" customWidth="1"/>
    <col min="16" max="17" width="24.7265625" style="18" customWidth="1"/>
    <col min="18" max="18" width="20.54296875" style="18" customWidth="1"/>
    <col min="19" max="19" width="17.26953125" style="18" customWidth="1"/>
    <col min="20" max="20" width="25.453125" style="18" customWidth="1"/>
    <col min="21" max="21" width="24.7265625" style="83" customWidth="1"/>
    <col min="22" max="22" width="24.7265625" style="18" customWidth="1"/>
    <col min="23" max="23" width="24.7265625" style="86" customWidth="1"/>
    <col min="24" max="25" width="24.7265625" style="18" customWidth="1"/>
    <col min="26" max="26" width="24.7265625" style="18" hidden="1" customWidth="1"/>
    <col min="27" max="27" width="17.453125" style="18" bestFit="1" customWidth="1"/>
    <col min="28" max="28" width="17.81640625" style="18" customWidth="1"/>
    <col min="29" max="29" width="17.81640625" style="89" customWidth="1"/>
    <col min="30" max="30" width="20.7265625" style="18" customWidth="1"/>
    <col min="31" max="31" width="14" style="18" customWidth="1"/>
    <col min="32" max="40" width="14" style="89" customWidth="1"/>
    <col min="41" max="41" width="9.1796875" style="20" hidden="1" customWidth="1"/>
    <col min="42" max="42" width="23.7265625" style="20" hidden="1" customWidth="1"/>
    <col min="43" max="43" width="34" style="20" hidden="1" customWidth="1"/>
    <col min="44" max="44" width="36" style="20" hidden="1" customWidth="1"/>
    <col min="45" max="45" width="9.1796875" style="20" hidden="1" customWidth="1"/>
    <col min="46" max="16384" width="9.1796875" style="18"/>
  </cols>
  <sheetData>
    <row r="1" spans="1:45" ht="60.5" thickBot="1" x14ac:dyDescent="0.35">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1" t="s">
        <v>20</v>
      </c>
      <c r="AF1" s="304" t="s">
        <v>2495</v>
      </c>
      <c r="AG1" s="304" t="s">
        <v>2496</v>
      </c>
      <c r="AH1" s="304" t="s">
        <v>2497</v>
      </c>
      <c r="AI1" s="304" t="s">
        <v>2498</v>
      </c>
      <c r="AJ1" s="304" t="s">
        <v>2503</v>
      </c>
      <c r="AK1" s="304" t="s">
        <v>2499</v>
      </c>
      <c r="AL1" s="304" t="s">
        <v>2500</v>
      </c>
      <c r="AM1" s="304" t="s">
        <v>2501</v>
      </c>
      <c r="AN1" s="304" t="s">
        <v>2502</v>
      </c>
      <c r="AO1" s="312" t="s">
        <v>37</v>
      </c>
      <c r="AP1" s="286" t="s">
        <v>333</v>
      </c>
      <c r="AQ1" s="287" t="s">
        <v>168</v>
      </c>
      <c r="AR1" s="287" t="s">
        <v>310</v>
      </c>
      <c r="AS1" s="288" t="s">
        <v>2478</v>
      </c>
    </row>
    <row r="2" spans="1:45" ht="15" hidden="1" x14ac:dyDescent="0.3">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4"/>
      <c r="AG2" s="304"/>
      <c r="AH2" s="304"/>
      <c r="AI2" s="304"/>
      <c r="AJ2" s="304"/>
      <c r="AK2" s="304"/>
      <c r="AL2" s="304"/>
      <c r="AM2" s="304"/>
      <c r="AN2" s="304"/>
      <c r="AO2" s="68"/>
      <c r="AP2" s="285"/>
      <c r="AQ2" s="285"/>
      <c r="AR2" s="285"/>
      <c r="AS2" s="285"/>
    </row>
    <row r="3" spans="1:45" ht="14.5" x14ac:dyDescent="0.3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3"/>
      <c r="AE3" s="90"/>
      <c r="AF3" s="297"/>
      <c r="AG3" s="297"/>
      <c r="AH3" s="297"/>
      <c r="AI3" s="297"/>
      <c r="AJ3" s="297"/>
      <c r="AK3" s="297"/>
      <c r="AL3" s="297"/>
      <c r="AM3" s="297"/>
      <c r="AN3" s="297"/>
      <c r="AO3" s="303" t="str">
        <f t="shared" ref="AO3:AO66" si="0">(CONCATENATE(D3,"/",E3,"/",F3))</f>
        <v>//</v>
      </c>
      <c r="AP3" s="284" t="str">
        <f t="shared" ref="AP3:AP66" si="1">IFERROR((CONCATENATE(((-1*TRUNC(B3,4))*10000),((TRUNC(A3,4))*10000),"-",F3))," ")</f>
        <v>00-</v>
      </c>
      <c r="AQ3" s="284" t="str">
        <f t="shared" ref="AQ3:AQ66" si="2">CONCATENATE(I3," ","site"," ",J3," ",S3,"m"," ",AO3)</f>
        <v xml:space="preserve"> site  m //</v>
      </c>
      <c r="AR3" s="284" t="str">
        <f t="shared" ref="AR3:AR66" si="3">IF(AQ3=" site  m //","",(CONCATENATE(I3," ","site"," ",J3," ",S3,"m"," ",AO3)))</f>
        <v/>
      </c>
      <c r="AS3" s="284" t="str">
        <f>IF(I3="","",I3)</f>
        <v/>
      </c>
    </row>
    <row r="4" spans="1:45" ht="14.5" x14ac:dyDescent="0.3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3"/>
      <c r="AE4" s="90"/>
      <c r="AF4" s="297"/>
      <c r="AG4" s="297"/>
      <c r="AH4" s="297"/>
      <c r="AI4" s="297"/>
      <c r="AJ4" s="297"/>
      <c r="AK4" s="297"/>
      <c r="AL4" s="297"/>
      <c r="AM4" s="297"/>
      <c r="AN4" s="297"/>
      <c r="AO4" s="303" t="str">
        <f t="shared" si="0"/>
        <v>//</v>
      </c>
      <c r="AP4" s="284" t="str">
        <f t="shared" si="1"/>
        <v>00-</v>
      </c>
      <c r="AQ4" s="284" t="str">
        <f t="shared" si="2"/>
        <v xml:space="preserve"> site  m //</v>
      </c>
      <c r="AR4" s="284" t="str">
        <f t="shared" si="3"/>
        <v/>
      </c>
      <c r="AS4" s="284" t="str">
        <f t="shared" ref="AS4:AS67" si="4">IF(I4="","",I4)</f>
        <v/>
      </c>
    </row>
    <row r="5" spans="1:45" x14ac:dyDescent="0.3">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1"/>
      <c r="AE5" s="90"/>
      <c r="AF5" s="297"/>
      <c r="AG5" s="297"/>
      <c r="AH5" s="297"/>
      <c r="AI5" s="297"/>
      <c r="AJ5" s="297"/>
      <c r="AK5" s="297"/>
      <c r="AL5" s="297"/>
      <c r="AM5" s="297"/>
      <c r="AN5" s="297"/>
      <c r="AO5" s="303" t="str">
        <f t="shared" si="0"/>
        <v>//</v>
      </c>
      <c r="AP5" s="284" t="str">
        <f t="shared" si="1"/>
        <v>00-</v>
      </c>
      <c r="AQ5" s="284" t="str">
        <f t="shared" si="2"/>
        <v xml:space="preserve"> site  m //</v>
      </c>
      <c r="AR5" s="284" t="str">
        <f t="shared" si="3"/>
        <v/>
      </c>
      <c r="AS5" s="284" t="str">
        <f t="shared" si="4"/>
        <v/>
      </c>
    </row>
    <row r="6" spans="1:45" x14ac:dyDescent="0.3">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1"/>
      <c r="AE6" s="90"/>
      <c r="AF6" s="297"/>
      <c r="AG6" s="297"/>
      <c r="AH6" s="297"/>
      <c r="AI6" s="297"/>
      <c r="AJ6" s="297"/>
      <c r="AK6" s="297"/>
      <c r="AL6" s="297"/>
      <c r="AM6" s="297"/>
      <c r="AN6" s="297"/>
      <c r="AO6" s="303" t="str">
        <f t="shared" si="0"/>
        <v>//</v>
      </c>
      <c r="AP6" s="284" t="str">
        <f t="shared" si="1"/>
        <v>00-</v>
      </c>
      <c r="AQ6" s="284" t="str">
        <f t="shared" si="2"/>
        <v xml:space="preserve"> site  m //</v>
      </c>
      <c r="AR6" s="284" t="str">
        <f t="shared" si="3"/>
        <v/>
      </c>
      <c r="AS6" s="284" t="str">
        <f t="shared" si="4"/>
        <v/>
      </c>
    </row>
    <row r="7" spans="1:45" x14ac:dyDescent="0.3">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1"/>
      <c r="AE7" s="90"/>
      <c r="AF7" s="297"/>
      <c r="AG7" s="297"/>
      <c r="AH7" s="297"/>
      <c r="AI7" s="297"/>
      <c r="AJ7" s="297"/>
      <c r="AK7" s="297"/>
      <c r="AL7" s="297"/>
      <c r="AM7" s="297"/>
      <c r="AN7" s="297"/>
      <c r="AO7" s="303" t="str">
        <f t="shared" si="0"/>
        <v>//</v>
      </c>
      <c r="AP7" s="284" t="str">
        <f t="shared" si="1"/>
        <v>00-</v>
      </c>
      <c r="AQ7" s="284" t="str">
        <f t="shared" si="2"/>
        <v xml:space="preserve"> site  m //</v>
      </c>
      <c r="AR7" s="284" t="str">
        <f t="shared" si="3"/>
        <v/>
      </c>
      <c r="AS7" s="284" t="str">
        <f t="shared" si="4"/>
        <v/>
      </c>
    </row>
    <row r="8" spans="1:45" x14ac:dyDescent="0.3">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1"/>
      <c r="AE8" s="90"/>
      <c r="AF8" s="297"/>
      <c r="AG8" s="297"/>
      <c r="AH8" s="297"/>
      <c r="AI8" s="297"/>
      <c r="AJ8" s="297"/>
      <c r="AK8" s="297"/>
      <c r="AL8" s="297"/>
      <c r="AM8" s="297"/>
      <c r="AN8" s="297"/>
      <c r="AO8" s="303" t="str">
        <f t="shared" si="0"/>
        <v>//</v>
      </c>
      <c r="AP8" s="284" t="str">
        <f t="shared" si="1"/>
        <v>00-</v>
      </c>
      <c r="AQ8" s="284" t="str">
        <f t="shared" si="2"/>
        <v xml:space="preserve"> site  m //</v>
      </c>
      <c r="AR8" s="284" t="str">
        <f t="shared" si="3"/>
        <v/>
      </c>
      <c r="AS8" s="284" t="str">
        <f t="shared" si="4"/>
        <v/>
      </c>
    </row>
    <row r="9" spans="1:45" x14ac:dyDescent="0.3">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1"/>
      <c r="AE9" s="90"/>
      <c r="AF9" s="297"/>
      <c r="AG9" s="297"/>
      <c r="AH9" s="297"/>
      <c r="AI9" s="297"/>
      <c r="AJ9" s="297"/>
      <c r="AK9" s="297"/>
      <c r="AL9" s="297"/>
      <c r="AM9" s="297"/>
      <c r="AN9" s="297"/>
      <c r="AO9" s="303" t="str">
        <f t="shared" si="0"/>
        <v>//</v>
      </c>
      <c r="AP9" s="284" t="str">
        <f t="shared" si="1"/>
        <v>00-</v>
      </c>
      <c r="AQ9" s="284" t="str">
        <f t="shared" si="2"/>
        <v xml:space="preserve"> site  m //</v>
      </c>
      <c r="AR9" s="284" t="str">
        <f t="shared" si="3"/>
        <v/>
      </c>
      <c r="AS9" s="284" t="str">
        <f t="shared" si="4"/>
        <v/>
      </c>
    </row>
    <row r="10" spans="1:45" x14ac:dyDescent="0.3">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1"/>
      <c r="AE10" s="90"/>
      <c r="AF10" s="297"/>
      <c r="AG10" s="297"/>
      <c r="AH10" s="297"/>
      <c r="AI10" s="297"/>
      <c r="AJ10" s="297"/>
      <c r="AK10" s="297"/>
      <c r="AL10" s="297"/>
      <c r="AM10" s="297"/>
      <c r="AN10" s="297"/>
      <c r="AO10" s="303" t="str">
        <f t="shared" si="0"/>
        <v>//</v>
      </c>
      <c r="AP10" s="284" t="str">
        <f t="shared" si="1"/>
        <v>00-</v>
      </c>
      <c r="AQ10" s="284" t="str">
        <f t="shared" si="2"/>
        <v xml:space="preserve"> site  m //</v>
      </c>
      <c r="AR10" s="284" t="str">
        <f t="shared" si="3"/>
        <v/>
      </c>
      <c r="AS10" s="284" t="str">
        <f t="shared" si="4"/>
        <v/>
      </c>
    </row>
    <row r="11" spans="1:45" x14ac:dyDescent="0.3">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1"/>
      <c r="AE11" s="90"/>
      <c r="AF11" s="297"/>
      <c r="AG11" s="297"/>
      <c r="AH11" s="297"/>
      <c r="AI11" s="297"/>
      <c r="AJ11" s="297"/>
      <c r="AK11" s="297"/>
      <c r="AL11" s="297"/>
      <c r="AM11" s="297"/>
      <c r="AN11" s="297"/>
      <c r="AO11" s="303" t="str">
        <f t="shared" si="0"/>
        <v>//</v>
      </c>
      <c r="AP11" s="284" t="str">
        <f t="shared" si="1"/>
        <v>00-</v>
      </c>
      <c r="AQ11" s="284" t="str">
        <f t="shared" si="2"/>
        <v xml:space="preserve"> site  m //</v>
      </c>
      <c r="AR11" s="284" t="str">
        <f t="shared" si="3"/>
        <v/>
      </c>
      <c r="AS11" s="284" t="str">
        <f t="shared" si="4"/>
        <v/>
      </c>
    </row>
    <row r="12" spans="1:45" x14ac:dyDescent="0.3">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1"/>
      <c r="AE12" s="90"/>
      <c r="AF12" s="297"/>
      <c r="AG12" s="297"/>
      <c r="AH12" s="297"/>
      <c r="AI12" s="297"/>
      <c r="AJ12" s="297"/>
      <c r="AK12" s="297"/>
      <c r="AL12" s="297"/>
      <c r="AM12" s="297"/>
      <c r="AN12" s="297"/>
      <c r="AO12" s="303" t="str">
        <f t="shared" si="0"/>
        <v>//</v>
      </c>
      <c r="AP12" s="284" t="str">
        <f t="shared" si="1"/>
        <v>00-</v>
      </c>
      <c r="AQ12" s="284" t="str">
        <f t="shared" si="2"/>
        <v xml:space="preserve"> site  m //</v>
      </c>
      <c r="AR12" s="284" t="str">
        <f t="shared" si="3"/>
        <v/>
      </c>
      <c r="AS12" s="284" t="str">
        <f t="shared" si="4"/>
        <v/>
      </c>
    </row>
    <row r="13" spans="1:45" x14ac:dyDescent="0.3">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1"/>
      <c r="AE13" s="90"/>
      <c r="AF13" s="297"/>
      <c r="AG13" s="297"/>
      <c r="AH13" s="297"/>
      <c r="AI13" s="297"/>
      <c r="AJ13" s="297"/>
      <c r="AK13" s="297"/>
      <c r="AL13" s="297"/>
      <c r="AM13" s="297"/>
      <c r="AN13" s="297"/>
      <c r="AO13" s="303" t="str">
        <f t="shared" si="0"/>
        <v>//</v>
      </c>
      <c r="AP13" s="284" t="str">
        <f t="shared" si="1"/>
        <v>00-</v>
      </c>
      <c r="AQ13" s="284" t="str">
        <f t="shared" si="2"/>
        <v xml:space="preserve"> site  m //</v>
      </c>
      <c r="AR13" s="284" t="str">
        <f t="shared" si="3"/>
        <v/>
      </c>
      <c r="AS13" s="284" t="str">
        <f t="shared" si="4"/>
        <v/>
      </c>
    </row>
    <row r="14" spans="1:45" x14ac:dyDescent="0.3">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1"/>
      <c r="AE14" s="90"/>
      <c r="AF14" s="297"/>
      <c r="AG14" s="297"/>
      <c r="AH14" s="297"/>
      <c r="AI14" s="297"/>
      <c r="AJ14" s="297"/>
      <c r="AK14" s="297"/>
      <c r="AL14" s="297"/>
      <c r="AM14" s="297"/>
      <c r="AN14" s="297"/>
      <c r="AO14" s="303" t="str">
        <f t="shared" si="0"/>
        <v>//</v>
      </c>
      <c r="AP14" s="284" t="str">
        <f t="shared" si="1"/>
        <v>00-</v>
      </c>
      <c r="AQ14" s="284" t="str">
        <f t="shared" si="2"/>
        <v xml:space="preserve"> site  m //</v>
      </c>
      <c r="AR14" s="284" t="str">
        <f t="shared" si="3"/>
        <v/>
      </c>
      <c r="AS14" s="284" t="str">
        <f t="shared" si="4"/>
        <v/>
      </c>
    </row>
    <row r="15" spans="1:45" x14ac:dyDescent="0.3">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1"/>
      <c r="AE15" s="90"/>
      <c r="AF15" s="297"/>
      <c r="AG15" s="297"/>
      <c r="AH15" s="297"/>
      <c r="AI15" s="297"/>
      <c r="AJ15" s="297"/>
      <c r="AK15" s="297"/>
      <c r="AL15" s="297"/>
      <c r="AM15" s="297"/>
      <c r="AN15" s="297"/>
      <c r="AO15" s="303" t="str">
        <f t="shared" si="0"/>
        <v>//</v>
      </c>
      <c r="AP15" s="284" t="str">
        <f t="shared" si="1"/>
        <v>00-</v>
      </c>
      <c r="AQ15" s="284" t="str">
        <f t="shared" si="2"/>
        <v xml:space="preserve"> site  m //</v>
      </c>
      <c r="AR15" s="284" t="str">
        <f t="shared" si="3"/>
        <v/>
      </c>
      <c r="AS15" s="284" t="str">
        <f t="shared" si="4"/>
        <v/>
      </c>
    </row>
    <row r="16" spans="1:45" x14ac:dyDescent="0.3">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1"/>
      <c r="AE16" s="90"/>
      <c r="AF16" s="297"/>
      <c r="AG16" s="297"/>
      <c r="AH16" s="297"/>
      <c r="AI16" s="297"/>
      <c r="AJ16" s="297"/>
      <c r="AK16" s="297"/>
      <c r="AL16" s="297"/>
      <c r="AM16" s="297"/>
      <c r="AN16" s="297"/>
      <c r="AO16" s="303" t="str">
        <f t="shared" si="0"/>
        <v>//</v>
      </c>
      <c r="AP16" s="284" t="str">
        <f t="shared" si="1"/>
        <v>00-</v>
      </c>
      <c r="AQ16" s="284" t="str">
        <f t="shared" si="2"/>
        <v xml:space="preserve"> site  m //</v>
      </c>
      <c r="AR16" s="284" t="str">
        <f t="shared" si="3"/>
        <v/>
      </c>
      <c r="AS16" s="284" t="str">
        <f t="shared" si="4"/>
        <v/>
      </c>
    </row>
    <row r="17" spans="1:45" x14ac:dyDescent="0.3">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1"/>
      <c r="AE17" s="90"/>
      <c r="AF17" s="297"/>
      <c r="AG17" s="297"/>
      <c r="AH17" s="297"/>
      <c r="AI17" s="297"/>
      <c r="AJ17" s="297"/>
      <c r="AK17" s="297"/>
      <c r="AL17" s="297"/>
      <c r="AM17" s="297"/>
      <c r="AN17" s="297"/>
      <c r="AO17" s="303" t="str">
        <f t="shared" si="0"/>
        <v>//</v>
      </c>
      <c r="AP17" s="284" t="str">
        <f t="shared" si="1"/>
        <v>00-</v>
      </c>
      <c r="AQ17" s="284" t="str">
        <f t="shared" si="2"/>
        <v xml:space="preserve"> site  m //</v>
      </c>
      <c r="AR17" s="284" t="str">
        <f t="shared" si="3"/>
        <v/>
      </c>
      <c r="AS17" s="284" t="str">
        <f t="shared" si="4"/>
        <v/>
      </c>
    </row>
    <row r="18" spans="1:45" x14ac:dyDescent="0.3">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1"/>
      <c r="AE18" s="90"/>
      <c r="AF18" s="297"/>
      <c r="AG18" s="297"/>
      <c r="AH18" s="297"/>
      <c r="AI18" s="297"/>
      <c r="AJ18" s="297"/>
      <c r="AK18" s="297"/>
      <c r="AL18" s="297"/>
      <c r="AM18" s="297"/>
      <c r="AN18" s="297"/>
      <c r="AO18" s="303" t="str">
        <f t="shared" si="0"/>
        <v>//</v>
      </c>
      <c r="AP18" s="284" t="str">
        <f t="shared" si="1"/>
        <v>00-</v>
      </c>
      <c r="AQ18" s="284" t="str">
        <f t="shared" si="2"/>
        <v xml:space="preserve"> site  m //</v>
      </c>
      <c r="AR18" s="284" t="str">
        <f t="shared" si="3"/>
        <v/>
      </c>
      <c r="AS18" s="284" t="str">
        <f t="shared" si="4"/>
        <v/>
      </c>
    </row>
    <row r="19" spans="1:45" x14ac:dyDescent="0.3">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1"/>
      <c r="AE19" s="90"/>
      <c r="AF19" s="297"/>
      <c r="AG19" s="297"/>
      <c r="AH19" s="297"/>
      <c r="AI19" s="297"/>
      <c r="AJ19" s="297"/>
      <c r="AK19" s="297"/>
      <c r="AL19" s="297"/>
      <c r="AM19" s="297"/>
      <c r="AN19" s="297"/>
      <c r="AO19" s="303" t="str">
        <f t="shared" si="0"/>
        <v>//</v>
      </c>
      <c r="AP19" s="284" t="str">
        <f t="shared" si="1"/>
        <v>00-</v>
      </c>
      <c r="AQ19" s="284" t="str">
        <f t="shared" si="2"/>
        <v xml:space="preserve"> site  m //</v>
      </c>
      <c r="AR19" s="284" t="str">
        <f t="shared" si="3"/>
        <v/>
      </c>
      <c r="AS19" s="284" t="str">
        <f t="shared" si="4"/>
        <v/>
      </c>
    </row>
    <row r="20" spans="1:45" x14ac:dyDescent="0.3">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1"/>
      <c r="AE20" s="90"/>
      <c r="AF20" s="297"/>
      <c r="AG20" s="297"/>
      <c r="AH20" s="297"/>
      <c r="AI20" s="297"/>
      <c r="AJ20" s="297"/>
      <c r="AK20" s="297"/>
      <c r="AL20" s="297"/>
      <c r="AM20" s="297"/>
      <c r="AN20" s="297"/>
      <c r="AO20" s="303" t="str">
        <f t="shared" si="0"/>
        <v>//</v>
      </c>
      <c r="AP20" s="284" t="str">
        <f t="shared" si="1"/>
        <v>00-</v>
      </c>
      <c r="AQ20" s="284" t="str">
        <f t="shared" si="2"/>
        <v xml:space="preserve"> site  m //</v>
      </c>
      <c r="AR20" s="284" t="str">
        <f t="shared" si="3"/>
        <v/>
      </c>
      <c r="AS20" s="284" t="str">
        <f t="shared" si="4"/>
        <v/>
      </c>
    </row>
    <row r="21" spans="1:45" x14ac:dyDescent="0.3">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1"/>
      <c r="AE21" s="90"/>
      <c r="AF21" s="297"/>
      <c r="AG21" s="297"/>
      <c r="AH21" s="297"/>
      <c r="AI21" s="297"/>
      <c r="AJ21" s="297"/>
      <c r="AK21" s="297"/>
      <c r="AL21" s="297"/>
      <c r="AM21" s="297"/>
      <c r="AN21" s="297"/>
      <c r="AO21" s="303" t="str">
        <f t="shared" si="0"/>
        <v>//</v>
      </c>
      <c r="AP21" s="284" t="str">
        <f t="shared" si="1"/>
        <v>00-</v>
      </c>
      <c r="AQ21" s="284" t="str">
        <f t="shared" si="2"/>
        <v xml:space="preserve"> site  m //</v>
      </c>
      <c r="AR21" s="284" t="str">
        <f t="shared" si="3"/>
        <v/>
      </c>
      <c r="AS21" s="284" t="str">
        <f t="shared" si="4"/>
        <v/>
      </c>
    </row>
    <row r="22" spans="1:45" x14ac:dyDescent="0.3">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1"/>
      <c r="AE22" s="90"/>
      <c r="AF22" s="297"/>
      <c r="AG22" s="297"/>
      <c r="AH22" s="297"/>
      <c r="AI22" s="297"/>
      <c r="AJ22" s="297"/>
      <c r="AK22" s="297"/>
      <c r="AL22" s="297"/>
      <c r="AM22" s="297"/>
      <c r="AN22" s="297"/>
      <c r="AO22" s="303" t="str">
        <f t="shared" si="0"/>
        <v>//</v>
      </c>
      <c r="AP22" s="284" t="str">
        <f t="shared" si="1"/>
        <v>00-</v>
      </c>
      <c r="AQ22" s="284" t="str">
        <f t="shared" si="2"/>
        <v xml:space="preserve"> site  m //</v>
      </c>
      <c r="AR22" s="284" t="str">
        <f t="shared" si="3"/>
        <v/>
      </c>
      <c r="AS22" s="284" t="str">
        <f t="shared" si="4"/>
        <v/>
      </c>
    </row>
    <row r="23" spans="1:45" x14ac:dyDescent="0.3">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1"/>
      <c r="AE23" s="90"/>
      <c r="AF23" s="297"/>
      <c r="AG23" s="297"/>
      <c r="AH23" s="297"/>
      <c r="AI23" s="297"/>
      <c r="AJ23" s="297"/>
      <c r="AK23" s="297"/>
      <c r="AL23" s="297"/>
      <c r="AM23" s="297"/>
      <c r="AN23" s="297"/>
      <c r="AO23" s="303" t="str">
        <f t="shared" si="0"/>
        <v>//</v>
      </c>
      <c r="AP23" s="284" t="str">
        <f t="shared" si="1"/>
        <v>00-</v>
      </c>
      <c r="AQ23" s="284" t="str">
        <f t="shared" si="2"/>
        <v xml:space="preserve"> site  m //</v>
      </c>
      <c r="AR23" s="284" t="str">
        <f t="shared" si="3"/>
        <v/>
      </c>
      <c r="AS23" s="284" t="str">
        <f t="shared" si="4"/>
        <v/>
      </c>
    </row>
    <row r="24" spans="1:45" x14ac:dyDescent="0.3">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1"/>
      <c r="AE24" s="90"/>
      <c r="AF24" s="297"/>
      <c r="AG24" s="297"/>
      <c r="AH24" s="297"/>
      <c r="AI24" s="297"/>
      <c r="AJ24" s="297"/>
      <c r="AK24" s="297"/>
      <c r="AL24" s="297"/>
      <c r="AM24" s="297"/>
      <c r="AN24" s="297"/>
      <c r="AO24" s="303" t="str">
        <f t="shared" si="0"/>
        <v>//</v>
      </c>
      <c r="AP24" s="284" t="str">
        <f t="shared" si="1"/>
        <v>00-</v>
      </c>
      <c r="AQ24" s="284" t="str">
        <f t="shared" si="2"/>
        <v xml:space="preserve"> site  m //</v>
      </c>
      <c r="AR24" s="284" t="str">
        <f t="shared" si="3"/>
        <v/>
      </c>
      <c r="AS24" s="284" t="str">
        <f t="shared" si="4"/>
        <v/>
      </c>
    </row>
    <row r="25" spans="1:45" x14ac:dyDescent="0.3">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1"/>
      <c r="AE25" s="90"/>
      <c r="AF25" s="297"/>
      <c r="AG25" s="297"/>
      <c r="AH25" s="297"/>
      <c r="AI25" s="297"/>
      <c r="AJ25" s="297"/>
      <c r="AK25" s="297"/>
      <c r="AL25" s="297"/>
      <c r="AM25" s="297"/>
      <c r="AN25" s="297"/>
      <c r="AO25" s="303" t="str">
        <f t="shared" si="0"/>
        <v>//</v>
      </c>
      <c r="AP25" s="284" t="str">
        <f t="shared" si="1"/>
        <v>00-</v>
      </c>
      <c r="AQ25" s="284" t="str">
        <f t="shared" si="2"/>
        <v xml:space="preserve"> site  m //</v>
      </c>
      <c r="AR25" s="284" t="str">
        <f t="shared" si="3"/>
        <v/>
      </c>
      <c r="AS25" s="284" t="str">
        <f t="shared" si="4"/>
        <v/>
      </c>
    </row>
    <row r="26" spans="1:45" x14ac:dyDescent="0.3">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1"/>
      <c r="AE26" s="90"/>
      <c r="AF26" s="297"/>
      <c r="AG26" s="297"/>
      <c r="AH26" s="297"/>
      <c r="AI26" s="297"/>
      <c r="AJ26" s="297"/>
      <c r="AK26" s="297"/>
      <c r="AL26" s="297"/>
      <c r="AM26" s="297"/>
      <c r="AN26" s="297"/>
      <c r="AO26" s="303" t="str">
        <f t="shared" si="0"/>
        <v>//</v>
      </c>
      <c r="AP26" s="284" t="str">
        <f t="shared" si="1"/>
        <v>00-</v>
      </c>
      <c r="AQ26" s="284" t="str">
        <f t="shared" si="2"/>
        <v xml:space="preserve"> site  m //</v>
      </c>
      <c r="AR26" s="284" t="str">
        <f t="shared" si="3"/>
        <v/>
      </c>
      <c r="AS26" s="284" t="str">
        <f t="shared" si="4"/>
        <v/>
      </c>
    </row>
    <row r="27" spans="1:45" x14ac:dyDescent="0.3">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1"/>
      <c r="AE27" s="90"/>
      <c r="AF27" s="297"/>
      <c r="AG27" s="297"/>
      <c r="AH27" s="297"/>
      <c r="AI27" s="297"/>
      <c r="AJ27" s="297"/>
      <c r="AK27" s="297"/>
      <c r="AL27" s="297"/>
      <c r="AM27" s="297"/>
      <c r="AN27" s="297"/>
      <c r="AO27" s="303" t="str">
        <f t="shared" si="0"/>
        <v>//</v>
      </c>
      <c r="AP27" s="284" t="str">
        <f t="shared" si="1"/>
        <v>00-</v>
      </c>
      <c r="AQ27" s="284" t="str">
        <f t="shared" si="2"/>
        <v xml:space="preserve"> site  m //</v>
      </c>
      <c r="AR27" s="284" t="str">
        <f t="shared" si="3"/>
        <v/>
      </c>
      <c r="AS27" s="284" t="str">
        <f t="shared" si="4"/>
        <v/>
      </c>
    </row>
    <row r="28" spans="1:45" x14ac:dyDescent="0.3">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1"/>
      <c r="AE28" s="90"/>
      <c r="AF28" s="297"/>
      <c r="AG28" s="297"/>
      <c r="AH28" s="297"/>
      <c r="AI28" s="297"/>
      <c r="AJ28" s="297"/>
      <c r="AK28" s="297"/>
      <c r="AL28" s="297"/>
      <c r="AM28" s="297"/>
      <c r="AN28" s="297"/>
      <c r="AO28" s="303" t="str">
        <f t="shared" si="0"/>
        <v>//</v>
      </c>
      <c r="AP28" s="284" t="str">
        <f t="shared" si="1"/>
        <v>00-</v>
      </c>
      <c r="AQ28" s="284" t="str">
        <f t="shared" si="2"/>
        <v xml:space="preserve"> site  m //</v>
      </c>
      <c r="AR28" s="284" t="str">
        <f t="shared" si="3"/>
        <v/>
      </c>
      <c r="AS28" s="284" t="str">
        <f t="shared" si="4"/>
        <v/>
      </c>
    </row>
    <row r="29" spans="1:45" x14ac:dyDescent="0.3">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1"/>
      <c r="AE29" s="90"/>
      <c r="AF29" s="297"/>
      <c r="AG29" s="297"/>
      <c r="AH29" s="297"/>
      <c r="AI29" s="297"/>
      <c r="AJ29" s="297"/>
      <c r="AK29" s="297"/>
      <c r="AL29" s="297"/>
      <c r="AM29" s="297"/>
      <c r="AN29" s="297"/>
      <c r="AO29" s="303" t="str">
        <f t="shared" si="0"/>
        <v>//</v>
      </c>
      <c r="AP29" s="284" t="str">
        <f t="shared" si="1"/>
        <v>00-</v>
      </c>
      <c r="AQ29" s="284" t="str">
        <f t="shared" si="2"/>
        <v xml:space="preserve"> site  m //</v>
      </c>
      <c r="AR29" s="284" t="str">
        <f t="shared" si="3"/>
        <v/>
      </c>
      <c r="AS29" s="284" t="str">
        <f t="shared" si="4"/>
        <v/>
      </c>
    </row>
    <row r="30" spans="1:45" x14ac:dyDescent="0.3">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1"/>
      <c r="AE30" s="90"/>
      <c r="AF30" s="297"/>
      <c r="AG30" s="297"/>
      <c r="AH30" s="297"/>
      <c r="AI30" s="297"/>
      <c r="AJ30" s="297"/>
      <c r="AK30" s="297"/>
      <c r="AL30" s="297"/>
      <c r="AM30" s="297"/>
      <c r="AN30" s="297"/>
      <c r="AO30" s="303" t="str">
        <f t="shared" si="0"/>
        <v>//</v>
      </c>
      <c r="AP30" s="284" t="str">
        <f t="shared" si="1"/>
        <v>00-</v>
      </c>
      <c r="AQ30" s="284" t="str">
        <f t="shared" si="2"/>
        <v xml:space="preserve"> site  m //</v>
      </c>
      <c r="AR30" s="284" t="str">
        <f t="shared" si="3"/>
        <v/>
      </c>
      <c r="AS30" s="284" t="str">
        <f t="shared" si="4"/>
        <v/>
      </c>
    </row>
    <row r="31" spans="1:45" x14ac:dyDescent="0.3">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1"/>
      <c r="AE31" s="90"/>
      <c r="AF31" s="297"/>
      <c r="AG31" s="297"/>
      <c r="AH31" s="297"/>
      <c r="AI31" s="297"/>
      <c r="AJ31" s="297"/>
      <c r="AK31" s="297"/>
      <c r="AL31" s="297"/>
      <c r="AM31" s="297"/>
      <c r="AN31" s="297"/>
      <c r="AO31" s="303" t="str">
        <f t="shared" si="0"/>
        <v>//</v>
      </c>
      <c r="AP31" s="284" t="str">
        <f t="shared" si="1"/>
        <v>00-</v>
      </c>
      <c r="AQ31" s="284" t="str">
        <f t="shared" si="2"/>
        <v xml:space="preserve"> site  m //</v>
      </c>
      <c r="AR31" s="284" t="str">
        <f t="shared" si="3"/>
        <v/>
      </c>
      <c r="AS31" s="284" t="str">
        <f t="shared" si="4"/>
        <v/>
      </c>
    </row>
    <row r="32" spans="1:45" x14ac:dyDescent="0.3">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1"/>
      <c r="AE32" s="90"/>
      <c r="AF32" s="297"/>
      <c r="AG32" s="297"/>
      <c r="AH32" s="297"/>
      <c r="AI32" s="297"/>
      <c r="AJ32" s="297"/>
      <c r="AK32" s="297"/>
      <c r="AL32" s="297"/>
      <c r="AM32" s="297"/>
      <c r="AN32" s="297"/>
      <c r="AO32" s="303" t="str">
        <f t="shared" si="0"/>
        <v>//</v>
      </c>
      <c r="AP32" s="284" t="str">
        <f t="shared" si="1"/>
        <v>00-</v>
      </c>
      <c r="AQ32" s="284" t="str">
        <f t="shared" si="2"/>
        <v xml:space="preserve"> site  m //</v>
      </c>
      <c r="AR32" s="284" t="str">
        <f t="shared" si="3"/>
        <v/>
      </c>
      <c r="AS32" s="284" t="str">
        <f t="shared" si="4"/>
        <v/>
      </c>
    </row>
    <row r="33" spans="1:45" x14ac:dyDescent="0.3">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1"/>
      <c r="AE33" s="90"/>
      <c r="AF33" s="297"/>
      <c r="AG33" s="297"/>
      <c r="AH33" s="297"/>
      <c r="AI33" s="297"/>
      <c r="AJ33" s="297"/>
      <c r="AK33" s="297"/>
      <c r="AL33" s="297"/>
      <c r="AM33" s="297"/>
      <c r="AN33" s="297"/>
      <c r="AO33" s="303" t="str">
        <f t="shared" si="0"/>
        <v>//</v>
      </c>
      <c r="AP33" s="284" t="str">
        <f t="shared" si="1"/>
        <v>00-</v>
      </c>
      <c r="AQ33" s="284" t="str">
        <f t="shared" si="2"/>
        <v xml:space="preserve"> site  m //</v>
      </c>
      <c r="AR33" s="284" t="str">
        <f t="shared" si="3"/>
        <v/>
      </c>
      <c r="AS33" s="284" t="str">
        <f t="shared" si="4"/>
        <v/>
      </c>
    </row>
    <row r="34" spans="1:45" x14ac:dyDescent="0.3">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1"/>
      <c r="AE34" s="90"/>
      <c r="AF34" s="297"/>
      <c r="AG34" s="297"/>
      <c r="AH34" s="297"/>
      <c r="AI34" s="297"/>
      <c r="AJ34" s="297"/>
      <c r="AK34" s="297"/>
      <c r="AL34" s="297"/>
      <c r="AM34" s="297"/>
      <c r="AN34" s="297"/>
      <c r="AO34" s="303" t="str">
        <f t="shared" si="0"/>
        <v>//</v>
      </c>
      <c r="AP34" s="284" t="str">
        <f t="shared" si="1"/>
        <v>00-</v>
      </c>
      <c r="AQ34" s="284" t="str">
        <f t="shared" si="2"/>
        <v xml:space="preserve"> site  m //</v>
      </c>
      <c r="AR34" s="284" t="str">
        <f t="shared" si="3"/>
        <v/>
      </c>
      <c r="AS34" s="284" t="str">
        <f t="shared" si="4"/>
        <v/>
      </c>
    </row>
    <row r="35" spans="1:45" x14ac:dyDescent="0.3">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1"/>
      <c r="AE35" s="90"/>
      <c r="AF35" s="297"/>
      <c r="AG35" s="297"/>
      <c r="AH35" s="297"/>
      <c r="AI35" s="297"/>
      <c r="AJ35" s="297"/>
      <c r="AK35" s="297"/>
      <c r="AL35" s="297"/>
      <c r="AM35" s="297"/>
      <c r="AN35" s="297"/>
      <c r="AO35" s="303" t="str">
        <f t="shared" si="0"/>
        <v>//</v>
      </c>
      <c r="AP35" s="284" t="str">
        <f t="shared" si="1"/>
        <v>00-</v>
      </c>
      <c r="AQ35" s="284" t="str">
        <f t="shared" si="2"/>
        <v xml:space="preserve"> site  m //</v>
      </c>
      <c r="AR35" s="284" t="str">
        <f t="shared" si="3"/>
        <v/>
      </c>
      <c r="AS35" s="284" t="str">
        <f t="shared" si="4"/>
        <v/>
      </c>
    </row>
    <row r="36" spans="1:45" x14ac:dyDescent="0.3">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1"/>
      <c r="AE36" s="90"/>
      <c r="AF36" s="297"/>
      <c r="AG36" s="297"/>
      <c r="AH36" s="297"/>
      <c r="AI36" s="297"/>
      <c r="AJ36" s="297"/>
      <c r="AK36" s="297"/>
      <c r="AL36" s="297"/>
      <c r="AM36" s="297"/>
      <c r="AN36" s="297"/>
      <c r="AO36" s="303" t="str">
        <f t="shared" si="0"/>
        <v>//</v>
      </c>
      <c r="AP36" s="284" t="str">
        <f t="shared" si="1"/>
        <v>00-</v>
      </c>
      <c r="AQ36" s="284" t="str">
        <f t="shared" si="2"/>
        <v xml:space="preserve"> site  m //</v>
      </c>
      <c r="AR36" s="284" t="str">
        <f t="shared" si="3"/>
        <v/>
      </c>
      <c r="AS36" s="284" t="str">
        <f t="shared" si="4"/>
        <v/>
      </c>
    </row>
    <row r="37" spans="1:45" x14ac:dyDescent="0.3">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1"/>
      <c r="AE37" s="90"/>
      <c r="AF37" s="297"/>
      <c r="AG37" s="297"/>
      <c r="AH37" s="297"/>
      <c r="AI37" s="297"/>
      <c r="AJ37" s="297"/>
      <c r="AK37" s="297"/>
      <c r="AL37" s="297"/>
      <c r="AM37" s="297"/>
      <c r="AN37" s="297"/>
      <c r="AO37" s="303" t="str">
        <f t="shared" si="0"/>
        <v>//</v>
      </c>
      <c r="AP37" s="284" t="str">
        <f t="shared" si="1"/>
        <v>00-</v>
      </c>
      <c r="AQ37" s="284" t="str">
        <f t="shared" si="2"/>
        <v xml:space="preserve"> site  m //</v>
      </c>
      <c r="AR37" s="284" t="str">
        <f t="shared" si="3"/>
        <v/>
      </c>
      <c r="AS37" s="284" t="str">
        <f t="shared" si="4"/>
        <v/>
      </c>
    </row>
    <row r="38" spans="1:45" x14ac:dyDescent="0.3">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1"/>
      <c r="AE38" s="90"/>
      <c r="AF38" s="297"/>
      <c r="AG38" s="297"/>
      <c r="AH38" s="297"/>
      <c r="AI38" s="297"/>
      <c r="AJ38" s="297"/>
      <c r="AK38" s="297"/>
      <c r="AL38" s="297"/>
      <c r="AM38" s="297"/>
      <c r="AN38" s="297"/>
      <c r="AO38" s="303" t="str">
        <f t="shared" si="0"/>
        <v>//</v>
      </c>
      <c r="AP38" s="284" t="str">
        <f t="shared" si="1"/>
        <v>00-</v>
      </c>
      <c r="AQ38" s="284" t="str">
        <f t="shared" si="2"/>
        <v xml:space="preserve"> site  m //</v>
      </c>
      <c r="AR38" s="284" t="str">
        <f t="shared" si="3"/>
        <v/>
      </c>
      <c r="AS38" s="284" t="str">
        <f t="shared" si="4"/>
        <v/>
      </c>
    </row>
    <row r="39" spans="1:45" x14ac:dyDescent="0.3">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1"/>
      <c r="AE39" s="90"/>
      <c r="AF39" s="297"/>
      <c r="AG39" s="297"/>
      <c r="AH39" s="297"/>
      <c r="AI39" s="297"/>
      <c r="AJ39" s="297"/>
      <c r="AK39" s="297"/>
      <c r="AL39" s="297"/>
      <c r="AM39" s="297"/>
      <c r="AN39" s="297"/>
      <c r="AO39" s="303" t="str">
        <f t="shared" si="0"/>
        <v>//</v>
      </c>
      <c r="AP39" s="284" t="str">
        <f t="shared" si="1"/>
        <v>00-</v>
      </c>
      <c r="AQ39" s="284" t="str">
        <f t="shared" si="2"/>
        <v xml:space="preserve"> site  m //</v>
      </c>
      <c r="AR39" s="284" t="str">
        <f t="shared" si="3"/>
        <v/>
      </c>
      <c r="AS39" s="284" t="str">
        <f t="shared" si="4"/>
        <v/>
      </c>
    </row>
    <row r="40" spans="1:45" x14ac:dyDescent="0.3">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1"/>
      <c r="AE40" s="90"/>
      <c r="AF40" s="297"/>
      <c r="AG40" s="297"/>
      <c r="AH40" s="297"/>
      <c r="AI40" s="297"/>
      <c r="AJ40" s="297"/>
      <c r="AK40" s="297"/>
      <c r="AL40" s="297"/>
      <c r="AM40" s="297"/>
      <c r="AN40" s="297"/>
      <c r="AO40" s="303" t="str">
        <f t="shared" si="0"/>
        <v>//</v>
      </c>
      <c r="AP40" s="284" t="str">
        <f t="shared" si="1"/>
        <v>00-</v>
      </c>
      <c r="AQ40" s="284" t="str">
        <f t="shared" si="2"/>
        <v xml:space="preserve"> site  m //</v>
      </c>
      <c r="AR40" s="284" t="str">
        <f t="shared" si="3"/>
        <v/>
      </c>
      <c r="AS40" s="284" t="str">
        <f t="shared" si="4"/>
        <v/>
      </c>
    </row>
    <row r="41" spans="1:45" x14ac:dyDescent="0.3">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1"/>
      <c r="AE41" s="90"/>
      <c r="AF41" s="297"/>
      <c r="AG41" s="297"/>
      <c r="AH41" s="297"/>
      <c r="AI41" s="297"/>
      <c r="AJ41" s="297"/>
      <c r="AK41" s="297"/>
      <c r="AL41" s="297"/>
      <c r="AM41" s="297"/>
      <c r="AN41" s="297"/>
      <c r="AO41" s="303" t="str">
        <f t="shared" si="0"/>
        <v>//</v>
      </c>
      <c r="AP41" s="284" t="str">
        <f t="shared" si="1"/>
        <v>00-</v>
      </c>
      <c r="AQ41" s="284" t="str">
        <f t="shared" si="2"/>
        <v xml:space="preserve"> site  m //</v>
      </c>
      <c r="AR41" s="284" t="str">
        <f t="shared" si="3"/>
        <v/>
      </c>
      <c r="AS41" s="284" t="str">
        <f t="shared" si="4"/>
        <v/>
      </c>
    </row>
    <row r="42" spans="1:45" x14ac:dyDescent="0.3">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1"/>
      <c r="AE42" s="90"/>
      <c r="AF42" s="297"/>
      <c r="AG42" s="297"/>
      <c r="AH42" s="297"/>
      <c r="AI42" s="297"/>
      <c r="AJ42" s="297"/>
      <c r="AK42" s="297"/>
      <c r="AL42" s="297"/>
      <c r="AM42" s="297"/>
      <c r="AN42" s="297"/>
      <c r="AO42" s="303" t="str">
        <f t="shared" si="0"/>
        <v>//</v>
      </c>
      <c r="AP42" s="284" t="str">
        <f t="shared" si="1"/>
        <v>00-</v>
      </c>
      <c r="AQ42" s="284" t="str">
        <f t="shared" si="2"/>
        <v xml:space="preserve"> site  m //</v>
      </c>
      <c r="AR42" s="284" t="str">
        <f t="shared" si="3"/>
        <v/>
      </c>
      <c r="AS42" s="284" t="str">
        <f t="shared" si="4"/>
        <v/>
      </c>
    </row>
    <row r="43" spans="1:45" x14ac:dyDescent="0.3">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1"/>
      <c r="AE43" s="90"/>
      <c r="AF43" s="297"/>
      <c r="AG43" s="297"/>
      <c r="AH43" s="297"/>
      <c r="AI43" s="297"/>
      <c r="AJ43" s="297"/>
      <c r="AK43" s="297"/>
      <c r="AL43" s="297"/>
      <c r="AM43" s="297"/>
      <c r="AN43" s="297"/>
      <c r="AO43" s="303" t="str">
        <f t="shared" si="0"/>
        <v>//</v>
      </c>
      <c r="AP43" s="284" t="str">
        <f t="shared" si="1"/>
        <v>00-</v>
      </c>
      <c r="AQ43" s="284" t="str">
        <f t="shared" si="2"/>
        <v xml:space="preserve"> site  m //</v>
      </c>
      <c r="AR43" s="284" t="str">
        <f t="shared" si="3"/>
        <v/>
      </c>
      <c r="AS43" s="284" t="str">
        <f t="shared" si="4"/>
        <v/>
      </c>
    </row>
    <row r="44" spans="1:45" x14ac:dyDescent="0.3">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1"/>
      <c r="AE44" s="90"/>
      <c r="AF44" s="297"/>
      <c r="AG44" s="297"/>
      <c r="AH44" s="297"/>
      <c r="AI44" s="297"/>
      <c r="AJ44" s="297"/>
      <c r="AK44" s="297"/>
      <c r="AL44" s="297"/>
      <c r="AM44" s="297"/>
      <c r="AN44" s="297"/>
      <c r="AO44" s="303" t="str">
        <f t="shared" si="0"/>
        <v>//</v>
      </c>
      <c r="AP44" s="284" t="str">
        <f t="shared" si="1"/>
        <v>00-</v>
      </c>
      <c r="AQ44" s="284" t="str">
        <f t="shared" si="2"/>
        <v xml:space="preserve"> site  m //</v>
      </c>
      <c r="AR44" s="284" t="str">
        <f t="shared" si="3"/>
        <v/>
      </c>
      <c r="AS44" s="284" t="str">
        <f t="shared" si="4"/>
        <v/>
      </c>
    </row>
    <row r="45" spans="1:45" x14ac:dyDescent="0.3">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1"/>
      <c r="AE45" s="90"/>
      <c r="AF45" s="297"/>
      <c r="AG45" s="297"/>
      <c r="AH45" s="297"/>
      <c r="AI45" s="297"/>
      <c r="AJ45" s="297"/>
      <c r="AK45" s="297"/>
      <c r="AL45" s="297"/>
      <c r="AM45" s="297"/>
      <c r="AN45" s="297"/>
      <c r="AO45" s="303" t="str">
        <f t="shared" si="0"/>
        <v>//</v>
      </c>
      <c r="AP45" s="284" t="str">
        <f t="shared" si="1"/>
        <v>00-</v>
      </c>
      <c r="AQ45" s="284" t="str">
        <f t="shared" si="2"/>
        <v xml:space="preserve"> site  m //</v>
      </c>
      <c r="AR45" s="284" t="str">
        <f t="shared" si="3"/>
        <v/>
      </c>
      <c r="AS45" s="284" t="str">
        <f t="shared" si="4"/>
        <v/>
      </c>
    </row>
    <row r="46" spans="1:45" x14ac:dyDescent="0.3">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1"/>
      <c r="AE46" s="90"/>
      <c r="AF46" s="297"/>
      <c r="AG46" s="297"/>
      <c r="AH46" s="297"/>
      <c r="AI46" s="297"/>
      <c r="AJ46" s="297"/>
      <c r="AK46" s="297"/>
      <c r="AL46" s="297"/>
      <c r="AM46" s="297"/>
      <c r="AN46" s="297"/>
      <c r="AO46" s="303" t="str">
        <f t="shared" si="0"/>
        <v>//</v>
      </c>
      <c r="AP46" s="284" t="str">
        <f t="shared" si="1"/>
        <v>00-</v>
      </c>
      <c r="AQ46" s="284" t="str">
        <f t="shared" si="2"/>
        <v xml:space="preserve"> site  m //</v>
      </c>
      <c r="AR46" s="284" t="str">
        <f t="shared" si="3"/>
        <v/>
      </c>
      <c r="AS46" s="284" t="str">
        <f t="shared" si="4"/>
        <v/>
      </c>
    </row>
    <row r="47" spans="1:45" x14ac:dyDescent="0.3">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1"/>
      <c r="AE47" s="90"/>
      <c r="AF47" s="297"/>
      <c r="AG47" s="297"/>
      <c r="AH47" s="297"/>
      <c r="AI47" s="297"/>
      <c r="AJ47" s="297"/>
      <c r="AK47" s="297"/>
      <c r="AL47" s="297"/>
      <c r="AM47" s="297"/>
      <c r="AN47" s="297"/>
      <c r="AO47" s="303" t="str">
        <f t="shared" si="0"/>
        <v>//</v>
      </c>
      <c r="AP47" s="284" t="str">
        <f t="shared" si="1"/>
        <v>00-</v>
      </c>
      <c r="AQ47" s="284" t="str">
        <f t="shared" si="2"/>
        <v xml:space="preserve"> site  m //</v>
      </c>
      <c r="AR47" s="284" t="str">
        <f t="shared" si="3"/>
        <v/>
      </c>
      <c r="AS47" s="284" t="str">
        <f t="shared" si="4"/>
        <v/>
      </c>
    </row>
    <row r="48" spans="1:45" x14ac:dyDescent="0.3">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1"/>
      <c r="AE48" s="90"/>
      <c r="AF48" s="297"/>
      <c r="AG48" s="297"/>
      <c r="AH48" s="297"/>
      <c r="AI48" s="297"/>
      <c r="AJ48" s="297"/>
      <c r="AK48" s="297"/>
      <c r="AL48" s="297"/>
      <c r="AM48" s="297"/>
      <c r="AN48" s="297"/>
      <c r="AO48" s="303" t="str">
        <f t="shared" si="0"/>
        <v>//</v>
      </c>
      <c r="AP48" s="284" t="str">
        <f t="shared" si="1"/>
        <v>00-</v>
      </c>
      <c r="AQ48" s="284" t="str">
        <f t="shared" si="2"/>
        <v xml:space="preserve"> site  m //</v>
      </c>
      <c r="AR48" s="284" t="str">
        <f t="shared" si="3"/>
        <v/>
      </c>
      <c r="AS48" s="284" t="str">
        <f t="shared" si="4"/>
        <v/>
      </c>
    </row>
    <row r="49" spans="1:45" x14ac:dyDescent="0.3">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1"/>
      <c r="AE49" s="90"/>
      <c r="AF49" s="297"/>
      <c r="AG49" s="297"/>
      <c r="AH49" s="297"/>
      <c r="AI49" s="297"/>
      <c r="AJ49" s="297"/>
      <c r="AK49" s="297"/>
      <c r="AL49" s="297"/>
      <c r="AM49" s="297"/>
      <c r="AN49" s="297"/>
      <c r="AO49" s="303" t="str">
        <f t="shared" si="0"/>
        <v>//</v>
      </c>
      <c r="AP49" s="284" t="str">
        <f t="shared" si="1"/>
        <v>00-</v>
      </c>
      <c r="AQ49" s="284" t="str">
        <f t="shared" si="2"/>
        <v xml:space="preserve"> site  m //</v>
      </c>
      <c r="AR49" s="284" t="str">
        <f t="shared" si="3"/>
        <v/>
      </c>
      <c r="AS49" s="284" t="str">
        <f t="shared" si="4"/>
        <v/>
      </c>
    </row>
    <row r="50" spans="1:45" x14ac:dyDescent="0.3">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1"/>
      <c r="AE50" s="90"/>
      <c r="AF50" s="297"/>
      <c r="AG50" s="297"/>
      <c r="AH50" s="297"/>
      <c r="AI50" s="297"/>
      <c r="AJ50" s="297"/>
      <c r="AK50" s="297"/>
      <c r="AL50" s="297"/>
      <c r="AM50" s="297"/>
      <c r="AN50" s="297"/>
      <c r="AO50" s="303" t="str">
        <f t="shared" si="0"/>
        <v>//</v>
      </c>
      <c r="AP50" s="284" t="str">
        <f t="shared" si="1"/>
        <v>00-</v>
      </c>
      <c r="AQ50" s="284" t="str">
        <f t="shared" si="2"/>
        <v xml:space="preserve"> site  m //</v>
      </c>
      <c r="AR50" s="284" t="str">
        <f t="shared" si="3"/>
        <v/>
      </c>
      <c r="AS50" s="284" t="str">
        <f t="shared" si="4"/>
        <v/>
      </c>
    </row>
    <row r="51" spans="1:45" x14ac:dyDescent="0.3">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1"/>
      <c r="AE51" s="90"/>
      <c r="AF51" s="297"/>
      <c r="AG51" s="297"/>
      <c r="AH51" s="297"/>
      <c r="AI51" s="297"/>
      <c r="AJ51" s="297"/>
      <c r="AK51" s="297"/>
      <c r="AL51" s="297"/>
      <c r="AM51" s="297"/>
      <c r="AN51" s="297"/>
      <c r="AO51" s="303" t="str">
        <f t="shared" si="0"/>
        <v>//</v>
      </c>
      <c r="AP51" s="284" t="str">
        <f t="shared" si="1"/>
        <v>00-</v>
      </c>
      <c r="AQ51" s="284" t="str">
        <f t="shared" si="2"/>
        <v xml:space="preserve"> site  m //</v>
      </c>
      <c r="AR51" s="284" t="str">
        <f t="shared" si="3"/>
        <v/>
      </c>
      <c r="AS51" s="284" t="str">
        <f t="shared" si="4"/>
        <v/>
      </c>
    </row>
    <row r="52" spans="1:45" x14ac:dyDescent="0.3">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1"/>
      <c r="AE52" s="90"/>
      <c r="AF52" s="297"/>
      <c r="AG52" s="297"/>
      <c r="AH52" s="297"/>
      <c r="AI52" s="297"/>
      <c r="AJ52" s="297"/>
      <c r="AK52" s="297"/>
      <c r="AL52" s="297"/>
      <c r="AM52" s="297"/>
      <c r="AN52" s="297"/>
      <c r="AO52" s="303" t="str">
        <f t="shared" si="0"/>
        <v>//</v>
      </c>
      <c r="AP52" s="284" t="str">
        <f t="shared" si="1"/>
        <v>00-</v>
      </c>
      <c r="AQ52" s="284" t="str">
        <f t="shared" si="2"/>
        <v xml:space="preserve"> site  m //</v>
      </c>
      <c r="AR52" s="284" t="str">
        <f t="shared" si="3"/>
        <v/>
      </c>
      <c r="AS52" s="284" t="str">
        <f t="shared" si="4"/>
        <v/>
      </c>
    </row>
    <row r="53" spans="1:45" x14ac:dyDescent="0.3">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1"/>
      <c r="AE53" s="90"/>
      <c r="AF53" s="297"/>
      <c r="AG53" s="297"/>
      <c r="AH53" s="297"/>
      <c r="AI53" s="297"/>
      <c r="AJ53" s="297"/>
      <c r="AK53" s="297"/>
      <c r="AL53" s="297"/>
      <c r="AM53" s="297"/>
      <c r="AN53" s="297"/>
      <c r="AO53" s="303" t="str">
        <f t="shared" si="0"/>
        <v>//</v>
      </c>
      <c r="AP53" s="284" t="str">
        <f t="shared" si="1"/>
        <v>00-</v>
      </c>
      <c r="AQ53" s="284" t="str">
        <f t="shared" si="2"/>
        <v xml:space="preserve"> site  m //</v>
      </c>
      <c r="AR53" s="284" t="str">
        <f t="shared" si="3"/>
        <v/>
      </c>
      <c r="AS53" s="284" t="str">
        <f t="shared" si="4"/>
        <v/>
      </c>
    </row>
    <row r="54" spans="1:45" x14ac:dyDescent="0.3">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1"/>
      <c r="AE54" s="90"/>
      <c r="AF54" s="297"/>
      <c r="AG54" s="297"/>
      <c r="AH54" s="297"/>
      <c r="AI54" s="297"/>
      <c r="AJ54" s="297"/>
      <c r="AK54" s="297"/>
      <c r="AL54" s="297"/>
      <c r="AM54" s="297"/>
      <c r="AN54" s="297"/>
      <c r="AO54" s="303" t="str">
        <f t="shared" si="0"/>
        <v>//</v>
      </c>
      <c r="AP54" s="284" t="str">
        <f t="shared" si="1"/>
        <v>00-</v>
      </c>
      <c r="AQ54" s="284" t="str">
        <f t="shared" si="2"/>
        <v xml:space="preserve"> site  m //</v>
      </c>
      <c r="AR54" s="284" t="str">
        <f t="shared" si="3"/>
        <v/>
      </c>
      <c r="AS54" s="284" t="str">
        <f t="shared" si="4"/>
        <v/>
      </c>
    </row>
    <row r="55" spans="1:45" x14ac:dyDescent="0.3">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1"/>
      <c r="AE55" s="90"/>
      <c r="AF55" s="297"/>
      <c r="AG55" s="297"/>
      <c r="AH55" s="297"/>
      <c r="AI55" s="297"/>
      <c r="AJ55" s="297"/>
      <c r="AK55" s="297"/>
      <c r="AL55" s="297"/>
      <c r="AM55" s="297"/>
      <c r="AN55" s="297"/>
      <c r="AO55" s="303" t="str">
        <f t="shared" si="0"/>
        <v>//</v>
      </c>
      <c r="AP55" s="284" t="str">
        <f t="shared" si="1"/>
        <v>00-</v>
      </c>
      <c r="AQ55" s="284" t="str">
        <f t="shared" si="2"/>
        <v xml:space="preserve"> site  m //</v>
      </c>
      <c r="AR55" s="284" t="str">
        <f t="shared" si="3"/>
        <v/>
      </c>
      <c r="AS55" s="284" t="str">
        <f t="shared" si="4"/>
        <v/>
      </c>
    </row>
    <row r="56" spans="1:45" x14ac:dyDescent="0.3">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1"/>
      <c r="AE56" s="90"/>
      <c r="AF56" s="297"/>
      <c r="AG56" s="297"/>
      <c r="AH56" s="297"/>
      <c r="AI56" s="297"/>
      <c r="AJ56" s="297"/>
      <c r="AK56" s="297"/>
      <c r="AL56" s="297"/>
      <c r="AM56" s="297"/>
      <c r="AN56" s="297"/>
      <c r="AO56" s="303" t="str">
        <f t="shared" si="0"/>
        <v>//</v>
      </c>
      <c r="AP56" s="284" t="str">
        <f t="shared" si="1"/>
        <v>00-</v>
      </c>
      <c r="AQ56" s="284" t="str">
        <f t="shared" si="2"/>
        <v xml:space="preserve"> site  m //</v>
      </c>
      <c r="AR56" s="284" t="str">
        <f t="shared" si="3"/>
        <v/>
      </c>
      <c r="AS56" s="284" t="str">
        <f t="shared" si="4"/>
        <v/>
      </c>
    </row>
    <row r="57" spans="1:45" x14ac:dyDescent="0.3">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1"/>
      <c r="AE57" s="90"/>
      <c r="AF57" s="297"/>
      <c r="AG57" s="297"/>
      <c r="AH57" s="297"/>
      <c r="AI57" s="297"/>
      <c r="AJ57" s="297"/>
      <c r="AK57" s="297"/>
      <c r="AL57" s="297"/>
      <c r="AM57" s="297"/>
      <c r="AN57" s="297"/>
      <c r="AO57" s="303" t="str">
        <f t="shared" si="0"/>
        <v>//</v>
      </c>
      <c r="AP57" s="284" t="str">
        <f t="shared" si="1"/>
        <v>00-</v>
      </c>
      <c r="AQ57" s="284" t="str">
        <f t="shared" si="2"/>
        <v xml:space="preserve"> site  m //</v>
      </c>
      <c r="AR57" s="284" t="str">
        <f t="shared" si="3"/>
        <v/>
      </c>
      <c r="AS57" s="284" t="str">
        <f t="shared" si="4"/>
        <v/>
      </c>
    </row>
    <row r="58" spans="1:45" x14ac:dyDescent="0.3">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1"/>
      <c r="AE58" s="90"/>
      <c r="AF58" s="297"/>
      <c r="AG58" s="297"/>
      <c r="AH58" s="297"/>
      <c r="AI58" s="297"/>
      <c r="AJ58" s="297"/>
      <c r="AK58" s="297"/>
      <c r="AL58" s="297"/>
      <c r="AM58" s="297"/>
      <c r="AN58" s="297"/>
      <c r="AO58" s="303" t="str">
        <f t="shared" si="0"/>
        <v>//</v>
      </c>
      <c r="AP58" s="284" t="str">
        <f t="shared" si="1"/>
        <v>00-</v>
      </c>
      <c r="AQ58" s="284" t="str">
        <f t="shared" si="2"/>
        <v xml:space="preserve"> site  m //</v>
      </c>
      <c r="AR58" s="284" t="str">
        <f t="shared" si="3"/>
        <v/>
      </c>
      <c r="AS58" s="284" t="str">
        <f t="shared" si="4"/>
        <v/>
      </c>
    </row>
    <row r="59" spans="1:45" x14ac:dyDescent="0.3">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1"/>
      <c r="AE59" s="90"/>
      <c r="AF59" s="297"/>
      <c r="AG59" s="297"/>
      <c r="AH59" s="297"/>
      <c r="AI59" s="297"/>
      <c r="AJ59" s="297"/>
      <c r="AK59" s="297"/>
      <c r="AL59" s="297"/>
      <c r="AM59" s="297"/>
      <c r="AN59" s="297"/>
      <c r="AO59" s="303" t="str">
        <f t="shared" si="0"/>
        <v>//</v>
      </c>
      <c r="AP59" s="284" t="str">
        <f t="shared" si="1"/>
        <v>00-</v>
      </c>
      <c r="AQ59" s="284" t="str">
        <f t="shared" si="2"/>
        <v xml:space="preserve"> site  m //</v>
      </c>
      <c r="AR59" s="284" t="str">
        <f t="shared" si="3"/>
        <v/>
      </c>
      <c r="AS59" s="284" t="str">
        <f t="shared" si="4"/>
        <v/>
      </c>
    </row>
    <row r="60" spans="1:45" x14ac:dyDescent="0.3">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1"/>
      <c r="AE60" s="90"/>
      <c r="AF60" s="297"/>
      <c r="AG60" s="297"/>
      <c r="AH60" s="297"/>
      <c r="AI60" s="297"/>
      <c r="AJ60" s="297"/>
      <c r="AK60" s="297"/>
      <c r="AL60" s="297"/>
      <c r="AM60" s="297"/>
      <c r="AN60" s="297"/>
      <c r="AO60" s="303" t="str">
        <f t="shared" si="0"/>
        <v>//</v>
      </c>
      <c r="AP60" s="284" t="str">
        <f t="shared" si="1"/>
        <v>00-</v>
      </c>
      <c r="AQ60" s="284" t="str">
        <f t="shared" si="2"/>
        <v xml:space="preserve"> site  m //</v>
      </c>
      <c r="AR60" s="284" t="str">
        <f t="shared" si="3"/>
        <v/>
      </c>
      <c r="AS60" s="284" t="str">
        <f t="shared" si="4"/>
        <v/>
      </c>
    </row>
    <row r="61" spans="1:45" x14ac:dyDescent="0.3">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1"/>
      <c r="AE61" s="90"/>
      <c r="AF61" s="297"/>
      <c r="AG61" s="297"/>
      <c r="AH61" s="297"/>
      <c r="AI61" s="297"/>
      <c r="AJ61" s="297"/>
      <c r="AK61" s="297"/>
      <c r="AL61" s="297"/>
      <c r="AM61" s="297"/>
      <c r="AN61" s="297"/>
      <c r="AO61" s="303" t="str">
        <f t="shared" si="0"/>
        <v>//</v>
      </c>
      <c r="AP61" s="284" t="str">
        <f t="shared" si="1"/>
        <v>00-</v>
      </c>
      <c r="AQ61" s="284" t="str">
        <f t="shared" si="2"/>
        <v xml:space="preserve"> site  m //</v>
      </c>
      <c r="AR61" s="284" t="str">
        <f t="shared" si="3"/>
        <v/>
      </c>
      <c r="AS61" s="284" t="str">
        <f t="shared" si="4"/>
        <v/>
      </c>
    </row>
    <row r="62" spans="1:45" x14ac:dyDescent="0.3">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1"/>
      <c r="AE62" s="90"/>
      <c r="AF62" s="297"/>
      <c r="AG62" s="297"/>
      <c r="AH62" s="297"/>
      <c r="AI62" s="297"/>
      <c r="AJ62" s="297"/>
      <c r="AK62" s="297"/>
      <c r="AL62" s="297"/>
      <c r="AM62" s="297"/>
      <c r="AN62" s="297"/>
      <c r="AO62" s="303" t="str">
        <f t="shared" si="0"/>
        <v>//</v>
      </c>
      <c r="AP62" s="284" t="str">
        <f t="shared" si="1"/>
        <v>00-</v>
      </c>
      <c r="AQ62" s="284" t="str">
        <f t="shared" si="2"/>
        <v xml:space="preserve"> site  m //</v>
      </c>
      <c r="AR62" s="284" t="str">
        <f t="shared" si="3"/>
        <v/>
      </c>
      <c r="AS62" s="284" t="str">
        <f t="shared" si="4"/>
        <v/>
      </c>
    </row>
    <row r="63" spans="1:45" x14ac:dyDescent="0.3">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1"/>
      <c r="AE63" s="90"/>
      <c r="AF63" s="297"/>
      <c r="AG63" s="297"/>
      <c r="AH63" s="297"/>
      <c r="AI63" s="297"/>
      <c r="AJ63" s="297"/>
      <c r="AK63" s="297"/>
      <c r="AL63" s="297"/>
      <c r="AM63" s="297"/>
      <c r="AN63" s="297"/>
      <c r="AO63" s="303" t="str">
        <f t="shared" si="0"/>
        <v>//</v>
      </c>
      <c r="AP63" s="284" t="str">
        <f t="shared" si="1"/>
        <v>00-</v>
      </c>
      <c r="AQ63" s="284" t="str">
        <f t="shared" si="2"/>
        <v xml:space="preserve"> site  m //</v>
      </c>
      <c r="AR63" s="284" t="str">
        <f t="shared" si="3"/>
        <v/>
      </c>
      <c r="AS63" s="284" t="str">
        <f t="shared" si="4"/>
        <v/>
      </c>
    </row>
    <row r="64" spans="1:45" x14ac:dyDescent="0.3">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1"/>
      <c r="AE64" s="90"/>
      <c r="AF64" s="297"/>
      <c r="AG64" s="297"/>
      <c r="AH64" s="297"/>
      <c r="AI64" s="297"/>
      <c r="AJ64" s="297"/>
      <c r="AK64" s="297"/>
      <c r="AL64" s="297"/>
      <c r="AM64" s="297"/>
      <c r="AN64" s="297"/>
      <c r="AO64" s="303" t="str">
        <f t="shared" si="0"/>
        <v>//</v>
      </c>
      <c r="AP64" s="284" t="str">
        <f t="shared" si="1"/>
        <v>00-</v>
      </c>
      <c r="AQ64" s="284" t="str">
        <f t="shared" si="2"/>
        <v xml:space="preserve"> site  m //</v>
      </c>
      <c r="AR64" s="284" t="str">
        <f t="shared" si="3"/>
        <v/>
      </c>
      <c r="AS64" s="284" t="str">
        <f t="shared" si="4"/>
        <v/>
      </c>
    </row>
    <row r="65" spans="1:45" x14ac:dyDescent="0.3">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1"/>
      <c r="AE65" s="90"/>
      <c r="AF65" s="297"/>
      <c r="AG65" s="297"/>
      <c r="AH65" s="297"/>
      <c r="AI65" s="297"/>
      <c r="AJ65" s="297"/>
      <c r="AK65" s="297"/>
      <c r="AL65" s="297"/>
      <c r="AM65" s="297"/>
      <c r="AN65" s="297"/>
      <c r="AO65" s="303" t="str">
        <f t="shared" si="0"/>
        <v>//</v>
      </c>
      <c r="AP65" s="284" t="str">
        <f t="shared" si="1"/>
        <v>00-</v>
      </c>
      <c r="AQ65" s="284" t="str">
        <f t="shared" si="2"/>
        <v xml:space="preserve"> site  m //</v>
      </c>
      <c r="AR65" s="284" t="str">
        <f t="shared" si="3"/>
        <v/>
      </c>
      <c r="AS65" s="284" t="str">
        <f t="shared" si="4"/>
        <v/>
      </c>
    </row>
    <row r="66" spans="1:45" x14ac:dyDescent="0.3">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1"/>
      <c r="AE66" s="90"/>
      <c r="AF66" s="297"/>
      <c r="AG66" s="297"/>
      <c r="AH66" s="297"/>
      <c r="AI66" s="297"/>
      <c r="AJ66" s="297"/>
      <c r="AK66" s="297"/>
      <c r="AL66" s="297"/>
      <c r="AM66" s="297"/>
      <c r="AN66" s="297"/>
      <c r="AO66" s="303" t="str">
        <f t="shared" si="0"/>
        <v>//</v>
      </c>
      <c r="AP66" s="284" t="str">
        <f t="shared" si="1"/>
        <v>00-</v>
      </c>
      <c r="AQ66" s="284" t="str">
        <f t="shared" si="2"/>
        <v xml:space="preserve"> site  m //</v>
      </c>
      <c r="AR66" s="284" t="str">
        <f t="shared" si="3"/>
        <v/>
      </c>
      <c r="AS66" s="284" t="str">
        <f t="shared" si="4"/>
        <v/>
      </c>
    </row>
    <row r="67" spans="1:45" x14ac:dyDescent="0.3">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1"/>
      <c r="AE67" s="90"/>
      <c r="AF67" s="297"/>
      <c r="AG67" s="297"/>
      <c r="AH67" s="297"/>
      <c r="AI67" s="297"/>
      <c r="AJ67" s="297"/>
      <c r="AK67" s="297"/>
      <c r="AL67" s="297"/>
      <c r="AM67" s="297"/>
      <c r="AN67" s="297"/>
      <c r="AO67" s="303" t="str">
        <f t="shared" ref="AO67:AO130" si="5">(CONCATENATE(D67,"/",E67,"/",F67))</f>
        <v>//</v>
      </c>
      <c r="AP67" s="284" t="str">
        <f t="shared" ref="AP67:AP130" si="6">IFERROR((CONCATENATE(((-1*TRUNC(B67,4))*10000),((TRUNC(A67,4))*10000),"-",F67))," ")</f>
        <v>00-</v>
      </c>
      <c r="AQ67" s="284" t="str">
        <f t="shared" ref="AQ67:AQ130" si="7">CONCATENATE(I67," ","site"," ",J67," ",S67,"m"," ",AO67)</f>
        <v xml:space="preserve"> site  m //</v>
      </c>
      <c r="AR67" s="284" t="str">
        <f t="shared" ref="AR67:AR130" si="8">IF(AQ67=" site  m //","",(CONCATENATE(I67," ","site"," ",J67," ",S67,"m"," ",AO67)))</f>
        <v/>
      </c>
      <c r="AS67" s="284" t="str">
        <f t="shared" si="4"/>
        <v/>
      </c>
    </row>
    <row r="68" spans="1:45" x14ac:dyDescent="0.3">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1"/>
      <c r="AE68" s="90"/>
      <c r="AF68" s="297"/>
      <c r="AG68" s="297"/>
      <c r="AH68" s="297"/>
      <c r="AI68" s="297"/>
      <c r="AJ68" s="297"/>
      <c r="AK68" s="297"/>
      <c r="AL68" s="297"/>
      <c r="AM68" s="297"/>
      <c r="AN68" s="297"/>
      <c r="AO68" s="303" t="str">
        <f t="shared" si="5"/>
        <v>//</v>
      </c>
      <c r="AP68" s="284" t="str">
        <f t="shared" si="6"/>
        <v>00-</v>
      </c>
      <c r="AQ68" s="284" t="str">
        <f t="shared" si="7"/>
        <v xml:space="preserve"> site  m //</v>
      </c>
      <c r="AR68" s="284" t="str">
        <f t="shared" si="8"/>
        <v/>
      </c>
      <c r="AS68" s="284" t="str">
        <f t="shared" ref="AS68:AS131" si="9">IF(I68="","",I68)</f>
        <v/>
      </c>
    </row>
    <row r="69" spans="1:45" x14ac:dyDescent="0.3">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1"/>
      <c r="AE69" s="90"/>
      <c r="AF69" s="297"/>
      <c r="AG69" s="297"/>
      <c r="AH69" s="297"/>
      <c r="AI69" s="297"/>
      <c r="AJ69" s="297"/>
      <c r="AK69" s="297"/>
      <c r="AL69" s="297"/>
      <c r="AM69" s="297"/>
      <c r="AN69" s="297"/>
      <c r="AO69" s="303" t="str">
        <f t="shared" si="5"/>
        <v>//</v>
      </c>
      <c r="AP69" s="284" t="str">
        <f t="shared" si="6"/>
        <v>00-</v>
      </c>
      <c r="AQ69" s="284" t="str">
        <f t="shared" si="7"/>
        <v xml:space="preserve"> site  m //</v>
      </c>
      <c r="AR69" s="284" t="str">
        <f t="shared" si="8"/>
        <v/>
      </c>
      <c r="AS69" s="284" t="str">
        <f t="shared" si="9"/>
        <v/>
      </c>
    </row>
    <row r="70" spans="1:45" x14ac:dyDescent="0.3">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1"/>
      <c r="AE70" s="90"/>
      <c r="AF70" s="297"/>
      <c r="AG70" s="297"/>
      <c r="AH70" s="297"/>
      <c r="AI70" s="297"/>
      <c r="AJ70" s="297"/>
      <c r="AK70" s="297"/>
      <c r="AL70" s="297"/>
      <c r="AM70" s="297"/>
      <c r="AN70" s="297"/>
      <c r="AO70" s="303" t="str">
        <f t="shared" si="5"/>
        <v>//</v>
      </c>
      <c r="AP70" s="284" t="str">
        <f t="shared" si="6"/>
        <v>00-</v>
      </c>
      <c r="AQ70" s="284" t="str">
        <f t="shared" si="7"/>
        <v xml:space="preserve"> site  m //</v>
      </c>
      <c r="AR70" s="284" t="str">
        <f t="shared" si="8"/>
        <v/>
      </c>
      <c r="AS70" s="284" t="str">
        <f t="shared" si="9"/>
        <v/>
      </c>
    </row>
    <row r="71" spans="1:45" x14ac:dyDescent="0.3">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1"/>
      <c r="AE71" s="90"/>
      <c r="AF71" s="297"/>
      <c r="AG71" s="297"/>
      <c r="AH71" s="297"/>
      <c r="AI71" s="297"/>
      <c r="AJ71" s="297"/>
      <c r="AK71" s="297"/>
      <c r="AL71" s="297"/>
      <c r="AM71" s="297"/>
      <c r="AN71" s="297"/>
      <c r="AO71" s="303" t="str">
        <f t="shared" si="5"/>
        <v>//</v>
      </c>
      <c r="AP71" s="284" t="str">
        <f t="shared" si="6"/>
        <v>00-</v>
      </c>
      <c r="AQ71" s="284" t="str">
        <f t="shared" si="7"/>
        <v xml:space="preserve"> site  m //</v>
      </c>
      <c r="AR71" s="284" t="str">
        <f t="shared" si="8"/>
        <v/>
      </c>
      <c r="AS71" s="284" t="str">
        <f t="shared" si="9"/>
        <v/>
      </c>
    </row>
    <row r="72" spans="1:45" x14ac:dyDescent="0.3">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1"/>
      <c r="AE72" s="90"/>
      <c r="AF72" s="297"/>
      <c r="AG72" s="297"/>
      <c r="AH72" s="297"/>
      <c r="AI72" s="297"/>
      <c r="AJ72" s="297"/>
      <c r="AK72" s="297"/>
      <c r="AL72" s="297"/>
      <c r="AM72" s="297"/>
      <c r="AN72" s="297"/>
      <c r="AO72" s="303" t="str">
        <f t="shared" si="5"/>
        <v>//</v>
      </c>
      <c r="AP72" s="284" t="str">
        <f t="shared" si="6"/>
        <v>00-</v>
      </c>
      <c r="AQ72" s="284" t="str">
        <f t="shared" si="7"/>
        <v xml:space="preserve"> site  m //</v>
      </c>
      <c r="AR72" s="284" t="str">
        <f t="shared" si="8"/>
        <v/>
      </c>
      <c r="AS72" s="284" t="str">
        <f t="shared" si="9"/>
        <v/>
      </c>
    </row>
    <row r="73" spans="1:45" x14ac:dyDescent="0.3">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1"/>
      <c r="AE73" s="90"/>
      <c r="AF73" s="297"/>
      <c r="AG73" s="297"/>
      <c r="AH73" s="297"/>
      <c r="AI73" s="297"/>
      <c r="AJ73" s="297"/>
      <c r="AK73" s="297"/>
      <c r="AL73" s="297"/>
      <c r="AM73" s="297"/>
      <c r="AN73" s="297"/>
      <c r="AO73" s="303" t="str">
        <f t="shared" si="5"/>
        <v>//</v>
      </c>
      <c r="AP73" s="284" t="str">
        <f t="shared" si="6"/>
        <v>00-</v>
      </c>
      <c r="AQ73" s="284" t="str">
        <f t="shared" si="7"/>
        <v xml:space="preserve"> site  m //</v>
      </c>
      <c r="AR73" s="284" t="str">
        <f t="shared" si="8"/>
        <v/>
      </c>
      <c r="AS73" s="284" t="str">
        <f t="shared" si="9"/>
        <v/>
      </c>
    </row>
    <row r="74" spans="1:45" x14ac:dyDescent="0.3">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1"/>
      <c r="AE74" s="90"/>
      <c r="AF74" s="297"/>
      <c r="AG74" s="297"/>
      <c r="AH74" s="297"/>
      <c r="AI74" s="297"/>
      <c r="AJ74" s="297"/>
      <c r="AK74" s="297"/>
      <c r="AL74" s="297"/>
      <c r="AM74" s="297"/>
      <c r="AN74" s="297"/>
      <c r="AO74" s="303" t="str">
        <f t="shared" si="5"/>
        <v>//</v>
      </c>
      <c r="AP74" s="284" t="str">
        <f t="shared" si="6"/>
        <v>00-</v>
      </c>
      <c r="AQ74" s="284" t="str">
        <f t="shared" si="7"/>
        <v xml:space="preserve"> site  m //</v>
      </c>
      <c r="AR74" s="284" t="str">
        <f t="shared" si="8"/>
        <v/>
      </c>
      <c r="AS74" s="284" t="str">
        <f t="shared" si="9"/>
        <v/>
      </c>
    </row>
    <row r="75" spans="1:45" x14ac:dyDescent="0.3">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1"/>
      <c r="AE75" s="90"/>
      <c r="AF75" s="297"/>
      <c r="AG75" s="297"/>
      <c r="AH75" s="297"/>
      <c r="AI75" s="297"/>
      <c r="AJ75" s="297"/>
      <c r="AK75" s="297"/>
      <c r="AL75" s="297"/>
      <c r="AM75" s="297"/>
      <c r="AN75" s="297"/>
      <c r="AO75" s="303" t="str">
        <f t="shared" si="5"/>
        <v>//</v>
      </c>
      <c r="AP75" s="284" t="str">
        <f t="shared" si="6"/>
        <v>00-</v>
      </c>
      <c r="AQ75" s="284" t="str">
        <f t="shared" si="7"/>
        <v xml:space="preserve"> site  m //</v>
      </c>
      <c r="AR75" s="284" t="str">
        <f t="shared" si="8"/>
        <v/>
      </c>
      <c r="AS75" s="284" t="str">
        <f t="shared" si="9"/>
        <v/>
      </c>
    </row>
    <row r="76" spans="1:45" x14ac:dyDescent="0.3">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1"/>
      <c r="AE76" s="90"/>
      <c r="AF76" s="297"/>
      <c r="AG76" s="297"/>
      <c r="AH76" s="297"/>
      <c r="AI76" s="297"/>
      <c r="AJ76" s="297"/>
      <c r="AK76" s="297"/>
      <c r="AL76" s="297"/>
      <c r="AM76" s="297"/>
      <c r="AN76" s="297"/>
      <c r="AO76" s="303" t="str">
        <f t="shared" si="5"/>
        <v>//</v>
      </c>
      <c r="AP76" s="284" t="str">
        <f t="shared" si="6"/>
        <v>00-</v>
      </c>
      <c r="AQ76" s="284" t="str">
        <f t="shared" si="7"/>
        <v xml:space="preserve"> site  m //</v>
      </c>
      <c r="AR76" s="284" t="str">
        <f t="shared" si="8"/>
        <v/>
      </c>
      <c r="AS76" s="284" t="str">
        <f t="shared" si="9"/>
        <v/>
      </c>
    </row>
    <row r="77" spans="1:45" x14ac:dyDescent="0.3">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1"/>
      <c r="AE77" s="90"/>
      <c r="AF77" s="297"/>
      <c r="AG77" s="297"/>
      <c r="AH77" s="297"/>
      <c r="AI77" s="297"/>
      <c r="AJ77" s="297"/>
      <c r="AK77" s="297"/>
      <c r="AL77" s="297"/>
      <c r="AM77" s="297"/>
      <c r="AN77" s="297"/>
      <c r="AO77" s="303" t="str">
        <f t="shared" si="5"/>
        <v>//</v>
      </c>
      <c r="AP77" s="284" t="str">
        <f t="shared" si="6"/>
        <v>00-</v>
      </c>
      <c r="AQ77" s="284" t="str">
        <f t="shared" si="7"/>
        <v xml:space="preserve"> site  m //</v>
      </c>
      <c r="AR77" s="284" t="str">
        <f t="shared" si="8"/>
        <v/>
      </c>
      <c r="AS77" s="284" t="str">
        <f t="shared" si="9"/>
        <v/>
      </c>
    </row>
    <row r="78" spans="1:45" x14ac:dyDescent="0.3">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1"/>
      <c r="AE78" s="90"/>
      <c r="AF78" s="297"/>
      <c r="AG78" s="297"/>
      <c r="AH78" s="297"/>
      <c r="AI78" s="297"/>
      <c r="AJ78" s="297"/>
      <c r="AK78" s="297"/>
      <c r="AL78" s="297"/>
      <c r="AM78" s="297"/>
      <c r="AN78" s="297"/>
      <c r="AO78" s="303" t="str">
        <f t="shared" si="5"/>
        <v>//</v>
      </c>
      <c r="AP78" s="284" t="str">
        <f t="shared" si="6"/>
        <v>00-</v>
      </c>
      <c r="AQ78" s="284" t="str">
        <f t="shared" si="7"/>
        <v xml:space="preserve"> site  m //</v>
      </c>
      <c r="AR78" s="284" t="str">
        <f t="shared" si="8"/>
        <v/>
      </c>
      <c r="AS78" s="284" t="str">
        <f t="shared" si="9"/>
        <v/>
      </c>
    </row>
    <row r="79" spans="1:45" x14ac:dyDescent="0.3">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1"/>
      <c r="AE79" s="90"/>
      <c r="AF79" s="297"/>
      <c r="AG79" s="297"/>
      <c r="AH79" s="297"/>
      <c r="AI79" s="297"/>
      <c r="AJ79" s="297"/>
      <c r="AK79" s="297"/>
      <c r="AL79" s="297"/>
      <c r="AM79" s="297"/>
      <c r="AN79" s="297"/>
      <c r="AO79" s="303" t="str">
        <f t="shared" si="5"/>
        <v>//</v>
      </c>
      <c r="AP79" s="284" t="str">
        <f t="shared" si="6"/>
        <v>00-</v>
      </c>
      <c r="AQ79" s="284" t="str">
        <f t="shared" si="7"/>
        <v xml:space="preserve"> site  m //</v>
      </c>
      <c r="AR79" s="284" t="str">
        <f t="shared" si="8"/>
        <v/>
      </c>
      <c r="AS79" s="284" t="str">
        <f t="shared" si="9"/>
        <v/>
      </c>
    </row>
    <row r="80" spans="1:45" x14ac:dyDescent="0.3">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1"/>
      <c r="AE80" s="90"/>
      <c r="AF80" s="297"/>
      <c r="AG80" s="297"/>
      <c r="AH80" s="297"/>
      <c r="AI80" s="297"/>
      <c r="AJ80" s="297"/>
      <c r="AK80" s="297"/>
      <c r="AL80" s="297"/>
      <c r="AM80" s="297"/>
      <c r="AN80" s="297"/>
      <c r="AO80" s="303" t="str">
        <f t="shared" si="5"/>
        <v>//</v>
      </c>
      <c r="AP80" s="284" t="str">
        <f t="shared" si="6"/>
        <v>00-</v>
      </c>
      <c r="AQ80" s="284" t="str">
        <f t="shared" si="7"/>
        <v xml:space="preserve"> site  m //</v>
      </c>
      <c r="AR80" s="284" t="str">
        <f t="shared" si="8"/>
        <v/>
      </c>
      <c r="AS80" s="284" t="str">
        <f t="shared" si="9"/>
        <v/>
      </c>
    </row>
    <row r="81" spans="1:45" x14ac:dyDescent="0.3">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1"/>
      <c r="AE81" s="90"/>
      <c r="AF81" s="297"/>
      <c r="AG81" s="297"/>
      <c r="AH81" s="297"/>
      <c r="AI81" s="297"/>
      <c r="AJ81" s="297"/>
      <c r="AK81" s="297"/>
      <c r="AL81" s="297"/>
      <c r="AM81" s="297"/>
      <c r="AN81" s="297"/>
      <c r="AO81" s="303" t="str">
        <f t="shared" si="5"/>
        <v>//</v>
      </c>
      <c r="AP81" s="284" t="str">
        <f t="shared" si="6"/>
        <v>00-</v>
      </c>
      <c r="AQ81" s="284" t="str">
        <f t="shared" si="7"/>
        <v xml:space="preserve"> site  m //</v>
      </c>
      <c r="AR81" s="284" t="str">
        <f t="shared" si="8"/>
        <v/>
      </c>
      <c r="AS81" s="284" t="str">
        <f t="shared" si="9"/>
        <v/>
      </c>
    </row>
    <row r="82" spans="1:45" x14ac:dyDescent="0.3">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1"/>
      <c r="AE82" s="90"/>
      <c r="AF82" s="297"/>
      <c r="AG82" s="297"/>
      <c r="AH82" s="297"/>
      <c r="AI82" s="297"/>
      <c r="AJ82" s="297"/>
      <c r="AK82" s="297"/>
      <c r="AL82" s="297"/>
      <c r="AM82" s="297"/>
      <c r="AN82" s="297"/>
      <c r="AO82" s="303" t="str">
        <f t="shared" si="5"/>
        <v>//</v>
      </c>
      <c r="AP82" s="284" t="str">
        <f t="shared" si="6"/>
        <v>00-</v>
      </c>
      <c r="AQ82" s="284" t="str">
        <f t="shared" si="7"/>
        <v xml:space="preserve"> site  m //</v>
      </c>
      <c r="AR82" s="284" t="str">
        <f t="shared" si="8"/>
        <v/>
      </c>
      <c r="AS82" s="284" t="str">
        <f t="shared" si="9"/>
        <v/>
      </c>
    </row>
    <row r="83" spans="1:45" x14ac:dyDescent="0.3">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1"/>
      <c r="AE83" s="90"/>
      <c r="AF83" s="297"/>
      <c r="AG83" s="297"/>
      <c r="AH83" s="297"/>
      <c r="AI83" s="297"/>
      <c r="AJ83" s="297"/>
      <c r="AK83" s="297"/>
      <c r="AL83" s="297"/>
      <c r="AM83" s="297"/>
      <c r="AN83" s="297"/>
      <c r="AO83" s="303" t="str">
        <f t="shared" si="5"/>
        <v>//</v>
      </c>
      <c r="AP83" s="284" t="str">
        <f t="shared" si="6"/>
        <v>00-</v>
      </c>
      <c r="AQ83" s="284" t="str">
        <f t="shared" si="7"/>
        <v xml:space="preserve"> site  m //</v>
      </c>
      <c r="AR83" s="284" t="str">
        <f t="shared" si="8"/>
        <v/>
      </c>
      <c r="AS83" s="284" t="str">
        <f t="shared" si="9"/>
        <v/>
      </c>
    </row>
    <row r="84" spans="1:45" x14ac:dyDescent="0.3">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1"/>
      <c r="AE84" s="90"/>
      <c r="AF84" s="297"/>
      <c r="AG84" s="297"/>
      <c r="AH84" s="297"/>
      <c r="AI84" s="297"/>
      <c r="AJ84" s="297"/>
      <c r="AK84" s="297"/>
      <c r="AL84" s="297"/>
      <c r="AM84" s="297"/>
      <c r="AN84" s="297"/>
      <c r="AO84" s="303" t="str">
        <f t="shared" si="5"/>
        <v>//</v>
      </c>
      <c r="AP84" s="284" t="str">
        <f t="shared" si="6"/>
        <v>00-</v>
      </c>
      <c r="AQ84" s="284" t="str">
        <f t="shared" si="7"/>
        <v xml:space="preserve"> site  m //</v>
      </c>
      <c r="AR84" s="284" t="str">
        <f t="shared" si="8"/>
        <v/>
      </c>
      <c r="AS84" s="284" t="str">
        <f t="shared" si="9"/>
        <v/>
      </c>
    </row>
    <row r="85" spans="1:45" x14ac:dyDescent="0.3">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1"/>
      <c r="AE85" s="90"/>
      <c r="AF85" s="297"/>
      <c r="AG85" s="297"/>
      <c r="AH85" s="297"/>
      <c r="AI85" s="297"/>
      <c r="AJ85" s="297"/>
      <c r="AK85" s="297"/>
      <c r="AL85" s="297"/>
      <c r="AM85" s="297"/>
      <c r="AN85" s="297"/>
      <c r="AO85" s="303" t="str">
        <f t="shared" si="5"/>
        <v>//</v>
      </c>
      <c r="AP85" s="284" t="str">
        <f t="shared" si="6"/>
        <v>00-</v>
      </c>
      <c r="AQ85" s="284" t="str">
        <f t="shared" si="7"/>
        <v xml:space="preserve"> site  m //</v>
      </c>
      <c r="AR85" s="284" t="str">
        <f t="shared" si="8"/>
        <v/>
      </c>
      <c r="AS85" s="284" t="str">
        <f t="shared" si="9"/>
        <v/>
      </c>
    </row>
    <row r="86" spans="1:45" x14ac:dyDescent="0.3">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1"/>
      <c r="AE86" s="90"/>
      <c r="AF86" s="297"/>
      <c r="AG86" s="297"/>
      <c r="AH86" s="297"/>
      <c r="AI86" s="297"/>
      <c r="AJ86" s="297"/>
      <c r="AK86" s="297"/>
      <c r="AL86" s="297"/>
      <c r="AM86" s="297"/>
      <c r="AN86" s="297"/>
      <c r="AO86" s="303" t="str">
        <f t="shared" si="5"/>
        <v>//</v>
      </c>
      <c r="AP86" s="284" t="str">
        <f t="shared" si="6"/>
        <v>00-</v>
      </c>
      <c r="AQ86" s="284" t="str">
        <f t="shared" si="7"/>
        <v xml:space="preserve"> site  m //</v>
      </c>
      <c r="AR86" s="284" t="str">
        <f t="shared" si="8"/>
        <v/>
      </c>
      <c r="AS86" s="284" t="str">
        <f t="shared" si="9"/>
        <v/>
      </c>
    </row>
    <row r="87" spans="1:45" x14ac:dyDescent="0.3">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1"/>
      <c r="AE87" s="90"/>
      <c r="AF87" s="297"/>
      <c r="AG87" s="297"/>
      <c r="AH87" s="297"/>
      <c r="AI87" s="297"/>
      <c r="AJ87" s="297"/>
      <c r="AK87" s="297"/>
      <c r="AL87" s="297"/>
      <c r="AM87" s="297"/>
      <c r="AN87" s="297"/>
      <c r="AO87" s="303" t="str">
        <f t="shared" si="5"/>
        <v>//</v>
      </c>
      <c r="AP87" s="284" t="str">
        <f t="shared" si="6"/>
        <v>00-</v>
      </c>
      <c r="AQ87" s="284" t="str">
        <f t="shared" si="7"/>
        <v xml:space="preserve"> site  m //</v>
      </c>
      <c r="AR87" s="284" t="str">
        <f t="shared" si="8"/>
        <v/>
      </c>
      <c r="AS87" s="284" t="str">
        <f t="shared" si="9"/>
        <v/>
      </c>
    </row>
    <row r="88" spans="1:45" x14ac:dyDescent="0.3">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1"/>
      <c r="AE88" s="90"/>
      <c r="AF88" s="297"/>
      <c r="AG88" s="297"/>
      <c r="AH88" s="297"/>
      <c r="AI88" s="297"/>
      <c r="AJ88" s="297"/>
      <c r="AK88" s="297"/>
      <c r="AL88" s="297"/>
      <c r="AM88" s="297"/>
      <c r="AN88" s="297"/>
      <c r="AO88" s="303" t="str">
        <f t="shared" si="5"/>
        <v>//</v>
      </c>
      <c r="AP88" s="284" t="str">
        <f t="shared" si="6"/>
        <v>00-</v>
      </c>
      <c r="AQ88" s="284" t="str">
        <f t="shared" si="7"/>
        <v xml:space="preserve"> site  m //</v>
      </c>
      <c r="AR88" s="284" t="str">
        <f t="shared" si="8"/>
        <v/>
      </c>
      <c r="AS88" s="284" t="str">
        <f t="shared" si="9"/>
        <v/>
      </c>
    </row>
    <row r="89" spans="1:45" x14ac:dyDescent="0.3">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1"/>
      <c r="AE89" s="90"/>
      <c r="AF89" s="297"/>
      <c r="AG89" s="297"/>
      <c r="AH89" s="297"/>
      <c r="AI89" s="297"/>
      <c r="AJ89" s="297"/>
      <c r="AK89" s="297"/>
      <c r="AL89" s="297"/>
      <c r="AM89" s="297"/>
      <c r="AN89" s="297"/>
      <c r="AO89" s="303" t="str">
        <f t="shared" si="5"/>
        <v>//</v>
      </c>
      <c r="AP89" s="284" t="str">
        <f t="shared" si="6"/>
        <v>00-</v>
      </c>
      <c r="AQ89" s="284" t="str">
        <f t="shared" si="7"/>
        <v xml:space="preserve"> site  m //</v>
      </c>
      <c r="AR89" s="284" t="str">
        <f t="shared" si="8"/>
        <v/>
      </c>
      <c r="AS89" s="284" t="str">
        <f t="shared" si="9"/>
        <v/>
      </c>
    </row>
    <row r="90" spans="1:45" x14ac:dyDescent="0.3">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1"/>
      <c r="AE90" s="90"/>
      <c r="AF90" s="297"/>
      <c r="AG90" s="297"/>
      <c r="AH90" s="297"/>
      <c r="AI90" s="297"/>
      <c r="AJ90" s="297"/>
      <c r="AK90" s="297"/>
      <c r="AL90" s="297"/>
      <c r="AM90" s="297"/>
      <c r="AN90" s="297"/>
      <c r="AO90" s="303" t="str">
        <f t="shared" si="5"/>
        <v>//</v>
      </c>
      <c r="AP90" s="284" t="str">
        <f t="shared" si="6"/>
        <v>00-</v>
      </c>
      <c r="AQ90" s="284" t="str">
        <f t="shared" si="7"/>
        <v xml:space="preserve"> site  m //</v>
      </c>
      <c r="AR90" s="284" t="str">
        <f t="shared" si="8"/>
        <v/>
      </c>
      <c r="AS90" s="284" t="str">
        <f t="shared" si="9"/>
        <v/>
      </c>
    </row>
    <row r="91" spans="1:45" x14ac:dyDescent="0.3">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1"/>
      <c r="AE91" s="90"/>
      <c r="AF91" s="297"/>
      <c r="AG91" s="297"/>
      <c r="AH91" s="297"/>
      <c r="AI91" s="297"/>
      <c r="AJ91" s="297"/>
      <c r="AK91" s="297"/>
      <c r="AL91" s="297"/>
      <c r="AM91" s="297"/>
      <c r="AN91" s="297"/>
      <c r="AO91" s="303" t="str">
        <f t="shared" si="5"/>
        <v>//</v>
      </c>
      <c r="AP91" s="284" t="str">
        <f t="shared" si="6"/>
        <v>00-</v>
      </c>
      <c r="AQ91" s="284" t="str">
        <f t="shared" si="7"/>
        <v xml:space="preserve"> site  m //</v>
      </c>
      <c r="AR91" s="284" t="str">
        <f t="shared" si="8"/>
        <v/>
      </c>
      <c r="AS91" s="284" t="str">
        <f t="shared" si="9"/>
        <v/>
      </c>
    </row>
    <row r="92" spans="1:45" x14ac:dyDescent="0.3">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1"/>
      <c r="AE92" s="90"/>
      <c r="AF92" s="297"/>
      <c r="AG92" s="297"/>
      <c r="AH92" s="297"/>
      <c r="AI92" s="297"/>
      <c r="AJ92" s="297"/>
      <c r="AK92" s="297"/>
      <c r="AL92" s="297"/>
      <c r="AM92" s="297"/>
      <c r="AN92" s="297"/>
      <c r="AO92" s="303" t="str">
        <f t="shared" si="5"/>
        <v>//</v>
      </c>
      <c r="AP92" s="284" t="str">
        <f t="shared" si="6"/>
        <v>00-</v>
      </c>
      <c r="AQ92" s="284" t="str">
        <f t="shared" si="7"/>
        <v xml:space="preserve"> site  m //</v>
      </c>
      <c r="AR92" s="284" t="str">
        <f t="shared" si="8"/>
        <v/>
      </c>
      <c r="AS92" s="284" t="str">
        <f t="shared" si="9"/>
        <v/>
      </c>
    </row>
    <row r="93" spans="1:45" x14ac:dyDescent="0.3">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1"/>
      <c r="AE93" s="90"/>
      <c r="AF93" s="297"/>
      <c r="AG93" s="297"/>
      <c r="AH93" s="297"/>
      <c r="AI93" s="297"/>
      <c r="AJ93" s="297"/>
      <c r="AK93" s="297"/>
      <c r="AL93" s="297"/>
      <c r="AM93" s="297"/>
      <c r="AN93" s="297"/>
      <c r="AO93" s="303" t="str">
        <f t="shared" si="5"/>
        <v>//</v>
      </c>
      <c r="AP93" s="284" t="str">
        <f t="shared" si="6"/>
        <v>00-</v>
      </c>
      <c r="AQ93" s="284" t="str">
        <f t="shared" si="7"/>
        <v xml:space="preserve"> site  m //</v>
      </c>
      <c r="AR93" s="284" t="str">
        <f t="shared" si="8"/>
        <v/>
      </c>
      <c r="AS93" s="284" t="str">
        <f t="shared" si="9"/>
        <v/>
      </c>
    </row>
    <row r="94" spans="1:45" x14ac:dyDescent="0.3">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1"/>
      <c r="AE94" s="90"/>
      <c r="AF94" s="297"/>
      <c r="AG94" s="297"/>
      <c r="AH94" s="297"/>
      <c r="AI94" s="297"/>
      <c r="AJ94" s="297"/>
      <c r="AK94" s="297"/>
      <c r="AL94" s="297"/>
      <c r="AM94" s="297"/>
      <c r="AN94" s="297"/>
      <c r="AO94" s="303" t="str">
        <f t="shared" si="5"/>
        <v>//</v>
      </c>
      <c r="AP94" s="284" t="str">
        <f t="shared" si="6"/>
        <v>00-</v>
      </c>
      <c r="AQ94" s="284" t="str">
        <f t="shared" si="7"/>
        <v xml:space="preserve"> site  m //</v>
      </c>
      <c r="AR94" s="284" t="str">
        <f t="shared" si="8"/>
        <v/>
      </c>
      <c r="AS94" s="284" t="str">
        <f t="shared" si="9"/>
        <v/>
      </c>
    </row>
    <row r="95" spans="1:45" x14ac:dyDescent="0.3">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1"/>
      <c r="AE95" s="90"/>
      <c r="AF95" s="297"/>
      <c r="AG95" s="297"/>
      <c r="AH95" s="297"/>
      <c r="AI95" s="297"/>
      <c r="AJ95" s="297"/>
      <c r="AK95" s="297"/>
      <c r="AL95" s="297"/>
      <c r="AM95" s="297"/>
      <c r="AN95" s="297"/>
      <c r="AO95" s="303" t="str">
        <f t="shared" si="5"/>
        <v>//</v>
      </c>
      <c r="AP95" s="284" t="str">
        <f t="shared" si="6"/>
        <v>00-</v>
      </c>
      <c r="AQ95" s="284" t="str">
        <f t="shared" si="7"/>
        <v xml:space="preserve"> site  m //</v>
      </c>
      <c r="AR95" s="284" t="str">
        <f t="shared" si="8"/>
        <v/>
      </c>
      <c r="AS95" s="284" t="str">
        <f t="shared" si="9"/>
        <v/>
      </c>
    </row>
    <row r="96" spans="1:45" x14ac:dyDescent="0.3">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1"/>
      <c r="AE96" s="90"/>
      <c r="AF96" s="297"/>
      <c r="AG96" s="297"/>
      <c r="AH96" s="297"/>
      <c r="AI96" s="297"/>
      <c r="AJ96" s="297"/>
      <c r="AK96" s="297"/>
      <c r="AL96" s="297"/>
      <c r="AM96" s="297"/>
      <c r="AN96" s="297"/>
      <c r="AO96" s="303" t="str">
        <f t="shared" si="5"/>
        <v>//</v>
      </c>
      <c r="AP96" s="284" t="str">
        <f t="shared" si="6"/>
        <v>00-</v>
      </c>
      <c r="AQ96" s="284" t="str">
        <f t="shared" si="7"/>
        <v xml:space="preserve"> site  m //</v>
      </c>
      <c r="AR96" s="284" t="str">
        <f t="shared" si="8"/>
        <v/>
      </c>
      <c r="AS96" s="284" t="str">
        <f t="shared" si="9"/>
        <v/>
      </c>
    </row>
    <row r="97" spans="1:45" x14ac:dyDescent="0.3">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1"/>
      <c r="AE97" s="90"/>
      <c r="AF97" s="297"/>
      <c r="AG97" s="297"/>
      <c r="AH97" s="297"/>
      <c r="AI97" s="297"/>
      <c r="AJ97" s="297"/>
      <c r="AK97" s="297"/>
      <c r="AL97" s="297"/>
      <c r="AM97" s="297"/>
      <c r="AN97" s="297"/>
      <c r="AO97" s="303" t="str">
        <f t="shared" si="5"/>
        <v>//</v>
      </c>
      <c r="AP97" s="284" t="str">
        <f t="shared" si="6"/>
        <v>00-</v>
      </c>
      <c r="AQ97" s="284" t="str">
        <f t="shared" si="7"/>
        <v xml:space="preserve"> site  m //</v>
      </c>
      <c r="AR97" s="284" t="str">
        <f t="shared" si="8"/>
        <v/>
      </c>
      <c r="AS97" s="284" t="str">
        <f t="shared" si="9"/>
        <v/>
      </c>
    </row>
    <row r="98" spans="1:45" x14ac:dyDescent="0.3">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1"/>
      <c r="AE98" s="90"/>
      <c r="AF98" s="297"/>
      <c r="AG98" s="297"/>
      <c r="AH98" s="297"/>
      <c r="AI98" s="297"/>
      <c r="AJ98" s="297"/>
      <c r="AK98" s="297"/>
      <c r="AL98" s="297"/>
      <c r="AM98" s="297"/>
      <c r="AN98" s="297"/>
      <c r="AO98" s="303" t="str">
        <f t="shared" si="5"/>
        <v>//</v>
      </c>
      <c r="AP98" s="284" t="str">
        <f t="shared" si="6"/>
        <v>00-</v>
      </c>
      <c r="AQ98" s="284" t="str">
        <f t="shared" si="7"/>
        <v xml:space="preserve"> site  m //</v>
      </c>
      <c r="AR98" s="284" t="str">
        <f t="shared" si="8"/>
        <v/>
      </c>
      <c r="AS98" s="284" t="str">
        <f t="shared" si="9"/>
        <v/>
      </c>
    </row>
    <row r="99" spans="1:45" x14ac:dyDescent="0.3">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1"/>
      <c r="AE99" s="90"/>
      <c r="AF99" s="297"/>
      <c r="AG99" s="297"/>
      <c r="AH99" s="297"/>
      <c r="AI99" s="297"/>
      <c r="AJ99" s="297"/>
      <c r="AK99" s="297"/>
      <c r="AL99" s="297"/>
      <c r="AM99" s="297"/>
      <c r="AN99" s="297"/>
      <c r="AO99" s="303" t="str">
        <f t="shared" si="5"/>
        <v>//</v>
      </c>
      <c r="AP99" s="284" t="str">
        <f t="shared" si="6"/>
        <v>00-</v>
      </c>
      <c r="AQ99" s="284" t="str">
        <f t="shared" si="7"/>
        <v xml:space="preserve"> site  m //</v>
      </c>
      <c r="AR99" s="284" t="str">
        <f t="shared" si="8"/>
        <v/>
      </c>
      <c r="AS99" s="284" t="str">
        <f t="shared" si="9"/>
        <v/>
      </c>
    </row>
    <row r="100" spans="1:45" x14ac:dyDescent="0.3">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1"/>
      <c r="AE100" s="90"/>
      <c r="AF100" s="297"/>
      <c r="AG100" s="297"/>
      <c r="AH100" s="297"/>
      <c r="AI100" s="297"/>
      <c r="AJ100" s="297"/>
      <c r="AK100" s="297"/>
      <c r="AL100" s="297"/>
      <c r="AM100" s="297"/>
      <c r="AN100" s="297"/>
      <c r="AO100" s="303" t="str">
        <f t="shared" si="5"/>
        <v>//</v>
      </c>
      <c r="AP100" s="284" t="str">
        <f t="shared" si="6"/>
        <v>00-</v>
      </c>
      <c r="AQ100" s="284" t="str">
        <f t="shared" si="7"/>
        <v xml:space="preserve"> site  m //</v>
      </c>
      <c r="AR100" s="284" t="str">
        <f t="shared" si="8"/>
        <v/>
      </c>
      <c r="AS100" s="284" t="str">
        <f t="shared" si="9"/>
        <v/>
      </c>
    </row>
    <row r="101" spans="1:45" x14ac:dyDescent="0.3">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1"/>
      <c r="AE101" s="90"/>
      <c r="AF101" s="297"/>
      <c r="AG101" s="297"/>
      <c r="AH101" s="297"/>
      <c r="AI101" s="297"/>
      <c r="AJ101" s="297"/>
      <c r="AK101" s="297"/>
      <c r="AL101" s="297"/>
      <c r="AM101" s="297"/>
      <c r="AN101" s="297"/>
      <c r="AO101" s="303" t="str">
        <f t="shared" si="5"/>
        <v>//</v>
      </c>
      <c r="AP101" s="284" t="str">
        <f t="shared" si="6"/>
        <v>00-</v>
      </c>
      <c r="AQ101" s="284" t="str">
        <f t="shared" si="7"/>
        <v xml:space="preserve"> site  m //</v>
      </c>
      <c r="AR101" s="284" t="str">
        <f t="shared" si="8"/>
        <v/>
      </c>
      <c r="AS101" s="284" t="str">
        <f t="shared" si="9"/>
        <v/>
      </c>
    </row>
    <row r="102" spans="1:45" x14ac:dyDescent="0.3">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1"/>
      <c r="AE102" s="90"/>
      <c r="AF102" s="297"/>
      <c r="AG102" s="297"/>
      <c r="AH102" s="297"/>
      <c r="AI102" s="297"/>
      <c r="AJ102" s="297"/>
      <c r="AK102" s="297"/>
      <c r="AL102" s="297"/>
      <c r="AM102" s="297"/>
      <c r="AN102" s="297"/>
      <c r="AO102" s="303" t="str">
        <f t="shared" si="5"/>
        <v>//</v>
      </c>
      <c r="AP102" s="284" t="str">
        <f t="shared" si="6"/>
        <v>00-</v>
      </c>
      <c r="AQ102" s="284" t="str">
        <f t="shared" si="7"/>
        <v xml:space="preserve"> site  m //</v>
      </c>
      <c r="AR102" s="284" t="str">
        <f t="shared" si="8"/>
        <v/>
      </c>
      <c r="AS102" s="284" t="str">
        <f t="shared" si="9"/>
        <v/>
      </c>
    </row>
    <row r="103" spans="1:45" x14ac:dyDescent="0.3">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1"/>
      <c r="AE103" s="90"/>
      <c r="AF103" s="297"/>
      <c r="AG103" s="297"/>
      <c r="AH103" s="297"/>
      <c r="AI103" s="297"/>
      <c r="AJ103" s="297"/>
      <c r="AK103" s="297"/>
      <c r="AL103" s="297"/>
      <c r="AM103" s="297"/>
      <c r="AN103" s="297"/>
      <c r="AO103" s="303" t="str">
        <f t="shared" si="5"/>
        <v>//</v>
      </c>
      <c r="AP103" s="284" t="str">
        <f t="shared" si="6"/>
        <v>00-</v>
      </c>
      <c r="AQ103" s="284" t="str">
        <f t="shared" si="7"/>
        <v xml:space="preserve"> site  m //</v>
      </c>
      <c r="AR103" s="284" t="str">
        <f t="shared" si="8"/>
        <v/>
      </c>
      <c r="AS103" s="284" t="str">
        <f t="shared" si="9"/>
        <v/>
      </c>
    </row>
    <row r="104" spans="1:45" x14ac:dyDescent="0.3">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1"/>
      <c r="AE104" s="90"/>
      <c r="AF104" s="297"/>
      <c r="AG104" s="297"/>
      <c r="AH104" s="297"/>
      <c r="AI104" s="297"/>
      <c r="AJ104" s="297"/>
      <c r="AK104" s="297"/>
      <c r="AL104" s="297"/>
      <c r="AM104" s="297"/>
      <c r="AN104" s="297"/>
      <c r="AO104" s="303" t="str">
        <f t="shared" si="5"/>
        <v>//</v>
      </c>
      <c r="AP104" s="284" t="str">
        <f t="shared" si="6"/>
        <v>00-</v>
      </c>
      <c r="AQ104" s="284" t="str">
        <f t="shared" si="7"/>
        <v xml:space="preserve"> site  m //</v>
      </c>
      <c r="AR104" s="284" t="str">
        <f t="shared" si="8"/>
        <v/>
      </c>
      <c r="AS104" s="284" t="str">
        <f t="shared" si="9"/>
        <v/>
      </c>
    </row>
    <row r="105" spans="1:45" x14ac:dyDescent="0.3">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1"/>
      <c r="AE105" s="90"/>
      <c r="AF105" s="297"/>
      <c r="AG105" s="297"/>
      <c r="AH105" s="297"/>
      <c r="AI105" s="297"/>
      <c r="AJ105" s="297"/>
      <c r="AK105" s="297"/>
      <c r="AL105" s="297"/>
      <c r="AM105" s="297"/>
      <c r="AN105" s="297"/>
      <c r="AO105" s="303" t="str">
        <f t="shared" si="5"/>
        <v>//</v>
      </c>
      <c r="AP105" s="284" t="str">
        <f t="shared" si="6"/>
        <v>00-</v>
      </c>
      <c r="AQ105" s="284" t="str">
        <f t="shared" si="7"/>
        <v xml:space="preserve"> site  m //</v>
      </c>
      <c r="AR105" s="284" t="str">
        <f t="shared" si="8"/>
        <v/>
      </c>
      <c r="AS105" s="284" t="str">
        <f t="shared" si="9"/>
        <v/>
      </c>
    </row>
    <row r="106" spans="1:45" x14ac:dyDescent="0.3">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1"/>
      <c r="AE106" s="90"/>
      <c r="AF106" s="297"/>
      <c r="AG106" s="297"/>
      <c r="AH106" s="297"/>
      <c r="AI106" s="297"/>
      <c r="AJ106" s="297"/>
      <c r="AK106" s="297"/>
      <c r="AL106" s="297"/>
      <c r="AM106" s="297"/>
      <c r="AN106" s="297"/>
      <c r="AO106" s="303" t="str">
        <f t="shared" si="5"/>
        <v>//</v>
      </c>
      <c r="AP106" s="284" t="str">
        <f t="shared" si="6"/>
        <v>00-</v>
      </c>
      <c r="AQ106" s="284" t="str">
        <f t="shared" si="7"/>
        <v xml:space="preserve"> site  m //</v>
      </c>
      <c r="AR106" s="284" t="str">
        <f t="shared" si="8"/>
        <v/>
      </c>
      <c r="AS106" s="284" t="str">
        <f t="shared" si="9"/>
        <v/>
      </c>
    </row>
    <row r="107" spans="1:45" x14ac:dyDescent="0.3">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1"/>
      <c r="AE107" s="90"/>
      <c r="AF107" s="297"/>
      <c r="AG107" s="297"/>
      <c r="AH107" s="297"/>
      <c r="AI107" s="297"/>
      <c r="AJ107" s="297"/>
      <c r="AK107" s="297"/>
      <c r="AL107" s="297"/>
      <c r="AM107" s="297"/>
      <c r="AN107" s="297"/>
      <c r="AO107" s="303" t="str">
        <f t="shared" si="5"/>
        <v>//</v>
      </c>
      <c r="AP107" s="284" t="str">
        <f t="shared" si="6"/>
        <v>00-</v>
      </c>
      <c r="AQ107" s="284" t="str">
        <f t="shared" si="7"/>
        <v xml:space="preserve"> site  m //</v>
      </c>
      <c r="AR107" s="284" t="str">
        <f t="shared" si="8"/>
        <v/>
      </c>
      <c r="AS107" s="284" t="str">
        <f t="shared" si="9"/>
        <v/>
      </c>
    </row>
    <row r="108" spans="1:45" x14ac:dyDescent="0.3">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1"/>
      <c r="AE108" s="90"/>
      <c r="AF108" s="297"/>
      <c r="AG108" s="297"/>
      <c r="AH108" s="297"/>
      <c r="AI108" s="297"/>
      <c r="AJ108" s="297"/>
      <c r="AK108" s="297"/>
      <c r="AL108" s="297"/>
      <c r="AM108" s="297"/>
      <c r="AN108" s="297"/>
      <c r="AO108" s="303" t="str">
        <f t="shared" si="5"/>
        <v>//</v>
      </c>
      <c r="AP108" s="284" t="str">
        <f t="shared" si="6"/>
        <v>00-</v>
      </c>
      <c r="AQ108" s="284" t="str">
        <f t="shared" si="7"/>
        <v xml:space="preserve"> site  m //</v>
      </c>
      <c r="AR108" s="284" t="str">
        <f t="shared" si="8"/>
        <v/>
      </c>
      <c r="AS108" s="284" t="str">
        <f t="shared" si="9"/>
        <v/>
      </c>
    </row>
    <row r="109" spans="1:45" x14ac:dyDescent="0.3">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1"/>
      <c r="AE109" s="90"/>
      <c r="AF109" s="297"/>
      <c r="AG109" s="297"/>
      <c r="AH109" s="297"/>
      <c r="AI109" s="297"/>
      <c r="AJ109" s="297"/>
      <c r="AK109" s="297"/>
      <c r="AL109" s="297"/>
      <c r="AM109" s="297"/>
      <c r="AN109" s="297"/>
      <c r="AO109" s="303" t="str">
        <f t="shared" si="5"/>
        <v>//</v>
      </c>
      <c r="AP109" s="284" t="str">
        <f t="shared" si="6"/>
        <v>00-</v>
      </c>
      <c r="AQ109" s="284" t="str">
        <f t="shared" si="7"/>
        <v xml:space="preserve"> site  m //</v>
      </c>
      <c r="AR109" s="284" t="str">
        <f t="shared" si="8"/>
        <v/>
      </c>
      <c r="AS109" s="284" t="str">
        <f t="shared" si="9"/>
        <v/>
      </c>
    </row>
    <row r="110" spans="1:45" x14ac:dyDescent="0.3">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1"/>
      <c r="AE110" s="90"/>
      <c r="AF110" s="297"/>
      <c r="AG110" s="297"/>
      <c r="AH110" s="297"/>
      <c r="AI110" s="297"/>
      <c r="AJ110" s="297"/>
      <c r="AK110" s="297"/>
      <c r="AL110" s="297"/>
      <c r="AM110" s="297"/>
      <c r="AN110" s="297"/>
      <c r="AO110" s="303" t="str">
        <f t="shared" si="5"/>
        <v>//</v>
      </c>
      <c r="AP110" s="284" t="str">
        <f t="shared" si="6"/>
        <v>00-</v>
      </c>
      <c r="AQ110" s="284" t="str">
        <f t="shared" si="7"/>
        <v xml:space="preserve"> site  m //</v>
      </c>
      <c r="AR110" s="284" t="str">
        <f t="shared" si="8"/>
        <v/>
      </c>
      <c r="AS110" s="284" t="str">
        <f t="shared" si="9"/>
        <v/>
      </c>
    </row>
    <row r="111" spans="1:45" x14ac:dyDescent="0.3">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1"/>
      <c r="AE111" s="90"/>
      <c r="AF111" s="297"/>
      <c r="AG111" s="297"/>
      <c r="AH111" s="297"/>
      <c r="AI111" s="297"/>
      <c r="AJ111" s="297"/>
      <c r="AK111" s="297"/>
      <c r="AL111" s="297"/>
      <c r="AM111" s="297"/>
      <c r="AN111" s="297"/>
      <c r="AO111" s="303" t="str">
        <f t="shared" si="5"/>
        <v>//</v>
      </c>
      <c r="AP111" s="284" t="str">
        <f t="shared" si="6"/>
        <v>00-</v>
      </c>
      <c r="AQ111" s="284" t="str">
        <f t="shared" si="7"/>
        <v xml:space="preserve"> site  m //</v>
      </c>
      <c r="AR111" s="284" t="str">
        <f t="shared" si="8"/>
        <v/>
      </c>
      <c r="AS111" s="284" t="str">
        <f t="shared" si="9"/>
        <v/>
      </c>
    </row>
    <row r="112" spans="1:45" x14ac:dyDescent="0.3">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1"/>
      <c r="AE112" s="90"/>
      <c r="AF112" s="297"/>
      <c r="AG112" s="297"/>
      <c r="AH112" s="297"/>
      <c r="AI112" s="297"/>
      <c r="AJ112" s="297"/>
      <c r="AK112" s="297"/>
      <c r="AL112" s="297"/>
      <c r="AM112" s="297"/>
      <c r="AN112" s="297"/>
      <c r="AO112" s="303" t="str">
        <f t="shared" si="5"/>
        <v>//</v>
      </c>
      <c r="AP112" s="284" t="str">
        <f t="shared" si="6"/>
        <v>00-</v>
      </c>
      <c r="AQ112" s="284" t="str">
        <f t="shared" si="7"/>
        <v xml:space="preserve"> site  m //</v>
      </c>
      <c r="AR112" s="284" t="str">
        <f t="shared" si="8"/>
        <v/>
      </c>
      <c r="AS112" s="284" t="str">
        <f t="shared" si="9"/>
        <v/>
      </c>
    </row>
    <row r="113" spans="1:45" x14ac:dyDescent="0.3">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1"/>
      <c r="AE113" s="90"/>
      <c r="AF113" s="297"/>
      <c r="AG113" s="297"/>
      <c r="AH113" s="297"/>
      <c r="AI113" s="297"/>
      <c r="AJ113" s="297"/>
      <c r="AK113" s="297"/>
      <c r="AL113" s="297"/>
      <c r="AM113" s="297"/>
      <c r="AN113" s="297"/>
      <c r="AO113" s="303" t="str">
        <f t="shared" si="5"/>
        <v>//</v>
      </c>
      <c r="AP113" s="284" t="str">
        <f t="shared" si="6"/>
        <v>00-</v>
      </c>
      <c r="AQ113" s="284" t="str">
        <f t="shared" si="7"/>
        <v xml:space="preserve"> site  m //</v>
      </c>
      <c r="AR113" s="284" t="str">
        <f t="shared" si="8"/>
        <v/>
      </c>
      <c r="AS113" s="284" t="str">
        <f t="shared" si="9"/>
        <v/>
      </c>
    </row>
    <row r="114" spans="1:45" x14ac:dyDescent="0.3">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1"/>
      <c r="AE114" s="90"/>
      <c r="AF114" s="297"/>
      <c r="AG114" s="297"/>
      <c r="AH114" s="297"/>
      <c r="AI114" s="297"/>
      <c r="AJ114" s="297"/>
      <c r="AK114" s="297"/>
      <c r="AL114" s="297"/>
      <c r="AM114" s="297"/>
      <c r="AN114" s="297"/>
      <c r="AO114" s="303" t="str">
        <f t="shared" si="5"/>
        <v>//</v>
      </c>
      <c r="AP114" s="284" t="str">
        <f t="shared" si="6"/>
        <v>00-</v>
      </c>
      <c r="AQ114" s="284" t="str">
        <f t="shared" si="7"/>
        <v xml:space="preserve"> site  m //</v>
      </c>
      <c r="AR114" s="284" t="str">
        <f t="shared" si="8"/>
        <v/>
      </c>
      <c r="AS114" s="284" t="str">
        <f t="shared" si="9"/>
        <v/>
      </c>
    </row>
    <row r="115" spans="1:45" x14ac:dyDescent="0.3">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1"/>
      <c r="AE115" s="90"/>
      <c r="AF115" s="297"/>
      <c r="AG115" s="297"/>
      <c r="AH115" s="297"/>
      <c r="AI115" s="297"/>
      <c r="AJ115" s="297"/>
      <c r="AK115" s="297"/>
      <c r="AL115" s="297"/>
      <c r="AM115" s="297"/>
      <c r="AN115" s="297"/>
      <c r="AO115" s="303" t="str">
        <f t="shared" si="5"/>
        <v>//</v>
      </c>
      <c r="AP115" s="284" t="str">
        <f t="shared" si="6"/>
        <v>00-</v>
      </c>
      <c r="AQ115" s="284" t="str">
        <f t="shared" si="7"/>
        <v xml:space="preserve"> site  m //</v>
      </c>
      <c r="AR115" s="284" t="str">
        <f t="shared" si="8"/>
        <v/>
      </c>
      <c r="AS115" s="284" t="str">
        <f t="shared" si="9"/>
        <v/>
      </c>
    </row>
    <row r="116" spans="1:45" x14ac:dyDescent="0.3">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1"/>
      <c r="AE116" s="90"/>
      <c r="AF116" s="297"/>
      <c r="AG116" s="297"/>
      <c r="AH116" s="297"/>
      <c r="AI116" s="297"/>
      <c r="AJ116" s="297"/>
      <c r="AK116" s="297"/>
      <c r="AL116" s="297"/>
      <c r="AM116" s="297"/>
      <c r="AN116" s="297"/>
      <c r="AO116" s="303" t="str">
        <f t="shared" si="5"/>
        <v>//</v>
      </c>
      <c r="AP116" s="284" t="str">
        <f t="shared" si="6"/>
        <v>00-</v>
      </c>
      <c r="AQ116" s="284" t="str">
        <f t="shared" si="7"/>
        <v xml:space="preserve"> site  m //</v>
      </c>
      <c r="AR116" s="284" t="str">
        <f t="shared" si="8"/>
        <v/>
      </c>
      <c r="AS116" s="284" t="str">
        <f t="shared" si="9"/>
        <v/>
      </c>
    </row>
    <row r="117" spans="1:45" x14ac:dyDescent="0.3">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1"/>
      <c r="AE117" s="90"/>
      <c r="AF117" s="297"/>
      <c r="AG117" s="297"/>
      <c r="AH117" s="297"/>
      <c r="AI117" s="297"/>
      <c r="AJ117" s="297"/>
      <c r="AK117" s="297"/>
      <c r="AL117" s="297"/>
      <c r="AM117" s="297"/>
      <c r="AN117" s="297"/>
      <c r="AO117" s="303" t="str">
        <f t="shared" si="5"/>
        <v>//</v>
      </c>
      <c r="AP117" s="284" t="str">
        <f t="shared" si="6"/>
        <v>00-</v>
      </c>
      <c r="AQ117" s="284" t="str">
        <f t="shared" si="7"/>
        <v xml:space="preserve"> site  m //</v>
      </c>
      <c r="AR117" s="284" t="str">
        <f t="shared" si="8"/>
        <v/>
      </c>
      <c r="AS117" s="284" t="str">
        <f t="shared" si="9"/>
        <v/>
      </c>
    </row>
    <row r="118" spans="1:45" x14ac:dyDescent="0.3">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1"/>
      <c r="AE118" s="90"/>
      <c r="AF118" s="297"/>
      <c r="AG118" s="297"/>
      <c r="AH118" s="297"/>
      <c r="AI118" s="297"/>
      <c r="AJ118" s="297"/>
      <c r="AK118" s="297"/>
      <c r="AL118" s="297"/>
      <c r="AM118" s="297"/>
      <c r="AN118" s="297"/>
      <c r="AO118" s="303" t="str">
        <f t="shared" si="5"/>
        <v>//</v>
      </c>
      <c r="AP118" s="284" t="str">
        <f t="shared" si="6"/>
        <v>00-</v>
      </c>
      <c r="AQ118" s="284" t="str">
        <f t="shared" si="7"/>
        <v xml:space="preserve"> site  m //</v>
      </c>
      <c r="AR118" s="284" t="str">
        <f t="shared" si="8"/>
        <v/>
      </c>
      <c r="AS118" s="284" t="str">
        <f t="shared" si="9"/>
        <v/>
      </c>
    </row>
    <row r="119" spans="1:45" x14ac:dyDescent="0.3">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1"/>
      <c r="AE119" s="90"/>
      <c r="AF119" s="297"/>
      <c r="AG119" s="297"/>
      <c r="AH119" s="297"/>
      <c r="AI119" s="297"/>
      <c r="AJ119" s="297"/>
      <c r="AK119" s="297"/>
      <c r="AL119" s="297"/>
      <c r="AM119" s="297"/>
      <c r="AN119" s="297"/>
      <c r="AO119" s="303" t="str">
        <f t="shared" si="5"/>
        <v>//</v>
      </c>
      <c r="AP119" s="284" t="str">
        <f t="shared" si="6"/>
        <v>00-</v>
      </c>
      <c r="AQ119" s="284" t="str">
        <f t="shared" si="7"/>
        <v xml:space="preserve"> site  m //</v>
      </c>
      <c r="AR119" s="284" t="str">
        <f t="shared" si="8"/>
        <v/>
      </c>
      <c r="AS119" s="284" t="str">
        <f t="shared" si="9"/>
        <v/>
      </c>
    </row>
    <row r="120" spans="1:45" x14ac:dyDescent="0.3">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1"/>
      <c r="AE120" s="90"/>
      <c r="AF120" s="297"/>
      <c r="AG120" s="297"/>
      <c r="AH120" s="297"/>
      <c r="AI120" s="297"/>
      <c r="AJ120" s="297"/>
      <c r="AK120" s="297"/>
      <c r="AL120" s="297"/>
      <c r="AM120" s="297"/>
      <c r="AN120" s="297"/>
      <c r="AO120" s="303" t="str">
        <f t="shared" si="5"/>
        <v>//</v>
      </c>
      <c r="AP120" s="284" t="str">
        <f t="shared" si="6"/>
        <v>00-</v>
      </c>
      <c r="AQ120" s="284" t="str">
        <f t="shared" si="7"/>
        <v xml:space="preserve"> site  m //</v>
      </c>
      <c r="AR120" s="284" t="str">
        <f t="shared" si="8"/>
        <v/>
      </c>
      <c r="AS120" s="284" t="str">
        <f t="shared" si="9"/>
        <v/>
      </c>
    </row>
    <row r="121" spans="1:45" x14ac:dyDescent="0.3">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1"/>
      <c r="AE121" s="90"/>
      <c r="AF121" s="297"/>
      <c r="AG121" s="297"/>
      <c r="AH121" s="297"/>
      <c r="AI121" s="297"/>
      <c r="AJ121" s="297"/>
      <c r="AK121" s="297"/>
      <c r="AL121" s="297"/>
      <c r="AM121" s="297"/>
      <c r="AN121" s="297"/>
      <c r="AO121" s="303" t="str">
        <f t="shared" si="5"/>
        <v>//</v>
      </c>
      <c r="AP121" s="284" t="str">
        <f t="shared" si="6"/>
        <v>00-</v>
      </c>
      <c r="AQ121" s="284" t="str">
        <f t="shared" si="7"/>
        <v xml:space="preserve"> site  m //</v>
      </c>
      <c r="AR121" s="284" t="str">
        <f t="shared" si="8"/>
        <v/>
      </c>
      <c r="AS121" s="284" t="str">
        <f t="shared" si="9"/>
        <v/>
      </c>
    </row>
    <row r="122" spans="1:45" x14ac:dyDescent="0.3">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1"/>
      <c r="AE122" s="90"/>
      <c r="AF122" s="297"/>
      <c r="AG122" s="297"/>
      <c r="AH122" s="297"/>
      <c r="AI122" s="297"/>
      <c r="AJ122" s="297"/>
      <c r="AK122" s="297"/>
      <c r="AL122" s="297"/>
      <c r="AM122" s="297"/>
      <c r="AN122" s="297"/>
      <c r="AO122" s="303" t="str">
        <f t="shared" si="5"/>
        <v>//</v>
      </c>
      <c r="AP122" s="284" t="str">
        <f t="shared" si="6"/>
        <v>00-</v>
      </c>
      <c r="AQ122" s="284" t="str">
        <f t="shared" si="7"/>
        <v xml:space="preserve"> site  m //</v>
      </c>
      <c r="AR122" s="284" t="str">
        <f t="shared" si="8"/>
        <v/>
      </c>
      <c r="AS122" s="284" t="str">
        <f t="shared" si="9"/>
        <v/>
      </c>
    </row>
    <row r="123" spans="1:45" x14ac:dyDescent="0.3">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1"/>
      <c r="AE123" s="90"/>
      <c r="AF123" s="297"/>
      <c r="AG123" s="297"/>
      <c r="AH123" s="297"/>
      <c r="AI123" s="297"/>
      <c r="AJ123" s="297"/>
      <c r="AK123" s="297"/>
      <c r="AL123" s="297"/>
      <c r="AM123" s="297"/>
      <c r="AN123" s="297"/>
      <c r="AO123" s="303" t="str">
        <f t="shared" si="5"/>
        <v>//</v>
      </c>
      <c r="AP123" s="284" t="str">
        <f t="shared" si="6"/>
        <v>00-</v>
      </c>
      <c r="AQ123" s="284" t="str">
        <f t="shared" si="7"/>
        <v xml:space="preserve"> site  m //</v>
      </c>
      <c r="AR123" s="284" t="str">
        <f t="shared" si="8"/>
        <v/>
      </c>
      <c r="AS123" s="284" t="str">
        <f t="shared" si="9"/>
        <v/>
      </c>
    </row>
    <row r="124" spans="1:45" x14ac:dyDescent="0.3">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1"/>
      <c r="AE124" s="90"/>
      <c r="AF124" s="297"/>
      <c r="AG124" s="297"/>
      <c r="AH124" s="297"/>
      <c r="AI124" s="297"/>
      <c r="AJ124" s="297"/>
      <c r="AK124" s="297"/>
      <c r="AL124" s="297"/>
      <c r="AM124" s="297"/>
      <c r="AN124" s="297"/>
      <c r="AO124" s="303" t="str">
        <f t="shared" si="5"/>
        <v>//</v>
      </c>
      <c r="AP124" s="284" t="str">
        <f t="shared" si="6"/>
        <v>00-</v>
      </c>
      <c r="AQ124" s="284" t="str">
        <f t="shared" si="7"/>
        <v xml:space="preserve"> site  m //</v>
      </c>
      <c r="AR124" s="284" t="str">
        <f t="shared" si="8"/>
        <v/>
      </c>
      <c r="AS124" s="284" t="str">
        <f t="shared" si="9"/>
        <v/>
      </c>
    </row>
    <row r="125" spans="1:45" x14ac:dyDescent="0.3">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1"/>
      <c r="AE125" s="90"/>
      <c r="AF125" s="297"/>
      <c r="AG125" s="297"/>
      <c r="AH125" s="297"/>
      <c r="AI125" s="297"/>
      <c r="AJ125" s="297"/>
      <c r="AK125" s="297"/>
      <c r="AL125" s="297"/>
      <c r="AM125" s="297"/>
      <c r="AN125" s="297"/>
      <c r="AO125" s="303" t="str">
        <f t="shared" si="5"/>
        <v>//</v>
      </c>
      <c r="AP125" s="284" t="str">
        <f t="shared" si="6"/>
        <v>00-</v>
      </c>
      <c r="AQ125" s="284" t="str">
        <f t="shared" si="7"/>
        <v xml:space="preserve"> site  m //</v>
      </c>
      <c r="AR125" s="284" t="str">
        <f t="shared" si="8"/>
        <v/>
      </c>
      <c r="AS125" s="284" t="str">
        <f t="shared" si="9"/>
        <v/>
      </c>
    </row>
    <row r="126" spans="1:45" x14ac:dyDescent="0.3">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1"/>
      <c r="AE126" s="90"/>
      <c r="AF126" s="297"/>
      <c r="AG126" s="297"/>
      <c r="AH126" s="297"/>
      <c r="AI126" s="297"/>
      <c r="AJ126" s="297"/>
      <c r="AK126" s="297"/>
      <c r="AL126" s="297"/>
      <c r="AM126" s="297"/>
      <c r="AN126" s="297"/>
      <c r="AO126" s="303" t="str">
        <f t="shared" si="5"/>
        <v>//</v>
      </c>
      <c r="AP126" s="284" t="str">
        <f t="shared" si="6"/>
        <v>00-</v>
      </c>
      <c r="AQ126" s="284" t="str">
        <f t="shared" si="7"/>
        <v xml:space="preserve"> site  m //</v>
      </c>
      <c r="AR126" s="284" t="str">
        <f t="shared" si="8"/>
        <v/>
      </c>
      <c r="AS126" s="284" t="str">
        <f t="shared" si="9"/>
        <v/>
      </c>
    </row>
    <row r="127" spans="1:45" x14ac:dyDescent="0.3">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1"/>
      <c r="AE127" s="90"/>
      <c r="AF127" s="297"/>
      <c r="AG127" s="297"/>
      <c r="AH127" s="297"/>
      <c r="AI127" s="297"/>
      <c r="AJ127" s="297"/>
      <c r="AK127" s="297"/>
      <c r="AL127" s="297"/>
      <c r="AM127" s="297"/>
      <c r="AN127" s="297"/>
      <c r="AO127" s="303" t="str">
        <f t="shared" si="5"/>
        <v>//</v>
      </c>
      <c r="AP127" s="284" t="str">
        <f t="shared" si="6"/>
        <v>00-</v>
      </c>
      <c r="AQ127" s="284" t="str">
        <f t="shared" si="7"/>
        <v xml:space="preserve"> site  m //</v>
      </c>
      <c r="AR127" s="284" t="str">
        <f t="shared" si="8"/>
        <v/>
      </c>
      <c r="AS127" s="284" t="str">
        <f t="shared" si="9"/>
        <v/>
      </c>
    </row>
    <row r="128" spans="1:45" x14ac:dyDescent="0.3">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1"/>
      <c r="AE128" s="90"/>
      <c r="AF128" s="297"/>
      <c r="AG128" s="297"/>
      <c r="AH128" s="297"/>
      <c r="AI128" s="297"/>
      <c r="AJ128" s="297"/>
      <c r="AK128" s="297"/>
      <c r="AL128" s="297"/>
      <c r="AM128" s="297"/>
      <c r="AN128" s="297"/>
      <c r="AO128" s="303" t="str">
        <f t="shared" si="5"/>
        <v>//</v>
      </c>
      <c r="AP128" s="284" t="str">
        <f t="shared" si="6"/>
        <v>00-</v>
      </c>
      <c r="AQ128" s="284" t="str">
        <f t="shared" si="7"/>
        <v xml:space="preserve"> site  m //</v>
      </c>
      <c r="AR128" s="284" t="str">
        <f t="shared" si="8"/>
        <v/>
      </c>
      <c r="AS128" s="284" t="str">
        <f t="shared" si="9"/>
        <v/>
      </c>
    </row>
    <row r="129" spans="1:45" x14ac:dyDescent="0.3">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1"/>
      <c r="AE129" s="90"/>
      <c r="AF129" s="297"/>
      <c r="AG129" s="297"/>
      <c r="AH129" s="297"/>
      <c r="AI129" s="297"/>
      <c r="AJ129" s="297"/>
      <c r="AK129" s="297"/>
      <c r="AL129" s="297"/>
      <c r="AM129" s="297"/>
      <c r="AN129" s="297"/>
      <c r="AO129" s="303" t="str">
        <f t="shared" si="5"/>
        <v>//</v>
      </c>
      <c r="AP129" s="284" t="str">
        <f t="shared" si="6"/>
        <v>00-</v>
      </c>
      <c r="AQ129" s="284" t="str">
        <f t="shared" si="7"/>
        <v xml:space="preserve"> site  m //</v>
      </c>
      <c r="AR129" s="284" t="str">
        <f t="shared" si="8"/>
        <v/>
      </c>
      <c r="AS129" s="284" t="str">
        <f t="shared" si="9"/>
        <v/>
      </c>
    </row>
    <row r="130" spans="1:45" x14ac:dyDescent="0.3">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1"/>
      <c r="AE130" s="90"/>
      <c r="AF130" s="297"/>
      <c r="AG130" s="297"/>
      <c r="AH130" s="297"/>
      <c r="AI130" s="297"/>
      <c r="AJ130" s="297"/>
      <c r="AK130" s="297"/>
      <c r="AL130" s="297"/>
      <c r="AM130" s="297"/>
      <c r="AN130" s="297"/>
      <c r="AO130" s="303" t="str">
        <f t="shared" si="5"/>
        <v>//</v>
      </c>
      <c r="AP130" s="284" t="str">
        <f t="shared" si="6"/>
        <v>00-</v>
      </c>
      <c r="AQ130" s="284" t="str">
        <f t="shared" si="7"/>
        <v xml:space="preserve"> site  m //</v>
      </c>
      <c r="AR130" s="284" t="str">
        <f t="shared" si="8"/>
        <v/>
      </c>
      <c r="AS130" s="284" t="str">
        <f t="shared" si="9"/>
        <v/>
      </c>
    </row>
    <row r="131" spans="1:45" x14ac:dyDescent="0.3">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1"/>
      <c r="AE131" s="90"/>
      <c r="AF131" s="297"/>
      <c r="AG131" s="297"/>
      <c r="AH131" s="297"/>
      <c r="AI131" s="297"/>
      <c r="AJ131" s="297"/>
      <c r="AK131" s="297"/>
      <c r="AL131" s="297"/>
      <c r="AM131" s="297"/>
      <c r="AN131" s="297"/>
      <c r="AO131" s="303" t="str">
        <f t="shared" ref="AO131:AO194" si="10">(CONCATENATE(D131,"/",E131,"/",F131))</f>
        <v>//</v>
      </c>
      <c r="AP131" s="284" t="str">
        <f t="shared" ref="AP131:AP194" si="11">IFERROR((CONCATENATE(((-1*TRUNC(B131,4))*10000),((TRUNC(A131,4))*10000),"-",F131))," ")</f>
        <v>00-</v>
      </c>
      <c r="AQ131" s="284" t="str">
        <f t="shared" ref="AQ131:AQ194" si="12">CONCATENATE(I131," ","site"," ",J131," ",S131,"m"," ",AO131)</f>
        <v xml:space="preserve"> site  m //</v>
      </c>
      <c r="AR131" s="284" t="str">
        <f t="shared" ref="AR131:AR194" si="13">IF(AQ131=" site  m //","",(CONCATENATE(I131," ","site"," ",J131," ",S131,"m"," ",AO131)))</f>
        <v/>
      </c>
      <c r="AS131" s="284" t="str">
        <f t="shared" si="9"/>
        <v/>
      </c>
    </row>
    <row r="132" spans="1:45" x14ac:dyDescent="0.3">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1"/>
      <c r="AE132" s="90"/>
      <c r="AF132" s="297"/>
      <c r="AG132" s="297"/>
      <c r="AH132" s="297"/>
      <c r="AI132" s="297"/>
      <c r="AJ132" s="297"/>
      <c r="AK132" s="297"/>
      <c r="AL132" s="297"/>
      <c r="AM132" s="297"/>
      <c r="AN132" s="297"/>
      <c r="AO132" s="303" t="str">
        <f t="shared" si="10"/>
        <v>//</v>
      </c>
      <c r="AP132" s="284" t="str">
        <f t="shared" si="11"/>
        <v>00-</v>
      </c>
      <c r="AQ132" s="284" t="str">
        <f t="shared" si="12"/>
        <v xml:space="preserve"> site  m //</v>
      </c>
      <c r="AR132" s="284" t="str">
        <f t="shared" si="13"/>
        <v/>
      </c>
      <c r="AS132" s="284" t="str">
        <f t="shared" ref="AS132:AS195" si="14">IF(I132="","",I132)</f>
        <v/>
      </c>
    </row>
    <row r="133" spans="1:45" x14ac:dyDescent="0.3">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1"/>
      <c r="AE133" s="90"/>
      <c r="AF133" s="297"/>
      <c r="AG133" s="297"/>
      <c r="AH133" s="297"/>
      <c r="AI133" s="297"/>
      <c r="AJ133" s="297"/>
      <c r="AK133" s="297"/>
      <c r="AL133" s="297"/>
      <c r="AM133" s="297"/>
      <c r="AN133" s="297"/>
      <c r="AO133" s="303" t="str">
        <f t="shared" si="10"/>
        <v>//</v>
      </c>
      <c r="AP133" s="284" t="str">
        <f t="shared" si="11"/>
        <v>00-</v>
      </c>
      <c r="AQ133" s="284" t="str">
        <f t="shared" si="12"/>
        <v xml:space="preserve"> site  m //</v>
      </c>
      <c r="AR133" s="284" t="str">
        <f t="shared" si="13"/>
        <v/>
      </c>
      <c r="AS133" s="284" t="str">
        <f t="shared" si="14"/>
        <v/>
      </c>
    </row>
    <row r="134" spans="1:45" x14ac:dyDescent="0.3">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1"/>
      <c r="AE134" s="90"/>
      <c r="AF134" s="297"/>
      <c r="AG134" s="297"/>
      <c r="AH134" s="297"/>
      <c r="AI134" s="297"/>
      <c r="AJ134" s="297"/>
      <c r="AK134" s="297"/>
      <c r="AL134" s="297"/>
      <c r="AM134" s="297"/>
      <c r="AN134" s="297"/>
      <c r="AO134" s="303" t="str">
        <f t="shared" si="10"/>
        <v>//</v>
      </c>
      <c r="AP134" s="284" t="str">
        <f t="shared" si="11"/>
        <v>00-</v>
      </c>
      <c r="AQ134" s="284" t="str">
        <f t="shared" si="12"/>
        <v xml:space="preserve"> site  m //</v>
      </c>
      <c r="AR134" s="284" t="str">
        <f t="shared" si="13"/>
        <v/>
      </c>
      <c r="AS134" s="284" t="str">
        <f t="shared" si="14"/>
        <v/>
      </c>
    </row>
    <row r="135" spans="1:45" x14ac:dyDescent="0.3">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1"/>
      <c r="AE135" s="90"/>
      <c r="AF135" s="297"/>
      <c r="AG135" s="297"/>
      <c r="AH135" s="297"/>
      <c r="AI135" s="297"/>
      <c r="AJ135" s="297"/>
      <c r="AK135" s="297"/>
      <c r="AL135" s="297"/>
      <c r="AM135" s="297"/>
      <c r="AN135" s="297"/>
      <c r="AO135" s="303" t="str">
        <f t="shared" si="10"/>
        <v>//</v>
      </c>
      <c r="AP135" s="284" t="str">
        <f t="shared" si="11"/>
        <v>00-</v>
      </c>
      <c r="AQ135" s="284" t="str">
        <f t="shared" si="12"/>
        <v xml:space="preserve"> site  m //</v>
      </c>
      <c r="AR135" s="284" t="str">
        <f t="shared" si="13"/>
        <v/>
      </c>
      <c r="AS135" s="284" t="str">
        <f t="shared" si="14"/>
        <v/>
      </c>
    </row>
    <row r="136" spans="1:45" x14ac:dyDescent="0.3">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1"/>
      <c r="AE136" s="90"/>
      <c r="AF136" s="297"/>
      <c r="AG136" s="297"/>
      <c r="AH136" s="297"/>
      <c r="AI136" s="297"/>
      <c r="AJ136" s="297"/>
      <c r="AK136" s="297"/>
      <c r="AL136" s="297"/>
      <c r="AM136" s="297"/>
      <c r="AN136" s="297"/>
      <c r="AO136" s="303" t="str">
        <f t="shared" si="10"/>
        <v>//</v>
      </c>
      <c r="AP136" s="284" t="str">
        <f t="shared" si="11"/>
        <v>00-</v>
      </c>
      <c r="AQ136" s="284" t="str">
        <f t="shared" si="12"/>
        <v xml:space="preserve"> site  m //</v>
      </c>
      <c r="AR136" s="284" t="str">
        <f t="shared" si="13"/>
        <v/>
      </c>
      <c r="AS136" s="284" t="str">
        <f t="shared" si="14"/>
        <v/>
      </c>
    </row>
    <row r="137" spans="1:45" x14ac:dyDescent="0.3">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1"/>
      <c r="AE137" s="90"/>
      <c r="AF137" s="297"/>
      <c r="AG137" s="297"/>
      <c r="AH137" s="297"/>
      <c r="AI137" s="297"/>
      <c r="AJ137" s="297"/>
      <c r="AK137" s="297"/>
      <c r="AL137" s="297"/>
      <c r="AM137" s="297"/>
      <c r="AN137" s="297"/>
      <c r="AO137" s="303" t="str">
        <f t="shared" si="10"/>
        <v>//</v>
      </c>
      <c r="AP137" s="284" t="str">
        <f t="shared" si="11"/>
        <v>00-</v>
      </c>
      <c r="AQ137" s="284" t="str">
        <f t="shared" si="12"/>
        <v xml:space="preserve"> site  m //</v>
      </c>
      <c r="AR137" s="284" t="str">
        <f t="shared" si="13"/>
        <v/>
      </c>
      <c r="AS137" s="284" t="str">
        <f t="shared" si="14"/>
        <v/>
      </c>
    </row>
    <row r="138" spans="1:45" x14ac:dyDescent="0.3">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1"/>
      <c r="AE138" s="90"/>
      <c r="AF138" s="297"/>
      <c r="AG138" s="297"/>
      <c r="AH138" s="297"/>
      <c r="AI138" s="297"/>
      <c r="AJ138" s="297"/>
      <c r="AK138" s="297"/>
      <c r="AL138" s="297"/>
      <c r="AM138" s="297"/>
      <c r="AN138" s="297"/>
      <c r="AO138" s="303" t="str">
        <f t="shared" si="10"/>
        <v>//</v>
      </c>
      <c r="AP138" s="284" t="str">
        <f t="shared" si="11"/>
        <v>00-</v>
      </c>
      <c r="AQ138" s="284" t="str">
        <f t="shared" si="12"/>
        <v xml:space="preserve"> site  m //</v>
      </c>
      <c r="AR138" s="284" t="str">
        <f t="shared" si="13"/>
        <v/>
      </c>
      <c r="AS138" s="284" t="str">
        <f t="shared" si="14"/>
        <v/>
      </c>
    </row>
    <row r="139" spans="1:45" x14ac:dyDescent="0.3">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1"/>
      <c r="AE139" s="90"/>
      <c r="AF139" s="297"/>
      <c r="AG139" s="297"/>
      <c r="AH139" s="297"/>
      <c r="AI139" s="297"/>
      <c r="AJ139" s="297"/>
      <c r="AK139" s="297"/>
      <c r="AL139" s="297"/>
      <c r="AM139" s="297"/>
      <c r="AN139" s="297"/>
      <c r="AO139" s="303" t="str">
        <f t="shared" si="10"/>
        <v>//</v>
      </c>
      <c r="AP139" s="284" t="str">
        <f t="shared" si="11"/>
        <v>00-</v>
      </c>
      <c r="AQ139" s="284" t="str">
        <f t="shared" si="12"/>
        <v xml:space="preserve"> site  m //</v>
      </c>
      <c r="AR139" s="284" t="str">
        <f t="shared" si="13"/>
        <v/>
      </c>
      <c r="AS139" s="284" t="str">
        <f t="shared" si="14"/>
        <v/>
      </c>
    </row>
    <row r="140" spans="1:45" x14ac:dyDescent="0.3">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1"/>
      <c r="AE140" s="90"/>
      <c r="AF140" s="297"/>
      <c r="AG140" s="297"/>
      <c r="AH140" s="297"/>
      <c r="AI140" s="297"/>
      <c r="AJ140" s="297"/>
      <c r="AK140" s="297"/>
      <c r="AL140" s="297"/>
      <c r="AM140" s="297"/>
      <c r="AN140" s="297"/>
      <c r="AO140" s="303" t="str">
        <f t="shared" si="10"/>
        <v>//</v>
      </c>
      <c r="AP140" s="284" t="str">
        <f t="shared" si="11"/>
        <v>00-</v>
      </c>
      <c r="AQ140" s="284" t="str">
        <f t="shared" si="12"/>
        <v xml:space="preserve"> site  m //</v>
      </c>
      <c r="AR140" s="284" t="str">
        <f t="shared" si="13"/>
        <v/>
      </c>
      <c r="AS140" s="284" t="str">
        <f t="shared" si="14"/>
        <v/>
      </c>
    </row>
    <row r="141" spans="1:45" x14ac:dyDescent="0.3">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1"/>
      <c r="AE141" s="90"/>
      <c r="AF141" s="297"/>
      <c r="AG141" s="297"/>
      <c r="AH141" s="297"/>
      <c r="AI141" s="297"/>
      <c r="AJ141" s="297"/>
      <c r="AK141" s="297"/>
      <c r="AL141" s="297"/>
      <c r="AM141" s="297"/>
      <c r="AN141" s="297"/>
      <c r="AO141" s="303" t="str">
        <f t="shared" si="10"/>
        <v>//</v>
      </c>
      <c r="AP141" s="284" t="str">
        <f t="shared" si="11"/>
        <v>00-</v>
      </c>
      <c r="AQ141" s="284" t="str">
        <f t="shared" si="12"/>
        <v xml:space="preserve"> site  m //</v>
      </c>
      <c r="AR141" s="284" t="str">
        <f t="shared" si="13"/>
        <v/>
      </c>
      <c r="AS141" s="284" t="str">
        <f t="shared" si="14"/>
        <v/>
      </c>
    </row>
    <row r="142" spans="1:45" x14ac:dyDescent="0.3">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1"/>
      <c r="AE142" s="90"/>
      <c r="AF142" s="297"/>
      <c r="AG142" s="297"/>
      <c r="AH142" s="297"/>
      <c r="AI142" s="297"/>
      <c r="AJ142" s="297"/>
      <c r="AK142" s="297"/>
      <c r="AL142" s="297"/>
      <c r="AM142" s="297"/>
      <c r="AN142" s="297"/>
      <c r="AO142" s="303" t="str">
        <f t="shared" si="10"/>
        <v>//</v>
      </c>
      <c r="AP142" s="284" t="str">
        <f t="shared" si="11"/>
        <v>00-</v>
      </c>
      <c r="AQ142" s="284" t="str">
        <f t="shared" si="12"/>
        <v xml:space="preserve"> site  m //</v>
      </c>
      <c r="AR142" s="284" t="str">
        <f t="shared" si="13"/>
        <v/>
      </c>
      <c r="AS142" s="284" t="str">
        <f t="shared" si="14"/>
        <v/>
      </c>
    </row>
    <row r="143" spans="1:45" x14ac:dyDescent="0.3">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1"/>
      <c r="AE143" s="90"/>
      <c r="AF143" s="297"/>
      <c r="AG143" s="297"/>
      <c r="AH143" s="297"/>
      <c r="AI143" s="297"/>
      <c r="AJ143" s="297"/>
      <c r="AK143" s="297"/>
      <c r="AL143" s="297"/>
      <c r="AM143" s="297"/>
      <c r="AN143" s="297"/>
      <c r="AO143" s="303" t="str">
        <f t="shared" si="10"/>
        <v>//</v>
      </c>
      <c r="AP143" s="284" t="str">
        <f t="shared" si="11"/>
        <v>00-</v>
      </c>
      <c r="AQ143" s="284" t="str">
        <f t="shared" si="12"/>
        <v xml:space="preserve"> site  m //</v>
      </c>
      <c r="AR143" s="284" t="str">
        <f t="shared" si="13"/>
        <v/>
      </c>
      <c r="AS143" s="284" t="str">
        <f t="shared" si="14"/>
        <v/>
      </c>
    </row>
    <row r="144" spans="1:45" x14ac:dyDescent="0.3">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1"/>
      <c r="AE144" s="90"/>
      <c r="AF144" s="297"/>
      <c r="AG144" s="297"/>
      <c r="AH144" s="297"/>
      <c r="AI144" s="297"/>
      <c r="AJ144" s="297"/>
      <c r="AK144" s="297"/>
      <c r="AL144" s="297"/>
      <c r="AM144" s="297"/>
      <c r="AN144" s="297"/>
      <c r="AO144" s="303" t="str">
        <f t="shared" si="10"/>
        <v>//</v>
      </c>
      <c r="AP144" s="284" t="str">
        <f t="shared" si="11"/>
        <v>00-</v>
      </c>
      <c r="AQ144" s="284" t="str">
        <f t="shared" si="12"/>
        <v xml:space="preserve"> site  m //</v>
      </c>
      <c r="AR144" s="284" t="str">
        <f t="shared" si="13"/>
        <v/>
      </c>
      <c r="AS144" s="284" t="str">
        <f t="shared" si="14"/>
        <v/>
      </c>
    </row>
    <row r="145" spans="1:45" x14ac:dyDescent="0.3">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1"/>
      <c r="AE145" s="90"/>
      <c r="AF145" s="297"/>
      <c r="AG145" s="297"/>
      <c r="AH145" s="297"/>
      <c r="AI145" s="297"/>
      <c r="AJ145" s="297"/>
      <c r="AK145" s="297"/>
      <c r="AL145" s="297"/>
      <c r="AM145" s="297"/>
      <c r="AN145" s="297"/>
      <c r="AO145" s="303" t="str">
        <f t="shared" si="10"/>
        <v>//</v>
      </c>
      <c r="AP145" s="284" t="str">
        <f t="shared" si="11"/>
        <v>00-</v>
      </c>
      <c r="AQ145" s="284" t="str">
        <f t="shared" si="12"/>
        <v xml:space="preserve"> site  m //</v>
      </c>
      <c r="AR145" s="284" t="str">
        <f t="shared" si="13"/>
        <v/>
      </c>
      <c r="AS145" s="284" t="str">
        <f t="shared" si="14"/>
        <v/>
      </c>
    </row>
    <row r="146" spans="1:45" x14ac:dyDescent="0.3">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1"/>
      <c r="AE146" s="90"/>
      <c r="AF146" s="297"/>
      <c r="AG146" s="297"/>
      <c r="AH146" s="297"/>
      <c r="AI146" s="297"/>
      <c r="AJ146" s="297"/>
      <c r="AK146" s="297"/>
      <c r="AL146" s="297"/>
      <c r="AM146" s="297"/>
      <c r="AN146" s="297"/>
      <c r="AO146" s="303" t="str">
        <f t="shared" si="10"/>
        <v>//</v>
      </c>
      <c r="AP146" s="284" t="str">
        <f t="shared" si="11"/>
        <v>00-</v>
      </c>
      <c r="AQ146" s="284" t="str">
        <f t="shared" si="12"/>
        <v xml:space="preserve"> site  m //</v>
      </c>
      <c r="AR146" s="284" t="str">
        <f t="shared" si="13"/>
        <v/>
      </c>
      <c r="AS146" s="284" t="str">
        <f t="shared" si="14"/>
        <v/>
      </c>
    </row>
    <row r="147" spans="1:45" x14ac:dyDescent="0.3">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1"/>
      <c r="AE147" s="90"/>
      <c r="AF147" s="297"/>
      <c r="AG147" s="297"/>
      <c r="AH147" s="297"/>
      <c r="AI147" s="297"/>
      <c r="AJ147" s="297"/>
      <c r="AK147" s="297"/>
      <c r="AL147" s="297"/>
      <c r="AM147" s="297"/>
      <c r="AN147" s="297"/>
      <c r="AO147" s="303" t="str">
        <f t="shared" si="10"/>
        <v>//</v>
      </c>
      <c r="AP147" s="284" t="str">
        <f t="shared" si="11"/>
        <v>00-</v>
      </c>
      <c r="AQ147" s="284" t="str">
        <f t="shared" si="12"/>
        <v xml:space="preserve"> site  m //</v>
      </c>
      <c r="AR147" s="284" t="str">
        <f t="shared" si="13"/>
        <v/>
      </c>
      <c r="AS147" s="284" t="str">
        <f t="shared" si="14"/>
        <v/>
      </c>
    </row>
    <row r="148" spans="1:45" x14ac:dyDescent="0.3">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1"/>
      <c r="AE148" s="90"/>
      <c r="AF148" s="297"/>
      <c r="AG148" s="297"/>
      <c r="AH148" s="297"/>
      <c r="AI148" s="297"/>
      <c r="AJ148" s="297"/>
      <c r="AK148" s="297"/>
      <c r="AL148" s="297"/>
      <c r="AM148" s="297"/>
      <c r="AN148" s="297"/>
      <c r="AO148" s="303" t="str">
        <f t="shared" si="10"/>
        <v>//</v>
      </c>
      <c r="AP148" s="284" t="str">
        <f t="shared" si="11"/>
        <v>00-</v>
      </c>
      <c r="AQ148" s="284" t="str">
        <f t="shared" si="12"/>
        <v xml:space="preserve"> site  m //</v>
      </c>
      <c r="AR148" s="284" t="str">
        <f t="shared" si="13"/>
        <v/>
      </c>
      <c r="AS148" s="284" t="str">
        <f t="shared" si="14"/>
        <v/>
      </c>
    </row>
    <row r="149" spans="1:45" x14ac:dyDescent="0.3">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1"/>
      <c r="AE149" s="90"/>
      <c r="AF149" s="297"/>
      <c r="AG149" s="297"/>
      <c r="AH149" s="297"/>
      <c r="AI149" s="297"/>
      <c r="AJ149" s="297"/>
      <c r="AK149" s="297"/>
      <c r="AL149" s="297"/>
      <c r="AM149" s="297"/>
      <c r="AN149" s="297"/>
      <c r="AO149" s="303" t="str">
        <f t="shared" si="10"/>
        <v>//</v>
      </c>
      <c r="AP149" s="284" t="str">
        <f t="shared" si="11"/>
        <v>00-</v>
      </c>
      <c r="AQ149" s="284" t="str">
        <f t="shared" si="12"/>
        <v xml:space="preserve"> site  m //</v>
      </c>
      <c r="AR149" s="284" t="str">
        <f t="shared" si="13"/>
        <v/>
      </c>
      <c r="AS149" s="284" t="str">
        <f t="shared" si="14"/>
        <v/>
      </c>
    </row>
    <row r="150" spans="1:45" x14ac:dyDescent="0.3">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1"/>
      <c r="AE150" s="90"/>
      <c r="AF150" s="297"/>
      <c r="AG150" s="297"/>
      <c r="AH150" s="297"/>
      <c r="AI150" s="297"/>
      <c r="AJ150" s="297"/>
      <c r="AK150" s="297"/>
      <c r="AL150" s="297"/>
      <c r="AM150" s="297"/>
      <c r="AN150" s="297"/>
      <c r="AO150" s="303" t="str">
        <f t="shared" si="10"/>
        <v>//</v>
      </c>
      <c r="AP150" s="284" t="str">
        <f t="shared" si="11"/>
        <v>00-</v>
      </c>
      <c r="AQ150" s="284" t="str">
        <f t="shared" si="12"/>
        <v xml:space="preserve"> site  m //</v>
      </c>
      <c r="AR150" s="284" t="str">
        <f t="shared" si="13"/>
        <v/>
      </c>
      <c r="AS150" s="284" t="str">
        <f t="shared" si="14"/>
        <v/>
      </c>
    </row>
    <row r="151" spans="1:45" x14ac:dyDescent="0.3">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1"/>
      <c r="AE151" s="90"/>
      <c r="AF151" s="297"/>
      <c r="AG151" s="297"/>
      <c r="AH151" s="297"/>
      <c r="AI151" s="297"/>
      <c r="AJ151" s="297"/>
      <c r="AK151" s="297"/>
      <c r="AL151" s="297"/>
      <c r="AM151" s="297"/>
      <c r="AN151" s="297"/>
      <c r="AO151" s="303" t="str">
        <f t="shared" si="10"/>
        <v>//</v>
      </c>
      <c r="AP151" s="284" t="str">
        <f t="shared" si="11"/>
        <v>00-</v>
      </c>
      <c r="AQ151" s="284" t="str">
        <f t="shared" si="12"/>
        <v xml:space="preserve"> site  m //</v>
      </c>
      <c r="AR151" s="284" t="str">
        <f t="shared" si="13"/>
        <v/>
      </c>
      <c r="AS151" s="284" t="str">
        <f t="shared" si="14"/>
        <v/>
      </c>
    </row>
    <row r="152" spans="1:45" x14ac:dyDescent="0.3">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1"/>
      <c r="AE152" s="90"/>
      <c r="AF152" s="297"/>
      <c r="AG152" s="297"/>
      <c r="AH152" s="297"/>
      <c r="AI152" s="297"/>
      <c r="AJ152" s="297"/>
      <c r="AK152" s="297"/>
      <c r="AL152" s="297"/>
      <c r="AM152" s="297"/>
      <c r="AN152" s="297"/>
      <c r="AO152" s="303" t="str">
        <f t="shared" si="10"/>
        <v>//</v>
      </c>
      <c r="AP152" s="284" t="str">
        <f t="shared" si="11"/>
        <v>00-</v>
      </c>
      <c r="AQ152" s="284" t="str">
        <f t="shared" si="12"/>
        <v xml:space="preserve"> site  m //</v>
      </c>
      <c r="AR152" s="284" t="str">
        <f t="shared" si="13"/>
        <v/>
      </c>
      <c r="AS152" s="284" t="str">
        <f t="shared" si="14"/>
        <v/>
      </c>
    </row>
    <row r="153" spans="1:45" x14ac:dyDescent="0.3">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1"/>
      <c r="AE153" s="90"/>
      <c r="AF153" s="297"/>
      <c r="AG153" s="297"/>
      <c r="AH153" s="297"/>
      <c r="AI153" s="297"/>
      <c r="AJ153" s="297"/>
      <c r="AK153" s="297"/>
      <c r="AL153" s="297"/>
      <c r="AM153" s="297"/>
      <c r="AN153" s="297"/>
      <c r="AO153" s="303" t="str">
        <f t="shared" si="10"/>
        <v>//</v>
      </c>
      <c r="AP153" s="284" t="str">
        <f t="shared" si="11"/>
        <v>00-</v>
      </c>
      <c r="AQ153" s="284" t="str">
        <f t="shared" si="12"/>
        <v xml:space="preserve"> site  m //</v>
      </c>
      <c r="AR153" s="284" t="str">
        <f t="shared" si="13"/>
        <v/>
      </c>
      <c r="AS153" s="284" t="str">
        <f t="shared" si="14"/>
        <v/>
      </c>
    </row>
    <row r="154" spans="1:45" x14ac:dyDescent="0.3">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1"/>
      <c r="AE154" s="90"/>
      <c r="AF154" s="297"/>
      <c r="AG154" s="297"/>
      <c r="AH154" s="297"/>
      <c r="AI154" s="297"/>
      <c r="AJ154" s="297"/>
      <c r="AK154" s="297"/>
      <c r="AL154" s="297"/>
      <c r="AM154" s="297"/>
      <c r="AN154" s="297"/>
      <c r="AO154" s="303" t="str">
        <f t="shared" si="10"/>
        <v>//</v>
      </c>
      <c r="AP154" s="284" t="str">
        <f t="shared" si="11"/>
        <v>00-</v>
      </c>
      <c r="AQ154" s="284" t="str">
        <f t="shared" si="12"/>
        <v xml:space="preserve"> site  m //</v>
      </c>
      <c r="AR154" s="284" t="str">
        <f t="shared" si="13"/>
        <v/>
      </c>
      <c r="AS154" s="284" t="str">
        <f t="shared" si="14"/>
        <v/>
      </c>
    </row>
    <row r="155" spans="1:45" x14ac:dyDescent="0.3">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1"/>
      <c r="AE155" s="90"/>
      <c r="AF155" s="297"/>
      <c r="AG155" s="297"/>
      <c r="AH155" s="297"/>
      <c r="AI155" s="297"/>
      <c r="AJ155" s="297"/>
      <c r="AK155" s="297"/>
      <c r="AL155" s="297"/>
      <c r="AM155" s="297"/>
      <c r="AN155" s="297"/>
      <c r="AO155" s="303" t="str">
        <f t="shared" si="10"/>
        <v>//</v>
      </c>
      <c r="AP155" s="284" t="str">
        <f t="shared" si="11"/>
        <v>00-</v>
      </c>
      <c r="AQ155" s="284" t="str">
        <f t="shared" si="12"/>
        <v xml:space="preserve"> site  m //</v>
      </c>
      <c r="AR155" s="284" t="str">
        <f t="shared" si="13"/>
        <v/>
      </c>
      <c r="AS155" s="284" t="str">
        <f t="shared" si="14"/>
        <v/>
      </c>
    </row>
    <row r="156" spans="1:45" x14ac:dyDescent="0.3">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1"/>
      <c r="AE156" s="90"/>
      <c r="AF156" s="297"/>
      <c r="AG156" s="297"/>
      <c r="AH156" s="297"/>
      <c r="AI156" s="297"/>
      <c r="AJ156" s="297"/>
      <c r="AK156" s="297"/>
      <c r="AL156" s="297"/>
      <c r="AM156" s="297"/>
      <c r="AN156" s="297"/>
      <c r="AO156" s="303" t="str">
        <f t="shared" si="10"/>
        <v>//</v>
      </c>
      <c r="AP156" s="284" t="str">
        <f t="shared" si="11"/>
        <v>00-</v>
      </c>
      <c r="AQ156" s="284" t="str">
        <f t="shared" si="12"/>
        <v xml:space="preserve"> site  m //</v>
      </c>
      <c r="AR156" s="284" t="str">
        <f t="shared" si="13"/>
        <v/>
      </c>
      <c r="AS156" s="284" t="str">
        <f t="shared" si="14"/>
        <v/>
      </c>
    </row>
    <row r="157" spans="1:45" x14ac:dyDescent="0.3">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1"/>
      <c r="AE157" s="90"/>
      <c r="AF157" s="297"/>
      <c r="AG157" s="297"/>
      <c r="AH157" s="297"/>
      <c r="AI157" s="297"/>
      <c r="AJ157" s="297"/>
      <c r="AK157" s="297"/>
      <c r="AL157" s="297"/>
      <c r="AM157" s="297"/>
      <c r="AN157" s="297"/>
      <c r="AO157" s="303" t="str">
        <f t="shared" si="10"/>
        <v>//</v>
      </c>
      <c r="AP157" s="284" t="str">
        <f t="shared" si="11"/>
        <v>00-</v>
      </c>
      <c r="AQ157" s="284" t="str">
        <f t="shared" si="12"/>
        <v xml:space="preserve"> site  m //</v>
      </c>
      <c r="AR157" s="284" t="str">
        <f t="shared" si="13"/>
        <v/>
      </c>
      <c r="AS157" s="284" t="str">
        <f t="shared" si="14"/>
        <v/>
      </c>
    </row>
    <row r="158" spans="1:45" x14ac:dyDescent="0.3">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1"/>
      <c r="AE158" s="90"/>
      <c r="AF158" s="297"/>
      <c r="AG158" s="297"/>
      <c r="AH158" s="297"/>
      <c r="AI158" s="297"/>
      <c r="AJ158" s="297"/>
      <c r="AK158" s="297"/>
      <c r="AL158" s="297"/>
      <c r="AM158" s="297"/>
      <c r="AN158" s="297"/>
      <c r="AO158" s="303" t="str">
        <f t="shared" si="10"/>
        <v>//</v>
      </c>
      <c r="AP158" s="284" t="str">
        <f t="shared" si="11"/>
        <v>00-</v>
      </c>
      <c r="AQ158" s="284" t="str">
        <f t="shared" si="12"/>
        <v xml:space="preserve"> site  m //</v>
      </c>
      <c r="AR158" s="284" t="str">
        <f t="shared" si="13"/>
        <v/>
      </c>
      <c r="AS158" s="284" t="str">
        <f t="shared" si="14"/>
        <v/>
      </c>
    </row>
    <row r="159" spans="1:45" x14ac:dyDescent="0.3">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1"/>
      <c r="AE159" s="90"/>
      <c r="AF159" s="297"/>
      <c r="AG159" s="297"/>
      <c r="AH159" s="297"/>
      <c r="AI159" s="297"/>
      <c r="AJ159" s="297"/>
      <c r="AK159" s="297"/>
      <c r="AL159" s="297"/>
      <c r="AM159" s="297"/>
      <c r="AN159" s="297"/>
      <c r="AO159" s="303" t="str">
        <f t="shared" si="10"/>
        <v>//</v>
      </c>
      <c r="AP159" s="284" t="str">
        <f t="shared" si="11"/>
        <v>00-</v>
      </c>
      <c r="AQ159" s="284" t="str">
        <f t="shared" si="12"/>
        <v xml:space="preserve"> site  m //</v>
      </c>
      <c r="AR159" s="284" t="str">
        <f t="shared" si="13"/>
        <v/>
      </c>
      <c r="AS159" s="284" t="str">
        <f t="shared" si="14"/>
        <v/>
      </c>
    </row>
    <row r="160" spans="1:45" x14ac:dyDescent="0.3">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1"/>
      <c r="AE160" s="90"/>
      <c r="AF160" s="297"/>
      <c r="AG160" s="297"/>
      <c r="AH160" s="297"/>
      <c r="AI160" s="297"/>
      <c r="AJ160" s="297"/>
      <c r="AK160" s="297"/>
      <c r="AL160" s="297"/>
      <c r="AM160" s="297"/>
      <c r="AN160" s="297"/>
      <c r="AO160" s="303" t="str">
        <f t="shared" si="10"/>
        <v>//</v>
      </c>
      <c r="AP160" s="284" t="str">
        <f t="shared" si="11"/>
        <v>00-</v>
      </c>
      <c r="AQ160" s="284" t="str">
        <f t="shared" si="12"/>
        <v xml:space="preserve"> site  m //</v>
      </c>
      <c r="AR160" s="284" t="str">
        <f t="shared" si="13"/>
        <v/>
      </c>
      <c r="AS160" s="284" t="str">
        <f t="shared" si="14"/>
        <v/>
      </c>
    </row>
    <row r="161" spans="1:45" x14ac:dyDescent="0.3">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1"/>
      <c r="AE161" s="90"/>
      <c r="AF161" s="297"/>
      <c r="AG161" s="297"/>
      <c r="AH161" s="297"/>
      <c r="AI161" s="297"/>
      <c r="AJ161" s="297"/>
      <c r="AK161" s="297"/>
      <c r="AL161" s="297"/>
      <c r="AM161" s="297"/>
      <c r="AN161" s="297"/>
      <c r="AO161" s="303" t="str">
        <f t="shared" si="10"/>
        <v>//</v>
      </c>
      <c r="AP161" s="284" t="str">
        <f t="shared" si="11"/>
        <v>00-</v>
      </c>
      <c r="AQ161" s="284" t="str">
        <f t="shared" si="12"/>
        <v xml:space="preserve"> site  m //</v>
      </c>
      <c r="AR161" s="284" t="str">
        <f t="shared" si="13"/>
        <v/>
      </c>
      <c r="AS161" s="284" t="str">
        <f t="shared" si="14"/>
        <v/>
      </c>
    </row>
    <row r="162" spans="1:45" x14ac:dyDescent="0.3">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1"/>
      <c r="AE162" s="90"/>
      <c r="AF162" s="297"/>
      <c r="AG162" s="297"/>
      <c r="AH162" s="297"/>
      <c r="AI162" s="297"/>
      <c r="AJ162" s="297"/>
      <c r="AK162" s="297"/>
      <c r="AL162" s="297"/>
      <c r="AM162" s="297"/>
      <c r="AN162" s="297"/>
      <c r="AO162" s="303" t="str">
        <f t="shared" si="10"/>
        <v>//</v>
      </c>
      <c r="AP162" s="284" t="str">
        <f t="shared" si="11"/>
        <v>00-</v>
      </c>
      <c r="AQ162" s="284" t="str">
        <f t="shared" si="12"/>
        <v xml:space="preserve"> site  m //</v>
      </c>
      <c r="AR162" s="284" t="str">
        <f t="shared" si="13"/>
        <v/>
      </c>
      <c r="AS162" s="284" t="str">
        <f t="shared" si="14"/>
        <v/>
      </c>
    </row>
    <row r="163" spans="1:45" x14ac:dyDescent="0.3">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1"/>
      <c r="AE163" s="90"/>
      <c r="AF163" s="297"/>
      <c r="AG163" s="297"/>
      <c r="AH163" s="297"/>
      <c r="AI163" s="297"/>
      <c r="AJ163" s="297"/>
      <c r="AK163" s="297"/>
      <c r="AL163" s="297"/>
      <c r="AM163" s="297"/>
      <c r="AN163" s="297"/>
      <c r="AO163" s="303" t="str">
        <f t="shared" si="10"/>
        <v>//</v>
      </c>
      <c r="AP163" s="284" t="str">
        <f t="shared" si="11"/>
        <v>00-</v>
      </c>
      <c r="AQ163" s="284" t="str">
        <f t="shared" si="12"/>
        <v xml:space="preserve"> site  m //</v>
      </c>
      <c r="AR163" s="284" t="str">
        <f t="shared" si="13"/>
        <v/>
      </c>
      <c r="AS163" s="284" t="str">
        <f t="shared" si="14"/>
        <v/>
      </c>
    </row>
    <row r="164" spans="1:45" x14ac:dyDescent="0.3">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1"/>
      <c r="AE164" s="90"/>
      <c r="AF164" s="297"/>
      <c r="AG164" s="297"/>
      <c r="AH164" s="297"/>
      <c r="AI164" s="297"/>
      <c r="AJ164" s="297"/>
      <c r="AK164" s="297"/>
      <c r="AL164" s="297"/>
      <c r="AM164" s="297"/>
      <c r="AN164" s="297"/>
      <c r="AO164" s="303" t="str">
        <f t="shared" si="10"/>
        <v>//</v>
      </c>
      <c r="AP164" s="284" t="str">
        <f t="shared" si="11"/>
        <v>00-</v>
      </c>
      <c r="AQ164" s="284" t="str">
        <f t="shared" si="12"/>
        <v xml:space="preserve"> site  m //</v>
      </c>
      <c r="AR164" s="284" t="str">
        <f t="shared" si="13"/>
        <v/>
      </c>
      <c r="AS164" s="284" t="str">
        <f t="shared" si="14"/>
        <v/>
      </c>
    </row>
    <row r="165" spans="1:45" x14ac:dyDescent="0.3">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1"/>
      <c r="AE165" s="90"/>
      <c r="AF165" s="297"/>
      <c r="AG165" s="297"/>
      <c r="AH165" s="297"/>
      <c r="AI165" s="297"/>
      <c r="AJ165" s="297"/>
      <c r="AK165" s="297"/>
      <c r="AL165" s="297"/>
      <c r="AM165" s="297"/>
      <c r="AN165" s="297"/>
      <c r="AO165" s="303" t="str">
        <f t="shared" si="10"/>
        <v>//</v>
      </c>
      <c r="AP165" s="284" t="str">
        <f t="shared" si="11"/>
        <v>00-</v>
      </c>
      <c r="AQ165" s="284" t="str">
        <f t="shared" si="12"/>
        <v xml:space="preserve"> site  m //</v>
      </c>
      <c r="AR165" s="284" t="str">
        <f t="shared" si="13"/>
        <v/>
      </c>
      <c r="AS165" s="284" t="str">
        <f t="shared" si="14"/>
        <v/>
      </c>
    </row>
    <row r="166" spans="1:45" x14ac:dyDescent="0.3">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1"/>
      <c r="AE166" s="90"/>
      <c r="AF166" s="297"/>
      <c r="AG166" s="297"/>
      <c r="AH166" s="297"/>
      <c r="AI166" s="297"/>
      <c r="AJ166" s="297"/>
      <c r="AK166" s="297"/>
      <c r="AL166" s="297"/>
      <c r="AM166" s="297"/>
      <c r="AN166" s="297"/>
      <c r="AO166" s="303" t="str">
        <f t="shared" si="10"/>
        <v>//</v>
      </c>
      <c r="AP166" s="284" t="str">
        <f t="shared" si="11"/>
        <v>00-</v>
      </c>
      <c r="AQ166" s="284" t="str">
        <f t="shared" si="12"/>
        <v xml:space="preserve"> site  m //</v>
      </c>
      <c r="AR166" s="284" t="str">
        <f t="shared" si="13"/>
        <v/>
      </c>
      <c r="AS166" s="284" t="str">
        <f t="shared" si="14"/>
        <v/>
      </c>
    </row>
    <row r="167" spans="1:45" x14ac:dyDescent="0.3">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1"/>
      <c r="AE167" s="90"/>
      <c r="AF167" s="297"/>
      <c r="AG167" s="297"/>
      <c r="AH167" s="297"/>
      <c r="AI167" s="297"/>
      <c r="AJ167" s="297"/>
      <c r="AK167" s="297"/>
      <c r="AL167" s="297"/>
      <c r="AM167" s="297"/>
      <c r="AN167" s="297"/>
      <c r="AO167" s="303" t="str">
        <f t="shared" si="10"/>
        <v>//</v>
      </c>
      <c r="AP167" s="284" t="str">
        <f t="shared" si="11"/>
        <v>00-</v>
      </c>
      <c r="AQ167" s="284" t="str">
        <f t="shared" si="12"/>
        <v xml:space="preserve"> site  m //</v>
      </c>
      <c r="AR167" s="284" t="str">
        <f t="shared" si="13"/>
        <v/>
      </c>
      <c r="AS167" s="284" t="str">
        <f t="shared" si="14"/>
        <v/>
      </c>
    </row>
    <row r="168" spans="1:45" x14ac:dyDescent="0.3">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1"/>
      <c r="AE168" s="90"/>
      <c r="AF168" s="297"/>
      <c r="AG168" s="297"/>
      <c r="AH168" s="297"/>
      <c r="AI168" s="297"/>
      <c r="AJ168" s="297"/>
      <c r="AK168" s="297"/>
      <c r="AL168" s="297"/>
      <c r="AM168" s="297"/>
      <c r="AN168" s="297"/>
      <c r="AO168" s="303" t="str">
        <f t="shared" si="10"/>
        <v>//</v>
      </c>
      <c r="AP168" s="284" t="str">
        <f t="shared" si="11"/>
        <v>00-</v>
      </c>
      <c r="AQ168" s="284" t="str">
        <f t="shared" si="12"/>
        <v xml:space="preserve"> site  m //</v>
      </c>
      <c r="AR168" s="284" t="str">
        <f t="shared" si="13"/>
        <v/>
      </c>
      <c r="AS168" s="284" t="str">
        <f t="shared" si="14"/>
        <v/>
      </c>
    </row>
    <row r="169" spans="1:45" x14ac:dyDescent="0.3">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1"/>
      <c r="AE169" s="90"/>
      <c r="AF169" s="297"/>
      <c r="AG169" s="297"/>
      <c r="AH169" s="297"/>
      <c r="AI169" s="297"/>
      <c r="AJ169" s="297"/>
      <c r="AK169" s="297"/>
      <c r="AL169" s="297"/>
      <c r="AM169" s="297"/>
      <c r="AN169" s="297"/>
      <c r="AO169" s="303" t="str">
        <f t="shared" si="10"/>
        <v>//</v>
      </c>
      <c r="AP169" s="284" t="str">
        <f t="shared" si="11"/>
        <v>00-</v>
      </c>
      <c r="AQ169" s="284" t="str">
        <f t="shared" si="12"/>
        <v xml:space="preserve"> site  m //</v>
      </c>
      <c r="AR169" s="284" t="str">
        <f t="shared" si="13"/>
        <v/>
      </c>
      <c r="AS169" s="284" t="str">
        <f t="shared" si="14"/>
        <v/>
      </c>
    </row>
    <row r="170" spans="1:45" x14ac:dyDescent="0.3">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1"/>
      <c r="AE170" s="90"/>
      <c r="AF170" s="297"/>
      <c r="AG170" s="297"/>
      <c r="AH170" s="297"/>
      <c r="AI170" s="297"/>
      <c r="AJ170" s="297"/>
      <c r="AK170" s="297"/>
      <c r="AL170" s="297"/>
      <c r="AM170" s="297"/>
      <c r="AN170" s="297"/>
      <c r="AO170" s="303" t="str">
        <f t="shared" si="10"/>
        <v>//</v>
      </c>
      <c r="AP170" s="284" t="str">
        <f t="shared" si="11"/>
        <v>00-</v>
      </c>
      <c r="AQ170" s="284" t="str">
        <f t="shared" si="12"/>
        <v xml:space="preserve"> site  m //</v>
      </c>
      <c r="AR170" s="284" t="str">
        <f t="shared" si="13"/>
        <v/>
      </c>
      <c r="AS170" s="284" t="str">
        <f t="shared" si="14"/>
        <v/>
      </c>
    </row>
    <row r="171" spans="1:45" x14ac:dyDescent="0.3">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1"/>
      <c r="AE171" s="90"/>
      <c r="AF171" s="297"/>
      <c r="AG171" s="297"/>
      <c r="AH171" s="297"/>
      <c r="AI171" s="297"/>
      <c r="AJ171" s="297"/>
      <c r="AK171" s="297"/>
      <c r="AL171" s="297"/>
      <c r="AM171" s="297"/>
      <c r="AN171" s="297"/>
      <c r="AO171" s="303" t="str">
        <f t="shared" si="10"/>
        <v>//</v>
      </c>
      <c r="AP171" s="284" t="str">
        <f t="shared" si="11"/>
        <v>00-</v>
      </c>
      <c r="AQ171" s="284" t="str">
        <f t="shared" si="12"/>
        <v xml:space="preserve"> site  m //</v>
      </c>
      <c r="AR171" s="284" t="str">
        <f t="shared" si="13"/>
        <v/>
      </c>
      <c r="AS171" s="284" t="str">
        <f t="shared" si="14"/>
        <v/>
      </c>
    </row>
    <row r="172" spans="1:45" x14ac:dyDescent="0.3">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1"/>
      <c r="AE172" s="90"/>
      <c r="AF172" s="297"/>
      <c r="AG172" s="297"/>
      <c r="AH172" s="297"/>
      <c r="AI172" s="297"/>
      <c r="AJ172" s="297"/>
      <c r="AK172" s="297"/>
      <c r="AL172" s="297"/>
      <c r="AM172" s="297"/>
      <c r="AN172" s="297"/>
      <c r="AO172" s="303" t="str">
        <f t="shared" si="10"/>
        <v>//</v>
      </c>
      <c r="AP172" s="284" t="str">
        <f t="shared" si="11"/>
        <v>00-</v>
      </c>
      <c r="AQ172" s="284" t="str">
        <f t="shared" si="12"/>
        <v xml:space="preserve"> site  m //</v>
      </c>
      <c r="AR172" s="284" t="str">
        <f t="shared" si="13"/>
        <v/>
      </c>
      <c r="AS172" s="284" t="str">
        <f t="shared" si="14"/>
        <v/>
      </c>
    </row>
    <row r="173" spans="1:45" x14ac:dyDescent="0.3">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1"/>
      <c r="AE173" s="90"/>
      <c r="AF173" s="297"/>
      <c r="AG173" s="297"/>
      <c r="AH173" s="297"/>
      <c r="AI173" s="297"/>
      <c r="AJ173" s="297"/>
      <c r="AK173" s="297"/>
      <c r="AL173" s="297"/>
      <c r="AM173" s="297"/>
      <c r="AN173" s="297"/>
      <c r="AO173" s="303" t="str">
        <f t="shared" si="10"/>
        <v>//</v>
      </c>
      <c r="AP173" s="284" t="str">
        <f t="shared" si="11"/>
        <v>00-</v>
      </c>
      <c r="AQ173" s="284" t="str">
        <f t="shared" si="12"/>
        <v xml:space="preserve"> site  m //</v>
      </c>
      <c r="AR173" s="284" t="str">
        <f t="shared" si="13"/>
        <v/>
      </c>
      <c r="AS173" s="284" t="str">
        <f t="shared" si="14"/>
        <v/>
      </c>
    </row>
    <row r="174" spans="1:45" x14ac:dyDescent="0.3">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1"/>
      <c r="AE174" s="90"/>
      <c r="AF174" s="297"/>
      <c r="AG174" s="297"/>
      <c r="AH174" s="297"/>
      <c r="AI174" s="297"/>
      <c r="AJ174" s="297"/>
      <c r="AK174" s="297"/>
      <c r="AL174" s="297"/>
      <c r="AM174" s="297"/>
      <c r="AN174" s="297"/>
      <c r="AO174" s="303" t="str">
        <f t="shared" si="10"/>
        <v>//</v>
      </c>
      <c r="AP174" s="284" t="str">
        <f t="shared" si="11"/>
        <v>00-</v>
      </c>
      <c r="AQ174" s="284" t="str">
        <f t="shared" si="12"/>
        <v xml:space="preserve"> site  m //</v>
      </c>
      <c r="AR174" s="284" t="str">
        <f t="shared" si="13"/>
        <v/>
      </c>
      <c r="AS174" s="284" t="str">
        <f t="shared" si="14"/>
        <v/>
      </c>
    </row>
    <row r="175" spans="1:45" x14ac:dyDescent="0.3">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1"/>
      <c r="AE175" s="90"/>
      <c r="AF175" s="297"/>
      <c r="AG175" s="297"/>
      <c r="AH175" s="297"/>
      <c r="AI175" s="297"/>
      <c r="AJ175" s="297"/>
      <c r="AK175" s="297"/>
      <c r="AL175" s="297"/>
      <c r="AM175" s="297"/>
      <c r="AN175" s="297"/>
      <c r="AO175" s="303" t="str">
        <f t="shared" si="10"/>
        <v>//</v>
      </c>
      <c r="AP175" s="284" t="str">
        <f t="shared" si="11"/>
        <v>00-</v>
      </c>
      <c r="AQ175" s="284" t="str">
        <f t="shared" si="12"/>
        <v xml:space="preserve"> site  m //</v>
      </c>
      <c r="AR175" s="284" t="str">
        <f t="shared" si="13"/>
        <v/>
      </c>
      <c r="AS175" s="284" t="str">
        <f t="shared" si="14"/>
        <v/>
      </c>
    </row>
    <row r="176" spans="1:45" x14ac:dyDescent="0.3">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1"/>
      <c r="AE176" s="90"/>
      <c r="AF176" s="297"/>
      <c r="AG176" s="297"/>
      <c r="AH176" s="297"/>
      <c r="AI176" s="297"/>
      <c r="AJ176" s="297"/>
      <c r="AK176" s="297"/>
      <c r="AL176" s="297"/>
      <c r="AM176" s="297"/>
      <c r="AN176" s="297"/>
      <c r="AO176" s="303" t="str">
        <f t="shared" si="10"/>
        <v>//</v>
      </c>
      <c r="AP176" s="284" t="str">
        <f t="shared" si="11"/>
        <v>00-</v>
      </c>
      <c r="AQ176" s="284" t="str">
        <f t="shared" si="12"/>
        <v xml:space="preserve"> site  m //</v>
      </c>
      <c r="AR176" s="284" t="str">
        <f t="shared" si="13"/>
        <v/>
      </c>
      <c r="AS176" s="284" t="str">
        <f t="shared" si="14"/>
        <v/>
      </c>
    </row>
    <row r="177" spans="1:45" x14ac:dyDescent="0.3">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1"/>
      <c r="AE177" s="90"/>
      <c r="AF177" s="297"/>
      <c r="AG177" s="297"/>
      <c r="AH177" s="297"/>
      <c r="AI177" s="297"/>
      <c r="AJ177" s="297"/>
      <c r="AK177" s="297"/>
      <c r="AL177" s="297"/>
      <c r="AM177" s="297"/>
      <c r="AN177" s="297"/>
      <c r="AO177" s="303" t="str">
        <f t="shared" si="10"/>
        <v>//</v>
      </c>
      <c r="AP177" s="284" t="str">
        <f t="shared" si="11"/>
        <v>00-</v>
      </c>
      <c r="AQ177" s="284" t="str">
        <f t="shared" si="12"/>
        <v xml:space="preserve"> site  m //</v>
      </c>
      <c r="AR177" s="284" t="str">
        <f t="shared" si="13"/>
        <v/>
      </c>
      <c r="AS177" s="284" t="str">
        <f t="shared" si="14"/>
        <v/>
      </c>
    </row>
    <row r="178" spans="1:45" x14ac:dyDescent="0.3">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1"/>
      <c r="AE178" s="90"/>
      <c r="AF178" s="297"/>
      <c r="AG178" s="297"/>
      <c r="AH178" s="297"/>
      <c r="AI178" s="297"/>
      <c r="AJ178" s="297"/>
      <c r="AK178" s="297"/>
      <c r="AL178" s="297"/>
      <c r="AM178" s="297"/>
      <c r="AN178" s="297"/>
      <c r="AO178" s="303" t="str">
        <f t="shared" si="10"/>
        <v>//</v>
      </c>
      <c r="AP178" s="284" t="str">
        <f t="shared" si="11"/>
        <v>00-</v>
      </c>
      <c r="AQ178" s="284" t="str">
        <f t="shared" si="12"/>
        <v xml:space="preserve"> site  m //</v>
      </c>
      <c r="AR178" s="284" t="str">
        <f t="shared" si="13"/>
        <v/>
      </c>
      <c r="AS178" s="284" t="str">
        <f t="shared" si="14"/>
        <v/>
      </c>
    </row>
    <row r="179" spans="1:45" x14ac:dyDescent="0.3">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1"/>
      <c r="AE179" s="90"/>
      <c r="AF179" s="297"/>
      <c r="AG179" s="297"/>
      <c r="AH179" s="297"/>
      <c r="AI179" s="297"/>
      <c r="AJ179" s="297"/>
      <c r="AK179" s="297"/>
      <c r="AL179" s="297"/>
      <c r="AM179" s="297"/>
      <c r="AN179" s="297"/>
      <c r="AO179" s="303" t="str">
        <f t="shared" si="10"/>
        <v>//</v>
      </c>
      <c r="AP179" s="284" t="str">
        <f t="shared" si="11"/>
        <v>00-</v>
      </c>
      <c r="AQ179" s="284" t="str">
        <f t="shared" si="12"/>
        <v xml:space="preserve"> site  m //</v>
      </c>
      <c r="AR179" s="284" t="str">
        <f t="shared" si="13"/>
        <v/>
      </c>
      <c r="AS179" s="284" t="str">
        <f t="shared" si="14"/>
        <v/>
      </c>
    </row>
    <row r="180" spans="1:45" x14ac:dyDescent="0.3">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1"/>
      <c r="AE180" s="90"/>
      <c r="AF180" s="297"/>
      <c r="AG180" s="297"/>
      <c r="AH180" s="297"/>
      <c r="AI180" s="297"/>
      <c r="AJ180" s="297"/>
      <c r="AK180" s="297"/>
      <c r="AL180" s="297"/>
      <c r="AM180" s="297"/>
      <c r="AN180" s="297"/>
      <c r="AO180" s="303" t="str">
        <f t="shared" si="10"/>
        <v>//</v>
      </c>
      <c r="AP180" s="284" t="str">
        <f t="shared" si="11"/>
        <v>00-</v>
      </c>
      <c r="AQ180" s="284" t="str">
        <f t="shared" si="12"/>
        <v xml:space="preserve"> site  m //</v>
      </c>
      <c r="AR180" s="284" t="str">
        <f t="shared" si="13"/>
        <v/>
      </c>
      <c r="AS180" s="284" t="str">
        <f t="shared" si="14"/>
        <v/>
      </c>
    </row>
    <row r="181" spans="1:45" x14ac:dyDescent="0.3">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1"/>
      <c r="AE181" s="90"/>
      <c r="AF181" s="297"/>
      <c r="AG181" s="297"/>
      <c r="AH181" s="297"/>
      <c r="AI181" s="297"/>
      <c r="AJ181" s="297"/>
      <c r="AK181" s="297"/>
      <c r="AL181" s="297"/>
      <c r="AM181" s="297"/>
      <c r="AN181" s="297"/>
      <c r="AO181" s="303" t="str">
        <f t="shared" si="10"/>
        <v>//</v>
      </c>
      <c r="AP181" s="284" t="str">
        <f t="shared" si="11"/>
        <v>00-</v>
      </c>
      <c r="AQ181" s="284" t="str">
        <f t="shared" si="12"/>
        <v xml:space="preserve"> site  m //</v>
      </c>
      <c r="AR181" s="284" t="str">
        <f t="shared" si="13"/>
        <v/>
      </c>
      <c r="AS181" s="284" t="str">
        <f t="shared" si="14"/>
        <v/>
      </c>
    </row>
    <row r="182" spans="1:45" x14ac:dyDescent="0.3">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1"/>
      <c r="AE182" s="90"/>
      <c r="AF182" s="297"/>
      <c r="AG182" s="297"/>
      <c r="AH182" s="297"/>
      <c r="AI182" s="297"/>
      <c r="AJ182" s="297"/>
      <c r="AK182" s="297"/>
      <c r="AL182" s="297"/>
      <c r="AM182" s="297"/>
      <c r="AN182" s="297"/>
      <c r="AO182" s="303" t="str">
        <f t="shared" si="10"/>
        <v>//</v>
      </c>
      <c r="AP182" s="284" t="str">
        <f t="shared" si="11"/>
        <v>00-</v>
      </c>
      <c r="AQ182" s="284" t="str">
        <f t="shared" si="12"/>
        <v xml:space="preserve"> site  m //</v>
      </c>
      <c r="AR182" s="284" t="str">
        <f t="shared" si="13"/>
        <v/>
      </c>
      <c r="AS182" s="284" t="str">
        <f t="shared" si="14"/>
        <v/>
      </c>
    </row>
    <row r="183" spans="1:45" x14ac:dyDescent="0.3">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1"/>
      <c r="AE183" s="90"/>
      <c r="AF183" s="297"/>
      <c r="AG183" s="297"/>
      <c r="AH183" s="297"/>
      <c r="AI183" s="297"/>
      <c r="AJ183" s="297"/>
      <c r="AK183" s="297"/>
      <c r="AL183" s="297"/>
      <c r="AM183" s="297"/>
      <c r="AN183" s="297"/>
      <c r="AO183" s="303" t="str">
        <f t="shared" si="10"/>
        <v>//</v>
      </c>
      <c r="AP183" s="284" t="str">
        <f t="shared" si="11"/>
        <v>00-</v>
      </c>
      <c r="AQ183" s="284" t="str">
        <f t="shared" si="12"/>
        <v xml:space="preserve"> site  m //</v>
      </c>
      <c r="AR183" s="284" t="str">
        <f t="shared" si="13"/>
        <v/>
      </c>
      <c r="AS183" s="284" t="str">
        <f t="shared" si="14"/>
        <v/>
      </c>
    </row>
    <row r="184" spans="1:45" x14ac:dyDescent="0.3">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1"/>
      <c r="AE184" s="90"/>
      <c r="AF184" s="297"/>
      <c r="AG184" s="297"/>
      <c r="AH184" s="297"/>
      <c r="AI184" s="297"/>
      <c r="AJ184" s="297"/>
      <c r="AK184" s="297"/>
      <c r="AL184" s="297"/>
      <c r="AM184" s="297"/>
      <c r="AN184" s="297"/>
      <c r="AO184" s="303" t="str">
        <f t="shared" si="10"/>
        <v>//</v>
      </c>
      <c r="AP184" s="284" t="str">
        <f t="shared" si="11"/>
        <v>00-</v>
      </c>
      <c r="AQ184" s="284" t="str">
        <f t="shared" si="12"/>
        <v xml:space="preserve"> site  m //</v>
      </c>
      <c r="AR184" s="284" t="str">
        <f t="shared" si="13"/>
        <v/>
      </c>
      <c r="AS184" s="284" t="str">
        <f t="shared" si="14"/>
        <v/>
      </c>
    </row>
    <row r="185" spans="1:45" x14ac:dyDescent="0.3">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1"/>
      <c r="AE185" s="90"/>
      <c r="AF185" s="297"/>
      <c r="AG185" s="297"/>
      <c r="AH185" s="297"/>
      <c r="AI185" s="297"/>
      <c r="AJ185" s="297"/>
      <c r="AK185" s="297"/>
      <c r="AL185" s="297"/>
      <c r="AM185" s="297"/>
      <c r="AN185" s="297"/>
      <c r="AO185" s="303" t="str">
        <f t="shared" si="10"/>
        <v>//</v>
      </c>
      <c r="AP185" s="284" t="str">
        <f t="shared" si="11"/>
        <v>00-</v>
      </c>
      <c r="AQ185" s="284" t="str">
        <f t="shared" si="12"/>
        <v xml:space="preserve"> site  m //</v>
      </c>
      <c r="AR185" s="284" t="str">
        <f t="shared" si="13"/>
        <v/>
      </c>
      <c r="AS185" s="284" t="str">
        <f t="shared" si="14"/>
        <v/>
      </c>
    </row>
    <row r="186" spans="1:45" x14ac:dyDescent="0.3">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1"/>
      <c r="AE186" s="90"/>
      <c r="AF186" s="297"/>
      <c r="AG186" s="297"/>
      <c r="AH186" s="297"/>
      <c r="AI186" s="297"/>
      <c r="AJ186" s="297"/>
      <c r="AK186" s="297"/>
      <c r="AL186" s="297"/>
      <c r="AM186" s="297"/>
      <c r="AN186" s="297"/>
      <c r="AO186" s="303" t="str">
        <f t="shared" si="10"/>
        <v>//</v>
      </c>
      <c r="AP186" s="284" t="str">
        <f t="shared" si="11"/>
        <v>00-</v>
      </c>
      <c r="AQ186" s="284" t="str">
        <f t="shared" si="12"/>
        <v xml:space="preserve"> site  m //</v>
      </c>
      <c r="AR186" s="284" t="str">
        <f t="shared" si="13"/>
        <v/>
      </c>
      <c r="AS186" s="284" t="str">
        <f t="shared" si="14"/>
        <v/>
      </c>
    </row>
    <row r="187" spans="1:45" x14ac:dyDescent="0.3">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1"/>
      <c r="AE187" s="90"/>
      <c r="AF187" s="297"/>
      <c r="AG187" s="297"/>
      <c r="AH187" s="297"/>
      <c r="AI187" s="297"/>
      <c r="AJ187" s="297"/>
      <c r="AK187" s="297"/>
      <c r="AL187" s="297"/>
      <c r="AM187" s="297"/>
      <c r="AN187" s="297"/>
      <c r="AO187" s="303" t="str">
        <f t="shared" si="10"/>
        <v>//</v>
      </c>
      <c r="AP187" s="284" t="str">
        <f t="shared" si="11"/>
        <v>00-</v>
      </c>
      <c r="AQ187" s="284" t="str">
        <f t="shared" si="12"/>
        <v xml:space="preserve"> site  m //</v>
      </c>
      <c r="AR187" s="284" t="str">
        <f t="shared" si="13"/>
        <v/>
      </c>
      <c r="AS187" s="284" t="str">
        <f t="shared" si="14"/>
        <v/>
      </c>
    </row>
    <row r="188" spans="1:45" x14ac:dyDescent="0.3">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1"/>
      <c r="AE188" s="90"/>
      <c r="AF188" s="297"/>
      <c r="AG188" s="297"/>
      <c r="AH188" s="297"/>
      <c r="AI188" s="297"/>
      <c r="AJ188" s="297"/>
      <c r="AK188" s="297"/>
      <c r="AL188" s="297"/>
      <c r="AM188" s="297"/>
      <c r="AN188" s="297"/>
      <c r="AO188" s="303" t="str">
        <f t="shared" si="10"/>
        <v>//</v>
      </c>
      <c r="AP188" s="284" t="str">
        <f t="shared" si="11"/>
        <v>00-</v>
      </c>
      <c r="AQ188" s="284" t="str">
        <f t="shared" si="12"/>
        <v xml:space="preserve"> site  m //</v>
      </c>
      <c r="AR188" s="284" t="str">
        <f t="shared" si="13"/>
        <v/>
      </c>
      <c r="AS188" s="284" t="str">
        <f t="shared" si="14"/>
        <v/>
      </c>
    </row>
    <row r="189" spans="1:45" x14ac:dyDescent="0.3">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1"/>
      <c r="AE189" s="90"/>
      <c r="AF189" s="297"/>
      <c r="AG189" s="297"/>
      <c r="AH189" s="297"/>
      <c r="AI189" s="297"/>
      <c r="AJ189" s="297"/>
      <c r="AK189" s="297"/>
      <c r="AL189" s="297"/>
      <c r="AM189" s="297"/>
      <c r="AN189" s="297"/>
      <c r="AO189" s="303" t="str">
        <f t="shared" si="10"/>
        <v>//</v>
      </c>
      <c r="AP189" s="284" t="str">
        <f t="shared" si="11"/>
        <v>00-</v>
      </c>
      <c r="AQ189" s="284" t="str">
        <f t="shared" si="12"/>
        <v xml:space="preserve"> site  m //</v>
      </c>
      <c r="AR189" s="284" t="str">
        <f t="shared" si="13"/>
        <v/>
      </c>
      <c r="AS189" s="284" t="str">
        <f t="shared" si="14"/>
        <v/>
      </c>
    </row>
    <row r="190" spans="1:45" x14ac:dyDescent="0.3">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1"/>
      <c r="AE190" s="90"/>
      <c r="AF190" s="297"/>
      <c r="AG190" s="297"/>
      <c r="AH190" s="297"/>
      <c r="AI190" s="297"/>
      <c r="AJ190" s="297"/>
      <c r="AK190" s="297"/>
      <c r="AL190" s="297"/>
      <c r="AM190" s="297"/>
      <c r="AN190" s="297"/>
      <c r="AO190" s="303" t="str">
        <f t="shared" si="10"/>
        <v>//</v>
      </c>
      <c r="AP190" s="284" t="str">
        <f t="shared" si="11"/>
        <v>00-</v>
      </c>
      <c r="AQ190" s="284" t="str">
        <f t="shared" si="12"/>
        <v xml:space="preserve"> site  m //</v>
      </c>
      <c r="AR190" s="284" t="str">
        <f t="shared" si="13"/>
        <v/>
      </c>
      <c r="AS190" s="284" t="str">
        <f t="shared" si="14"/>
        <v/>
      </c>
    </row>
    <row r="191" spans="1:45" x14ac:dyDescent="0.3">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1"/>
      <c r="AE191" s="90"/>
      <c r="AF191" s="297"/>
      <c r="AG191" s="297"/>
      <c r="AH191" s="297"/>
      <c r="AI191" s="297"/>
      <c r="AJ191" s="297"/>
      <c r="AK191" s="297"/>
      <c r="AL191" s="297"/>
      <c r="AM191" s="297"/>
      <c r="AN191" s="297"/>
      <c r="AO191" s="303" t="str">
        <f t="shared" si="10"/>
        <v>//</v>
      </c>
      <c r="AP191" s="284" t="str">
        <f t="shared" si="11"/>
        <v>00-</v>
      </c>
      <c r="AQ191" s="284" t="str">
        <f t="shared" si="12"/>
        <v xml:space="preserve"> site  m //</v>
      </c>
      <c r="AR191" s="284" t="str">
        <f t="shared" si="13"/>
        <v/>
      </c>
      <c r="AS191" s="284" t="str">
        <f t="shared" si="14"/>
        <v/>
      </c>
    </row>
    <row r="192" spans="1:45" x14ac:dyDescent="0.3">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1"/>
      <c r="AE192" s="90"/>
      <c r="AF192" s="297"/>
      <c r="AG192" s="297"/>
      <c r="AH192" s="297"/>
      <c r="AI192" s="297"/>
      <c r="AJ192" s="297"/>
      <c r="AK192" s="297"/>
      <c r="AL192" s="297"/>
      <c r="AM192" s="297"/>
      <c r="AN192" s="297"/>
      <c r="AO192" s="303" t="str">
        <f t="shared" si="10"/>
        <v>//</v>
      </c>
      <c r="AP192" s="284" t="str">
        <f t="shared" si="11"/>
        <v>00-</v>
      </c>
      <c r="AQ192" s="284" t="str">
        <f t="shared" si="12"/>
        <v xml:space="preserve"> site  m //</v>
      </c>
      <c r="AR192" s="284" t="str">
        <f t="shared" si="13"/>
        <v/>
      </c>
      <c r="AS192" s="284" t="str">
        <f t="shared" si="14"/>
        <v/>
      </c>
    </row>
    <row r="193" spans="1:45" x14ac:dyDescent="0.3">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1"/>
      <c r="AE193" s="90"/>
      <c r="AF193" s="297"/>
      <c r="AG193" s="297"/>
      <c r="AH193" s="297"/>
      <c r="AI193" s="297"/>
      <c r="AJ193" s="297"/>
      <c r="AK193" s="297"/>
      <c r="AL193" s="297"/>
      <c r="AM193" s="297"/>
      <c r="AN193" s="297"/>
      <c r="AO193" s="303" t="str">
        <f t="shared" si="10"/>
        <v>//</v>
      </c>
      <c r="AP193" s="284" t="str">
        <f t="shared" si="11"/>
        <v>00-</v>
      </c>
      <c r="AQ193" s="284" t="str">
        <f t="shared" si="12"/>
        <v xml:space="preserve"> site  m //</v>
      </c>
      <c r="AR193" s="284" t="str">
        <f t="shared" si="13"/>
        <v/>
      </c>
      <c r="AS193" s="284" t="str">
        <f t="shared" si="14"/>
        <v/>
      </c>
    </row>
    <row r="194" spans="1:45" x14ac:dyDescent="0.3">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1"/>
      <c r="AE194" s="90"/>
      <c r="AF194" s="297"/>
      <c r="AG194" s="297"/>
      <c r="AH194" s="297"/>
      <c r="AI194" s="297"/>
      <c r="AJ194" s="297"/>
      <c r="AK194" s="297"/>
      <c r="AL194" s="297"/>
      <c r="AM194" s="297"/>
      <c r="AN194" s="297"/>
      <c r="AO194" s="303" t="str">
        <f t="shared" si="10"/>
        <v>//</v>
      </c>
      <c r="AP194" s="284" t="str">
        <f t="shared" si="11"/>
        <v>00-</v>
      </c>
      <c r="AQ194" s="284" t="str">
        <f t="shared" si="12"/>
        <v xml:space="preserve"> site  m //</v>
      </c>
      <c r="AR194" s="284" t="str">
        <f t="shared" si="13"/>
        <v/>
      </c>
      <c r="AS194" s="284" t="str">
        <f t="shared" si="14"/>
        <v/>
      </c>
    </row>
    <row r="195" spans="1:45" x14ac:dyDescent="0.3">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1"/>
      <c r="AE195" s="90"/>
      <c r="AF195" s="297"/>
      <c r="AG195" s="297"/>
      <c r="AH195" s="297"/>
      <c r="AI195" s="297"/>
      <c r="AJ195" s="297"/>
      <c r="AK195" s="297"/>
      <c r="AL195" s="297"/>
      <c r="AM195" s="297"/>
      <c r="AN195" s="297"/>
      <c r="AO195" s="303" t="str">
        <f t="shared" ref="AO195:AO258" si="15">(CONCATENATE(D195,"/",E195,"/",F195))</f>
        <v>//</v>
      </c>
      <c r="AP195" s="284" t="str">
        <f t="shared" ref="AP195:AP258" si="16">IFERROR((CONCATENATE(((-1*TRUNC(B195,4))*10000),((TRUNC(A195,4))*10000),"-",F195))," ")</f>
        <v>00-</v>
      </c>
      <c r="AQ195" s="284" t="str">
        <f t="shared" ref="AQ195:AQ258" si="17">CONCATENATE(I195," ","site"," ",J195," ",S195,"m"," ",AO195)</f>
        <v xml:space="preserve"> site  m //</v>
      </c>
      <c r="AR195" s="284" t="str">
        <f t="shared" ref="AR195:AR258" si="18">IF(AQ195=" site  m //","",(CONCATENATE(I195," ","site"," ",J195," ",S195,"m"," ",AO195)))</f>
        <v/>
      </c>
      <c r="AS195" s="284" t="str">
        <f t="shared" si="14"/>
        <v/>
      </c>
    </row>
    <row r="196" spans="1:45" x14ac:dyDescent="0.3">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1"/>
      <c r="AE196" s="90"/>
      <c r="AF196" s="297"/>
      <c r="AG196" s="297"/>
      <c r="AH196" s="297"/>
      <c r="AI196" s="297"/>
      <c r="AJ196" s="297"/>
      <c r="AK196" s="297"/>
      <c r="AL196" s="297"/>
      <c r="AM196" s="297"/>
      <c r="AN196" s="297"/>
      <c r="AO196" s="303" t="str">
        <f t="shared" si="15"/>
        <v>//</v>
      </c>
      <c r="AP196" s="284" t="str">
        <f t="shared" si="16"/>
        <v>00-</v>
      </c>
      <c r="AQ196" s="284" t="str">
        <f t="shared" si="17"/>
        <v xml:space="preserve"> site  m //</v>
      </c>
      <c r="AR196" s="284" t="str">
        <f t="shared" si="18"/>
        <v/>
      </c>
      <c r="AS196" s="284" t="str">
        <f t="shared" ref="AS196:AS259" si="19">IF(I196="","",I196)</f>
        <v/>
      </c>
    </row>
    <row r="197" spans="1:45" x14ac:dyDescent="0.3">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1"/>
      <c r="AE197" s="90"/>
      <c r="AF197" s="297"/>
      <c r="AG197" s="297"/>
      <c r="AH197" s="297"/>
      <c r="AI197" s="297"/>
      <c r="AJ197" s="297"/>
      <c r="AK197" s="297"/>
      <c r="AL197" s="297"/>
      <c r="AM197" s="297"/>
      <c r="AN197" s="297"/>
      <c r="AO197" s="303" t="str">
        <f t="shared" si="15"/>
        <v>//</v>
      </c>
      <c r="AP197" s="284" t="str">
        <f t="shared" si="16"/>
        <v>00-</v>
      </c>
      <c r="AQ197" s="284" t="str">
        <f t="shared" si="17"/>
        <v xml:space="preserve"> site  m //</v>
      </c>
      <c r="AR197" s="284" t="str">
        <f t="shared" si="18"/>
        <v/>
      </c>
      <c r="AS197" s="284" t="str">
        <f t="shared" si="19"/>
        <v/>
      </c>
    </row>
    <row r="198" spans="1:45" x14ac:dyDescent="0.3">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1"/>
      <c r="AE198" s="90"/>
      <c r="AF198" s="297"/>
      <c r="AG198" s="297"/>
      <c r="AH198" s="297"/>
      <c r="AI198" s="297"/>
      <c r="AJ198" s="297"/>
      <c r="AK198" s="297"/>
      <c r="AL198" s="297"/>
      <c r="AM198" s="297"/>
      <c r="AN198" s="297"/>
      <c r="AO198" s="303" t="str">
        <f t="shared" si="15"/>
        <v>//</v>
      </c>
      <c r="AP198" s="284" t="str">
        <f t="shared" si="16"/>
        <v>00-</v>
      </c>
      <c r="AQ198" s="284" t="str">
        <f t="shared" si="17"/>
        <v xml:space="preserve"> site  m //</v>
      </c>
      <c r="AR198" s="284" t="str">
        <f t="shared" si="18"/>
        <v/>
      </c>
      <c r="AS198" s="284" t="str">
        <f t="shared" si="19"/>
        <v/>
      </c>
    </row>
    <row r="199" spans="1:45" x14ac:dyDescent="0.3">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1"/>
      <c r="AE199" s="90"/>
      <c r="AF199" s="297"/>
      <c r="AG199" s="297"/>
      <c r="AH199" s="297"/>
      <c r="AI199" s="297"/>
      <c r="AJ199" s="297"/>
      <c r="AK199" s="297"/>
      <c r="AL199" s="297"/>
      <c r="AM199" s="297"/>
      <c r="AN199" s="297"/>
      <c r="AO199" s="303" t="str">
        <f t="shared" si="15"/>
        <v>//</v>
      </c>
      <c r="AP199" s="284" t="str">
        <f t="shared" si="16"/>
        <v>00-</v>
      </c>
      <c r="AQ199" s="284" t="str">
        <f t="shared" si="17"/>
        <v xml:space="preserve"> site  m //</v>
      </c>
      <c r="AR199" s="284" t="str">
        <f t="shared" si="18"/>
        <v/>
      </c>
      <c r="AS199" s="284" t="str">
        <f t="shared" si="19"/>
        <v/>
      </c>
    </row>
    <row r="200" spans="1:45" x14ac:dyDescent="0.3">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1"/>
      <c r="AE200" s="90"/>
      <c r="AF200" s="297"/>
      <c r="AG200" s="297"/>
      <c r="AH200" s="297"/>
      <c r="AI200" s="297"/>
      <c r="AJ200" s="297"/>
      <c r="AK200" s="297"/>
      <c r="AL200" s="297"/>
      <c r="AM200" s="297"/>
      <c r="AN200" s="297"/>
      <c r="AO200" s="303" t="str">
        <f t="shared" si="15"/>
        <v>//</v>
      </c>
      <c r="AP200" s="284" t="str">
        <f t="shared" si="16"/>
        <v>00-</v>
      </c>
      <c r="AQ200" s="284" t="str">
        <f t="shared" si="17"/>
        <v xml:space="preserve"> site  m //</v>
      </c>
      <c r="AR200" s="284" t="str">
        <f t="shared" si="18"/>
        <v/>
      </c>
      <c r="AS200" s="284" t="str">
        <f t="shared" si="19"/>
        <v/>
      </c>
    </row>
    <row r="201" spans="1:45" x14ac:dyDescent="0.3">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1"/>
      <c r="AE201" s="90"/>
      <c r="AF201" s="297"/>
      <c r="AG201" s="297"/>
      <c r="AH201" s="297"/>
      <c r="AI201" s="297"/>
      <c r="AJ201" s="297"/>
      <c r="AK201" s="297"/>
      <c r="AL201" s="297"/>
      <c r="AM201" s="297"/>
      <c r="AN201" s="297"/>
      <c r="AO201" s="303" t="str">
        <f t="shared" si="15"/>
        <v>//</v>
      </c>
      <c r="AP201" s="284" t="str">
        <f t="shared" si="16"/>
        <v>00-</v>
      </c>
      <c r="AQ201" s="284" t="str">
        <f t="shared" si="17"/>
        <v xml:space="preserve"> site  m //</v>
      </c>
      <c r="AR201" s="284" t="str">
        <f t="shared" si="18"/>
        <v/>
      </c>
      <c r="AS201" s="284" t="str">
        <f t="shared" si="19"/>
        <v/>
      </c>
    </row>
    <row r="202" spans="1:45" x14ac:dyDescent="0.3">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1"/>
      <c r="AE202" s="90"/>
      <c r="AF202" s="297"/>
      <c r="AG202" s="297"/>
      <c r="AH202" s="297"/>
      <c r="AI202" s="297"/>
      <c r="AJ202" s="297"/>
      <c r="AK202" s="297"/>
      <c r="AL202" s="297"/>
      <c r="AM202" s="297"/>
      <c r="AN202" s="297"/>
      <c r="AO202" s="303" t="str">
        <f t="shared" si="15"/>
        <v>//</v>
      </c>
      <c r="AP202" s="284" t="str">
        <f t="shared" si="16"/>
        <v>00-</v>
      </c>
      <c r="AQ202" s="284" t="str">
        <f t="shared" si="17"/>
        <v xml:space="preserve"> site  m //</v>
      </c>
      <c r="AR202" s="284" t="str">
        <f t="shared" si="18"/>
        <v/>
      </c>
      <c r="AS202" s="284" t="str">
        <f t="shared" si="19"/>
        <v/>
      </c>
    </row>
    <row r="203" spans="1:45" x14ac:dyDescent="0.3">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1"/>
      <c r="AE203" s="90"/>
      <c r="AF203" s="297"/>
      <c r="AG203" s="297"/>
      <c r="AH203" s="297"/>
      <c r="AI203" s="297"/>
      <c r="AJ203" s="297"/>
      <c r="AK203" s="297"/>
      <c r="AL203" s="297"/>
      <c r="AM203" s="297"/>
      <c r="AN203" s="297"/>
      <c r="AO203" s="303" t="str">
        <f t="shared" si="15"/>
        <v>//</v>
      </c>
      <c r="AP203" s="284" t="str">
        <f t="shared" si="16"/>
        <v>00-</v>
      </c>
      <c r="AQ203" s="284" t="str">
        <f t="shared" si="17"/>
        <v xml:space="preserve"> site  m //</v>
      </c>
      <c r="AR203" s="284" t="str">
        <f t="shared" si="18"/>
        <v/>
      </c>
      <c r="AS203" s="284" t="str">
        <f t="shared" si="19"/>
        <v/>
      </c>
    </row>
    <row r="204" spans="1:45" x14ac:dyDescent="0.3">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1"/>
      <c r="AE204" s="90"/>
      <c r="AF204" s="297"/>
      <c r="AG204" s="297"/>
      <c r="AH204" s="297"/>
      <c r="AI204" s="297"/>
      <c r="AJ204" s="297"/>
      <c r="AK204" s="297"/>
      <c r="AL204" s="297"/>
      <c r="AM204" s="297"/>
      <c r="AN204" s="297"/>
      <c r="AO204" s="303" t="str">
        <f t="shared" si="15"/>
        <v>//</v>
      </c>
      <c r="AP204" s="284" t="str">
        <f t="shared" si="16"/>
        <v>00-</v>
      </c>
      <c r="AQ204" s="284" t="str">
        <f t="shared" si="17"/>
        <v xml:space="preserve"> site  m //</v>
      </c>
      <c r="AR204" s="284" t="str">
        <f t="shared" si="18"/>
        <v/>
      </c>
      <c r="AS204" s="284" t="str">
        <f t="shared" si="19"/>
        <v/>
      </c>
    </row>
    <row r="205" spans="1:45" x14ac:dyDescent="0.3">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1"/>
      <c r="AE205" s="90"/>
      <c r="AF205" s="297"/>
      <c r="AG205" s="297"/>
      <c r="AH205" s="297"/>
      <c r="AI205" s="297"/>
      <c r="AJ205" s="297"/>
      <c r="AK205" s="297"/>
      <c r="AL205" s="297"/>
      <c r="AM205" s="297"/>
      <c r="AN205" s="297"/>
      <c r="AO205" s="303" t="str">
        <f t="shared" si="15"/>
        <v>//</v>
      </c>
      <c r="AP205" s="284" t="str">
        <f t="shared" si="16"/>
        <v>00-</v>
      </c>
      <c r="AQ205" s="284" t="str">
        <f t="shared" si="17"/>
        <v xml:space="preserve"> site  m //</v>
      </c>
      <c r="AR205" s="284" t="str">
        <f t="shared" si="18"/>
        <v/>
      </c>
      <c r="AS205" s="284" t="str">
        <f t="shared" si="19"/>
        <v/>
      </c>
    </row>
    <row r="206" spans="1:45" x14ac:dyDescent="0.3">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1"/>
      <c r="AE206" s="90"/>
      <c r="AF206" s="297"/>
      <c r="AG206" s="297"/>
      <c r="AH206" s="297"/>
      <c r="AI206" s="297"/>
      <c r="AJ206" s="297"/>
      <c r="AK206" s="297"/>
      <c r="AL206" s="297"/>
      <c r="AM206" s="297"/>
      <c r="AN206" s="297"/>
      <c r="AO206" s="303" t="str">
        <f t="shared" si="15"/>
        <v>//</v>
      </c>
      <c r="AP206" s="284" t="str">
        <f t="shared" si="16"/>
        <v>00-</v>
      </c>
      <c r="AQ206" s="284" t="str">
        <f t="shared" si="17"/>
        <v xml:space="preserve"> site  m //</v>
      </c>
      <c r="AR206" s="284" t="str">
        <f t="shared" si="18"/>
        <v/>
      </c>
      <c r="AS206" s="284" t="str">
        <f t="shared" si="19"/>
        <v/>
      </c>
    </row>
    <row r="207" spans="1:45" x14ac:dyDescent="0.3">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1"/>
      <c r="AE207" s="90"/>
      <c r="AF207" s="297"/>
      <c r="AG207" s="297"/>
      <c r="AH207" s="297"/>
      <c r="AI207" s="297"/>
      <c r="AJ207" s="297"/>
      <c r="AK207" s="297"/>
      <c r="AL207" s="297"/>
      <c r="AM207" s="297"/>
      <c r="AN207" s="297"/>
      <c r="AO207" s="303" t="str">
        <f t="shared" si="15"/>
        <v>//</v>
      </c>
      <c r="AP207" s="284" t="str">
        <f t="shared" si="16"/>
        <v>00-</v>
      </c>
      <c r="AQ207" s="284" t="str">
        <f t="shared" si="17"/>
        <v xml:space="preserve"> site  m //</v>
      </c>
      <c r="AR207" s="284" t="str">
        <f t="shared" si="18"/>
        <v/>
      </c>
      <c r="AS207" s="284" t="str">
        <f t="shared" si="19"/>
        <v/>
      </c>
    </row>
    <row r="208" spans="1:45" x14ac:dyDescent="0.3">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1"/>
      <c r="AE208" s="90"/>
      <c r="AF208" s="297"/>
      <c r="AG208" s="297"/>
      <c r="AH208" s="297"/>
      <c r="AI208" s="297"/>
      <c r="AJ208" s="297"/>
      <c r="AK208" s="297"/>
      <c r="AL208" s="297"/>
      <c r="AM208" s="297"/>
      <c r="AN208" s="297"/>
      <c r="AO208" s="303" t="str">
        <f t="shared" si="15"/>
        <v>//</v>
      </c>
      <c r="AP208" s="284" t="str">
        <f t="shared" si="16"/>
        <v>00-</v>
      </c>
      <c r="AQ208" s="284" t="str">
        <f t="shared" si="17"/>
        <v xml:space="preserve"> site  m //</v>
      </c>
      <c r="AR208" s="284" t="str">
        <f t="shared" si="18"/>
        <v/>
      </c>
      <c r="AS208" s="284" t="str">
        <f t="shared" si="19"/>
        <v/>
      </c>
    </row>
    <row r="209" spans="1:45" x14ac:dyDescent="0.3">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1"/>
      <c r="AE209" s="90"/>
      <c r="AF209" s="297"/>
      <c r="AG209" s="297"/>
      <c r="AH209" s="297"/>
      <c r="AI209" s="297"/>
      <c r="AJ209" s="297"/>
      <c r="AK209" s="297"/>
      <c r="AL209" s="297"/>
      <c r="AM209" s="297"/>
      <c r="AN209" s="297"/>
      <c r="AO209" s="303" t="str">
        <f t="shared" si="15"/>
        <v>//</v>
      </c>
      <c r="AP209" s="284" t="str">
        <f t="shared" si="16"/>
        <v>00-</v>
      </c>
      <c r="AQ209" s="284" t="str">
        <f t="shared" si="17"/>
        <v xml:space="preserve"> site  m //</v>
      </c>
      <c r="AR209" s="284" t="str">
        <f t="shared" si="18"/>
        <v/>
      </c>
      <c r="AS209" s="284" t="str">
        <f t="shared" si="19"/>
        <v/>
      </c>
    </row>
    <row r="210" spans="1:45" x14ac:dyDescent="0.3">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1"/>
      <c r="AE210" s="90"/>
      <c r="AF210" s="297"/>
      <c r="AG210" s="297"/>
      <c r="AH210" s="297"/>
      <c r="AI210" s="297"/>
      <c r="AJ210" s="297"/>
      <c r="AK210" s="297"/>
      <c r="AL210" s="297"/>
      <c r="AM210" s="297"/>
      <c r="AN210" s="297"/>
      <c r="AO210" s="303" t="str">
        <f t="shared" si="15"/>
        <v>//</v>
      </c>
      <c r="AP210" s="284" t="str">
        <f t="shared" si="16"/>
        <v>00-</v>
      </c>
      <c r="AQ210" s="284" t="str">
        <f t="shared" si="17"/>
        <v xml:space="preserve"> site  m //</v>
      </c>
      <c r="AR210" s="284" t="str">
        <f t="shared" si="18"/>
        <v/>
      </c>
      <c r="AS210" s="284" t="str">
        <f t="shared" si="19"/>
        <v/>
      </c>
    </row>
    <row r="211" spans="1:45" x14ac:dyDescent="0.3">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1"/>
      <c r="AE211" s="90"/>
      <c r="AF211" s="297"/>
      <c r="AG211" s="297"/>
      <c r="AH211" s="297"/>
      <c r="AI211" s="297"/>
      <c r="AJ211" s="297"/>
      <c r="AK211" s="297"/>
      <c r="AL211" s="297"/>
      <c r="AM211" s="297"/>
      <c r="AN211" s="297"/>
      <c r="AO211" s="303" t="str">
        <f t="shared" si="15"/>
        <v>//</v>
      </c>
      <c r="AP211" s="284" t="str">
        <f t="shared" si="16"/>
        <v>00-</v>
      </c>
      <c r="AQ211" s="284" t="str">
        <f t="shared" si="17"/>
        <v xml:space="preserve"> site  m //</v>
      </c>
      <c r="AR211" s="284" t="str">
        <f t="shared" si="18"/>
        <v/>
      </c>
      <c r="AS211" s="284" t="str">
        <f t="shared" si="19"/>
        <v/>
      </c>
    </row>
    <row r="212" spans="1:45" x14ac:dyDescent="0.3">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1"/>
      <c r="AE212" s="90"/>
      <c r="AF212" s="297"/>
      <c r="AG212" s="297"/>
      <c r="AH212" s="297"/>
      <c r="AI212" s="297"/>
      <c r="AJ212" s="297"/>
      <c r="AK212" s="297"/>
      <c r="AL212" s="297"/>
      <c r="AM212" s="297"/>
      <c r="AN212" s="297"/>
      <c r="AO212" s="303" t="str">
        <f t="shared" si="15"/>
        <v>//</v>
      </c>
      <c r="AP212" s="284" t="str">
        <f t="shared" si="16"/>
        <v>00-</v>
      </c>
      <c r="AQ212" s="284" t="str">
        <f t="shared" si="17"/>
        <v xml:space="preserve"> site  m //</v>
      </c>
      <c r="AR212" s="284" t="str">
        <f t="shared" si="18"/>
        <v/>
      </c>
      <c r="AS212" s="284" t="str">
        <f t="shared" si="19"/>
        <v/>
      </c>
    </row>
    <row r="213" spans="1:45" x14ac:dyDescent="0.3">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1"/>
      <c r="AE213" s="90"/>
      <c r="AF213" s="297"/>
      <c r="AG213" s="297"/>
      <c r="AH213" s="297"/>
      <c r="AI213" s="297"/>
      <c r="AJ213" s="297"/>
      <c r="AK213" s="297"/>
      <c r="AL213" s="297"/>
      <c r="AM213" s="297"/>
      <c r="AN213" s="297"/>
      <c r="AO213" s="303" t="str">
        <f t="shared" si="15"/>
        <v>//</v>
      </c>
      <c r="AP213" s="284" t="str">
        <f t="shared" si="16"/>
        <v>00-</v>
      </c>
      <c r="AQ213" s="284" t="str">
        <f t="shared" si="17"/>
        <v xml:space="preserve"> site  m //</v>
      </c>
      <c r="AR213" s="284" t="str">
        <f t="shared" si="18"/>
        <v/>
      </c>
      <c r="AS213" s="284" t="str">
        <f t="shared" si="19"/>
        <v/>
      </c>
    </row>
    <row r="214" spans="1:45" x14ac:dyDescent="0.3">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1"/>
      <c r="AE214" s="90"/>
      <c r="AF214" s="297"/>
      <c r="AG214" s="297"/>
      <c r="AH214" s="297"/>
      <c r="AI214" s="297"/>
      <c r="AJ214" s="297"/>
      <c r="AK214" s="297"/>
      <c r="AL214" s="297"/>
      <c r="AM214" s="297"/>
      <c r="AN214" s="297"/>
      <c r="AO214" s="303" t="str">
        <f t="shared" si="15"/>
        <v>//</v>
      </c>
      <c r="AP214" s="284" t="str">
        <f t="shared" si="16"/>
        <v>00-</v>
      </c>
      <c r="AQ214" s="284" t="str">
        <f t="shared" si="17"/>
        <v xml:space="preserve"> site  m //</v>
      </c>
      <c r="AR214" s="284" t="str">
        <f t="shared" si="18"/>
        <v/>
      </c>
      <c r="AS214" s="284" t="str">
        <f t="shared" si="19"/>
        <v/>
      </c>
    </row>
    <row r="215" spans="1:45" x14ac:dyDescent="0.3">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1"/>
      <c r="AE215" s="90"/>
      <c r="AF215" s="297"/>
      <c r="AG215" s="297"/>
      <c r="AH215" s="297"/>
      <c r="AI215" s="297"/>
      <c r="AJ215" s="297"/>
      <c r="AK215" s="297"/>
      <c r="AL215" s="297"/>
      <c r="AM215" s="297"/>
      <c r="AN215" s="297"/>
      <c r="AO215" s="303" t="str">
        <f t="shared" si="15"/>
        <v>//</v>
      </c>
      <c r="AP215" s="284" t="str">
        <f t="shared" si="16"/>
        <v>00-</v>
      </c>
      <c r="AQ215" s="284" t="str">
        <f t="shared" si="17"/>
        <v xml:space="preserve"> site  m //</v>
      </c>
      <c r="AR215" s="284" t="str">
        <f t="shared" si="18"/>
        <v/>
      </c>
      <c r="AS215" s="284" t="str">
        <f t="shared" si="19"/>
        <v/>
      </c>
    </row>
    <row r="216" spans="1:45" x14ac:dyDescent="0.3">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1"/>
      <c r="AE216" s="90"/>
      <c r="AF216" s="297"/>
      <c r="AG216" s="297"/>
      <c r="AH216" s="297"/>
      <c r="AI216" s="297"/>
      <c r="AJ216" s="297"/>
      <c r="AK216" s="297"/>
      <c r="AL216" s="297"/>
      <c r="AM216" s="297"/>
      <c r="AN216" s="297"/>
      <c r="AO216" s="303" t="str">
        <f t="shared" si="15"/>
        <v>//</v>
      </c>
      <c r="AP216" s="284" t="str">
        <f t="shared" si="16"/>
        <v>00-</v>
      </c>
      <c r="AQ216" s="284" t="str">
        <f t="shared" si="17"/>
        <v xml:space="preserve"> site  m //</v>
      </c>
      <c r="AR216" s="284" t="str">
        <f t="shared" si="18"/>
        <v/>
      </c>
      <c r="AS216" s="284" t="str">
        <f t="shared" si="19"/>
        <v/>
      </c>
    </row>
    <row r="217" spans="1:45" x14ac:dyDescent="0.3">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1"/>
      <c r="AE217" s="90"/>
      <c r="AF217" s="297"/>
      <c r="AG217" s="297"/>
      <c r="AH217" s="297"/>
      <c r="AI217" s="297"/>
      <c r="AJ217" s="297"/>
      <c r="AK217" s="297"/>
      <c r="AL217" s="297"/>
      <c r="AM217" s="297"/>
      <c r="AN217" s="297"/>
      <c r="AO217" s="303" t="str">
        <f t="shared" si="15"/>
        <v>//</v>
      </c>
      <c r="AP217" s="284" t="str">
        <f t="shared" si="16"/>
        <v>00-</v>
      </c>
      <c r="AQ217" s="284" t="str">
        <f t="shared" si="17"/>
        <v xml:space="preserve"> site  m //</v>
      </c>
      <c r="AR217" s="284" t="str">
        <f t="shared" si="18"/>
        <v/>
      </c>
      <c r="AS217" s="284" t="str">
        <f t="shared" si="19"/>
        <v/>
      </c>
    </row>
    <row r="218" spans="1:45" x14ac:dyDescent="0.3">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1"/>
      <c r="AE218" s="90"/>
      <c r="AF218" s="297"/>
      <c r="AG218" s="297"/>
      <c r="AH218" s="297"/>
      <c r="AI218" s="297"/>
      <c r="AJ218" s="297"/>
      <c r="AK218" s="297"/>
      <c r="AL218" s="297"/>
      <c r="AM218" s="297"/>
      <c r="AN218" s="297"/>
      <c r="AO218" s="303" t="str">
        <f t="shared" si="15"/>
        <v>//</v>
      </c>
      <c r="AP218" s="284" t="str">
        <f t="shared" si="16"/>
        <v>00-</v>
      </c>
      <c r="AQ218" s="284" t="str">
        <f t="shared" si="17"/>
        <v xml:space="preserve"> site  m //</v>
      </c>
      <c r="AR218" s="284" t="str">
        <f t="shared" si="18"/>
        <v/>
      </c>
      <c r="AS218" s="284" t="str">
        <f t="shared" si="19"/>
        <v/>
      </c>
    </row>
    <row r="219" spans="1:45" x14ac:dyDescent="0.3">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1"/>
      <c r="AE219" s="90"/>
      <c r="AF219" s="297"/>
      <c r="AG219" s="297"/>
      <c r="AH219" s="297"/>
      <c r="AI219" s="297"/>
      <c r="AJ219" s="297"/>
      <c r="AK219" s="297"/>
      <c r="AL219" s="297"/>
      <c r="AM219" s="297"/>
      <c r="AN219" s="297"/>
      <c r="AO219" s="303" t="str">
        <f t="shared" si="15"/>
        <v>//</v>
      </c>
      <c r="AP219" s="284" t="str">
        <f t="shared" si="16"/>
        <v>00-</v>
      </c>
      <c r="AQ219" s="284" t="str">
        <f t="shared" si="17"/>
        <v xml:space="preserve"> site  m //</v>
      </c>
      <c r="AR219" s="284" t="str">
        <f t="shared" si="18"/>
        <v/>
      </c>
      <c r="AS219" s="284" t="str">
        <f t="shared" si="19"/>
        <v/>
      </c>
    </row>
    <row r="220" spans="1:45" x14ac:dyDescent="0.3">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1"/>
      <c r="AE220" s="90"/>
      <c r="AF220" s="297"/>
      <c r="AG220" s="297"/>
      <c r="AH220" s="297"/>
      <c r="AI220" s="297"/>
      <c r="AJ220" s="297"/>
      <c r="AK220" s="297"/>
      <c r="AL220" s="297"/>
      <c r="AM220" s="297"/>
      <c r="AN220" s="297"/>
      <c r="AO220" s="303" t="str">
        <f t="shared" si="15"/>
        <v>//</v>
      </c>
      <c r="AP220" s="284" t="str">
        <f t="shared" si="16"/>
        <v>00-</v>
      </c>
      <c r="AQ220" s="284" t="str">
        <f t="shared" si="17"/>
        <v xml:space="preserve"> site  m //</v>
      </c>
      <c r="AR220" s="284" t="str">
        <f t="shared" si="18"/>
        <v/>
      </c>
      <c r="AS220" s="284" t="str">
        <f t="shared" si="19"/>
        <v/>
      </c>
    </row>
    <row r="221" spans="1:45" x14ac:dyDescent="0.3">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1"/>
      <c r="AE221" s="90"/>
      <c r="AF221" s="297"/>
      <c r="AG221" s="297"/>
      <c r="AH221" s="297"/>
      <c r="AI221" s="297"/>
      <c r="AJ221" s="297"/>
      <c r="AK221" s="297"/>
      <c r="AL221" s="297"/>
      <c r="AM221" s="297"/>
      <c r="AN221" s="297"/>
      <c r="AO221" s="303" t="str">
        <f t="shared" si="15"/>
        <v>//</v>
      </c>
      <c r="AP221" s="284" t="str">
        <f t="shared" si="16"/>
        <v>00-</v>
      </c>
      <c r="AQ221" s="284" t="str">
        <f t="shared" si="17"/>
        <v xml:space="preserve"> site  m //</v>
      </c>
      <c r="AR221" s="284" t="str">
        <f t="shared" si="18"/>
        <v/>
      </c>
      <c r="AS221" s="284" t="str">
        <f t="shared" si="19"/>
        <v/>
      </c>
    </row>
    <row r="222" spans="1:45" x14ac:dyDescent="0.3">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1"/>
      <c r="AE222" s="90"/>
      <c r="AF222" s="297"/>
      <c r="AG222" s="297"/>
      <c r="AH222" s="297"/>
      <c r="AI222" s="297"/>
      <c r="AJ222" s="297"/>
      <c r="AK222" s="297"/>
      <c r="AL222" s="297"/>
      <c r="AM222" s="297"/>
      <c r="AN222" s="297"/>
      <c r="AO222" s="303" t="str">
        <f t="shared" si="15"/>
        <v>//</v>
      </c>
      <c r="AP222" s="284" t="str">
        <f t="shared" si="16"/>
        <v>00-</v>
      </c>
      <c r="AQ222" s="284" t="str">
        <f t="shared" si="17"/>
        <v xml:space="preserve"> site  m //</v>
      </c>
      <c r="AR222" s="284" t="str">
        <f t="shared" si="18"/>
        <v/>
      </c>
      <c r="AS222" s="284" t="str">
        <f t="shared" si="19"/>
        <v/>
      </c>
    </row>
    <row r="223" spans="1:45" x14ac:dyDescent="0.3">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1"/>
      <c r="AE223" s="90"/>
      <c r="AF223" s="297"/>
      <c r="AG223" s="297"/>
      <c r="AH223" s="297"/>
      <c r="AI223" s="297"/>
      <c r="AJ223" s="297"/>
      <c r="AK223" s="297"/>
      <c r="AL223" s="297"/>
      <c r="AM223" s="297"/>
      <c r="AN223" s="297"/>
      <c r="AO223" s="303" t="str">
        <f t="shared" si="15"/>
        <v>//</v>
      </c>
      <c r="AP223" s="284" t="str">
        <f t="shared" si="16"/>
        <v>00-</v>
      </c>
      <c r="AQ223" s="284" t="str">
        <f t="shared" si="17"/>
        <v xml:space="preserve"> site  m //</v>
      </c>
      <c r="AR223" s="284" t="str">
        <f t="shared" si="18"/>
        <v/>
      </c>
      <c r="AS223" s="284" t="str">
        <f t="shared" si="19"/>
        <v/>
      </c>
    </row>
    <row r="224" spans="1:45" x14ac:dyDescent="0.3">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1"/>
      <c r="AE224" s="90"/>
      <c r="AF224" s="297"/>
      <c r="AG224" s="297"/>
      <c r="AH224" s="297"/>
      <c r="AI224" s="297"/>
      <c r="AJ224" s="297"/>
      <c r="AK224" s="297"/>
      <c r="AL224" s="297"/>
      <c r="AM224" s="297"/>
      <c r="AN224" s="297"/>
      <c r="AO224" s="303" t="str">
        <f t="shared" si="15"/>
        <v>//</v>
      </c>
      <c r="AP224" s="284" t="str">
        <f t="shared" si="16"/>
        <v>00-</v>
      </c>
      <c r="AQ224" s="284" t="str">
        <f t="shared" si="17"/>
        <v xml:space="preserve"> site  m //</v>
      </c>
      <c r="AR224" s="284" t="str">
        <f t="shared" si="18"/>
        <v/>
      </c>
      <c r="AS224" s="284" t="str">
        <f t="shared" si="19"/>
        <v/>
      </c>
    </row>
    <row r="225" spans="1:45" x14ac:dyDescent="0.3">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1"/>
      <c r="AE225" s="90"/>
      <c r="AF225" s="297"/>
      <c r="AG225" s="297"/>
      <c r="AH225" s="297"/>
      <c r="AI225" s="297"/>
      <c r="AJ225" s="297"/>
      <c r="AK225" s="297"/>
      <c r="AL225" s="297"/>
      <c r="AM225" s="297"/>
      <c r="AN225" s="297"/>
      <c r="AO225" s="303" t="str">
        <f t="shared" si="15"/>
        <v>//</v>
      </c>
      <c r="AP225" s="284" t="str">
        <f t="shared" si="16"/>
        <v>00-</v>
      </c>
      <c r="AQ225" s="284" t="str">
        <f t="shared" si="17"/>
        <v xml:space="preserve"> site  m //</v>
      </c>
      <c r="AR225" s="284" t="str">
        <f t="shared" si="18"/>
        <v/>
      </c>
      <c r="AS225" s="284" t="str">
        <f t="shared" si="19"/>
        <v/>
      </c>
    </row>
    <row r="226" spans="1:45" x14ac:dyDescent="0.3">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1"/>
      <c r="AE226" s="90"/>
      <c r="AF226" s="297"/>
      <c r="AG226" s="297"/>
      <c r="AH226" s="297"/>
      <c r="AI226" s="297"/>
      <c r="AJ226" s="297"/>
      <c r="AK226" s="297"/>
      <c r="AL226" s="297"/>
      <c r="AM226" s="297"/>
      <c r="AN226" s="297"/>
      <c r="AO226" s="303" t="str">
        <f t="shared" si="15"/>
        <v>//</v>
      </c>
      <c r="AP226" s="284" t="str">
        <f t="shared" si="16"/>
        <v>00-</v>
      </c>
      <c r="AQ226" s="284" t="str">
        <f t="shared" si="17"/>
        <v xml:space="preserve"> site  m //</v>
      </c>
      <c r="AR226" s="284" t="str">
        <f t="shared" si="18"/>
        <v/>
      </c>
      <c r="AS226" s="284" t="str">
        <f t="shared" si="19"/>
        <v/>
      </c>
    </row>
    <row r="227" spans="1:45" x14ac:dyDescent="0.3">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1"/>
      <c r="AE227" s="90"/>
      <c r="AF227" s="297"/>
      <c r="AG227" s="297"/>
      <c r="AH227" s="297"/>
      <c r="AI227" s="297"/>
      <c r="AJ227" s="297"/>
      <c r="AK227" s="297"/>
      <c r="AL227" s="297"/>
      <c r="AM227" s="297"/>
      <c r="AN227" s="297"/>
      <c r="AO227" s="303" t="str">
        <f t="shared" si="15"/>
        <v>//</v>
      </c>
      <c r="AP227" s="284" t="str">
        <f t="shared" si="16"/>
        <v>00-</v>
      </c>
      <c r="AQ227" s="284" t="str">
        <f t="shared" si="17"/>
        <v xml:space="preserve"> site  m //</v>
      </c>
      <c r="AR227" s="284" t="str">
        <f t="shared" si="18"/>
        <v/>
      </c>
      <c r="AS227" s="284" t="str">
        <f t="shared" si="19"/>
        <v/>
      </c>
    </row>
    <row r="228" spans="1:45" x14ac:dyDescent="0.3">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1"/>
      <c r="AE228" s="90"/>
      <c r="AF228" s="297"/>
      <c r="AG228" s="297"/>
      <c r="AH228" s="297"/>
      <c r="AI228" s="297"/>
      <c r="AJ228" s="297"/>
      <c r="AK228" s="297"/>
      <c r="AL228" s="297"/>
      <c r="AM228" s="297"/>
      <c r="AN228" s="297"/>
      <c r="AO228" s="303" t="str">
        <f t="shared" si="15"/>
        <v>//</v>
      </c>
      <c r="AP228" s="284" t="str">
        <f t="shared" si="16"/>
        <v>00-</v>
      </c>
      <c r="AQ228" s="284" t="str">
        <f t="shared" si="17"/>
        <v xml:space="preserve"> site  m //</v>
      </c>
      <c r="AR228" s="284" t="str">
        <f t="shared" si="18"/>
        <v/>
      </c>
      <c r="AS228" s="284" t="str">
        <f t="shared" si="19"/>
        <v/>
      </c>
    </row>
    <row r="229" spans="1:45" x14ac:dyDescent="0.3">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1"/>
      <c r="AE229" s="90"/>
      <c r="AF229" s="297"/>
      <c r="AG229" s="297"/>
      <c r="AH229" s="297"/>
      <c r="AI229" s="297"/>
      <c r="AJ229" s="297"/>
      <c r="AK229" s="297"/>
      <c r="AL229" s="297"/>
      <c r="AM229" s="297"/>
      <c r="AN229" s="297"/>
      <c r="AO229" s="303" t="str">
        <f t="shared" si="15"/>
        <v>//</v>
      </c>
      <c r="AP229" s="284" t="str">
        <f t="shared" si="16"/>
        <v>00-</v>
      </c>
      <c r="AQ229" s="284" t="str">
        <f t="shared" si="17"/>
        <v xml:space="preserve"> site  m //</v>
      </c>
      <c r="AR229" s="284" t="str">
        <f t="shared" si="18"/>
        <v/>
      </c>
      <c r="AS229" s="284" t="str">
        <f t="shared" si="19"/>
        <v/>
      </c>
    </row>
    <row r="230" spans="1:45" x14ac:dyDescent="0.3">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1"/>
      <c r="AE230" s="90"/>
      <c r="AF230" s="297"/>
      <c r="AG230" s="297"/>
      <c r="AH230" s="297"/>
      <c r="AI230" s="297"/>
      <c r="AJ230" s="297"/>
      <c r="AK230" s="297"/>
      <c r="AL230" s="297"/>
      <c r="AM230" s="297"/>
      <c r="AN230" s="297"/>
      <c r="AO230" s="303" t="str">
        <f t="shared" si="15"/>
        <v>//</v>
      </c>
      <c r="AP230" s="284" t="str">
        <f t="shared" si="16"/>
        <v>00-</v>
      </c>
      <c r="AQ230" s="284" t="str">
        <f t="shared" si="17"/>
        <v xml:space="preserve"> site  m //</v>
      </c>
      <c r="AR230" s="284" t="str">
        <f t="shared" si="18"/>
        <v/>
      </c>
      <c r="AS230" s="284" t="str">
        <f t="shared" si="19"/>
        <v/>
      </c>
    </row>
    <row r="231" spans="1:45" x14ac:dyDescent="0.3">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1"/>
      <c r="AE231" s="90"/>
      <c r="AF231" s="297"/>
      <c r="AG231" s="297"/>
      <c r="AH231" s="297"/>
      <c r="AI231" s="297"/>
      <c r="AJ231" s="297"/>
      <c r="AK231" s="297"/>
      <c r="AL231" s="297"/>
      <c r="AM231" s="297"/>
      <c r="AN231" s="297"/>
      <c r="AO231" s="303" t="str">
        <f t="shared" si="15"/>
        <v>//</v>
      </c>
      <c r="AP231" s="284" t="str">
        <f t="shared" si="16"/>
        <v>00-</v>
      </c>
      <c r="AQ231" s="284" t="str">
        <f t="shared" si="17"/>
        <v xml:space="preserve"> site  m //</v>
      </c>
      <c r="AR231" s="284" t="str">
        <f t="shared" si="18"/>
        <v/>
      </c>
      <c r="AS231" s="284" t="str">
        <f t="shared" si="19"/>
        <v/>
      </c>
    </row>
    <row r="232" spans="1:45" x14ac:dyDescent="0.3">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1"/>
      <c r="AE232" s="90"/>
      <c r="AF232" s="297"/>
      <c r="AG232" s="297"/>
      <c r="AH232" s="297"/>
      <c r="AI232" s="297"/>
      <c r="AJ232" s="297"/>
      <c r="AK232" s="297"/>
      <c r="AL232" s="297"/>
      <c r="AM232" s="297"/>
      <c r="AN232" s="297"/>
      <c r="AO232" s="303" t="str">
        <f t="shared" si="15"/>
        <v>//</v>
      </c>
      <c r="AP232" s="284" t="str">
        <f t="shared" si="16"/>
        <v>00-</v>
      </c>
      <c r="AQ232" s="284" t="str">
        <f t="shared" si="17"/>
        <v xml:space="preserve"> site  m //</v>
      </c>
      <c r="AR232" s="284" t="str">
        <f t="shared" si="18"/>
        <v/>
      </c>
      <c r="AS232" s="284" t="str">
        <f t="shared" si="19"/>
        <v/>
      </c>
    </row>
    <row r="233" spans="1:45" x14ac:dyDescent="0.3">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1"/>
      <c r="AE233" s="90"/>
      <c r="AF233" s="297"/>
      <c r="AG233" s="297"/>
      <c r="AH233" s="297"/>
      <c r="AI233" s="297"/>
      <c r="AJ233" s="297"/>
      <c r="AK233" s="297"/>
      <c r="AL233" s="297"/>
      <c r="AM233" s="297"/>
      <c r="AN233" s="297"/>
      <c r="AO233" s="303" t="str">
        <f t="shared" si="15"/>
        <v>//</v>
      </c>
      <c r="AP233" s="284" t="str">
        <f t="shared" si="16"/>
        <v>00-</v>
      </c>
      <c r="AQ233" s="284" t="str">
        <f t="shared" si="17"/>
        <v xml:space="preserve"> site  m //</v>
      </c>
      <c r="AR233" s="284" t="str">
        <f t="shared" si="18"/>
        <v/>
      </c>
      <c r="AS233" s="284" t="str">
        <f t="shared" si="19"/>
        <v/>
      </c>
    </row>
    <row r="234" spans="1:45" x14ac:dyDescent="0.3">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1"/>
      <c r="AE234" s="90"/>
      <c r="AF234" s="297"/>
      <c r="AG234" s="297"/>
      <c r="AH234" s="297"/>
      <c r="AI234" s="297"/>
      <c r="AJ234" s="297"/>
      <c r="AK234" s="297"/>
      <c r="AL234" s="297"/>
      <c r="AM234" s="297"/>
      <c r="AN234" s="297"/>
      <c r="AO234" s="303" t="str">
        <f t="shared" si="15"/>
        <v>//</v>
      </c>
      <c r="AP234" s="284" t="str">
        <f t="shared" si="16"/>
        <v>00-</v>
      </c>
      <c r="AQ234" s="284" t="str">
        <f t="shared" si="17"/>
        <v xml:space="preserve"> site  m //</v>
      </c>
      <c r="AR234" s="284" t="str">
        <f t="shared" si="18"/>
        <v/>
      </c>
      <c r="AS234" s="284" t="str">
        <f t="shared" si="19"/>
        <v/>
      </c>
    </row>
    <row r="235" spans="1:45" x14ac:dyDescent="0.3">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1"/>
      <c r="AE235" s="90"/>
      <c r="AF235" s="297"/>
      <c r="AG235" s="297"/>
      <c r="AH235" s="297"/>
      <c r="AI235" s="297"/>
      <c r="AJ235" s="297"/>
      <c r="AK235" s="297"/>
      <c r="AL235" s="297"/>
      <c r="AM235" s="297"/>
      <c r="AN235" s="297"/>
      <c r="AO235" s="303" t="str">
        <f t="shared" si="15"/>
        <v>//</v>
      </c>
      <c r="AP235" s="284" t="str">
        <f t="shared" si="16"/>
        <v>00-</v>
      </c>
      <c r="AQ235" s="284" t="str">
        <f t="shared" si="17"/>
        <v xml:space="preserve"> site  m //</v>
      </c>
      <c r="AR235" s="284" t="str">
        <f t="shared" si="18"/>
        <v/>
      </c>
      <c r="AS235" s="284" t="str">
        <f t="shared" si="19"/>
        <v/>
      </c>
    </row>
    <row r="236" spans="1:45" x14ac:dyDescent="0.3">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1"/>
      <c r="AE236" s="90"/>
      <c r="AF236" s="297"/>
      <c r="AG236" s="297"/>
      <c r="AH236" s="297"/>
      <c r="AI236" s="297"/>
      <c r="AJ236" s="297"/>
      <c r="AK236" s="297"/>
      <c r="AL236" s="297"/>
      <c r="AM236" s="297"/>
      <c r="AN236" s="297"/>
      <c r="AO236" s="303" t="str">
        <f t="shared" si="15"/>
        <v>//</v>
      </c>
      <c r="AP236" s="284" t="str">
        <f t="shared" si="16"/>
        <v>00-</v>
      </c>
      <c r="AQ236" s="284" t="str">
        <f t="shared" si="17"/>
        <v xml:space="preserve"> site  m //</v>
      </c>
      <c r="AR236" s="284" t="str">
        <f t="shared" si="18"/>
        <v/>
      </c>
      <c r="AS236" s="284" t="str">
        <f t="shared" si="19"/>
        <v/>
      </c>
    </row>
    <row r="237" spans="1:45" x14ac:dyDescent="0.3">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1"/>
      <c r="AE237" s="90"/>
      <c r="AF237" s="297"/>
      <c r="AG237" s="297"/>
      <c r="AH237" s="297"/>
      <c r="AI237" s="297"/>
      <c r="AJ237" s="297"/>
      <c r="AK237" s="297"/>
      <c r="AL237" s="297"/>
      <c r="AM237" s="297"/>
      <c r="AN237" s="297"/>
      <c r="AO237" s="303" t="str">
        <f t="shared" si="15"/>
        <v>//</v>
      </c>
      <c r="AP237" s="284" t="str">
        <f t="shared" si="16"/>
        <v>00-</v>
      </c>
      <c r="AQ237" s="284" t="str">
        <f t="shared" si="17"/>
        <v xml:space="preserve"> site  m //</v>
      </c>
      <c r="AR237" s="284" t="str">
        <f t="shared" si="18"/>
        <v/>
      </c>
      <c r="AS237" s="284" t="str">
        <f t="shared" si="19"/>
        <v/>
      </c>
    </row>
    <row r="238" spans="1:45" x14ac:dyDescent="0.3">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1"/>
      <c r="AE238" s="90"/>
      <c r="AF238" s="297"/>
      <c r="AG238" s="297"/>
      <c r="AH238" s="297"/>
      <c r="AI238" s="297"/>
      <c r="AJ238" s="297"/>
      <c r="AK238" s="297"/>
      <c r="AL238" s="297"/>
      <c r="AM238" s="297"/>
      <c r="AN238" s="297"/>
      <c r="AO238" s="303" t="str">
        <f t="shared" si="15"/>
        <v>//</v>
      </c>
      <c r="AP238" s="284" t="str">
        <f t="shared" si="16"/>
        <v>00-</v>
      </c>
      <c r="AQ238" s="284" t="str">
        <f t="shared" si="17"/>
        <v xml:space="preserve"> site  m //</v>
      </c>
      <c r="AR238" s="284" t="str">
        <f t="shared" si="18"/>
        <v/>
      </c>
      <c r="AS238" s="284" t="str">
        <f t="shared" si="19"/>
        <v/>
      </c>
    </row>
    <row r="239" spans="1:45" x14ac:dyDescent="0.3">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1"/>
      <c r="AE239" s="90"/>
      <c r="AF239" s="297"/>
      <c r="AG239" s="297"/>
      <c r="AH239" s="297"/>
      <c r="AI239" s="297"/>
      <c r="AJ239" s="297"/>
      <c r="AK239" s="297"/>
      <c r="AL239" s="297"/>
      <c r="AM239" s="297"/>
      <c r="AN239" s="297"/>
      <c r="AO239" s="303" t="str">
        <f t="shared" si="15"/>
        <v>//</v>
      </c>
      <c r="AP239" s="284" t="str">
        <f t="shared" si="16"/>
        <v>00-</v>
      </c>
      <c r="AQ239" s="284" t="str">
        <f t="shared" si="17"/>
        <v xml:space="preserve"> site  m //</v>
      </c>
      <c r="AR239" s="284" t="str">
        <f t="shared" si="18"/>
        <v/>
      </c>
      <c r="AS239" s="284" t="str">
        <f t="shared" si="19"/>
        <v/>
      </c>
    </row>
    <row r="240" spans="1:45" x14ac:dyDescent="0.3">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1"/>
      <c r="AE240" s="90"/>
      <c r="AF240" s="297"/>
      <c r="AG240" s="297"/>
      <c r="AH240" s="297"/>
      <c r="AI240" s="297"/>
      <c r="AJ240" s="297"/>
      <c r="AK240" s="297"/>
      <c r="AL240" s="297"/>
      <c r="AM240" s="297"/>
      <c r="AN240" s="297"/>
      <c r="AO240" s="303" t="str">
        <f t="shared" si="15"/>
        <v>//</v>
      </c>
      <c r="AP240" s="284" t="str">
        <f t="shared" si="16"/>
        <v>00-</v>
      </c>
      <c r="AQ240" s="284" t="str">
        <f t="shared" si="17"/>
        <v xml:space="preserve"> site  m //</v>
      </c>
      <c r="AR240" s="284" t="str">
        <f t="shared" si="18"/>
        <v/>
      </c>
      <c r="AS240" s="284" t="str">
        <f t="shared" si="19"/>
        <v/>
      </c>
    </row>
    <row r="241" spans="1:45" x14ac:dyDescent="0.3">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1"/>
      <c r="AE241" s="90"/>
      <c r="AF241" s="297"/>
      <c r="AG241" s="297"/>
      <c r="AH241" s="297"/>
      <c r="AI241" s="297"/>
      <c r="AJ241" s="297"/>
      <c r="AK241" s="297"/>
      <c r="AL241" s="297"/>
      <c r="AM241" s="297"/>
      <c r="AN241" s="297"/>
      <c r="AO241" s="303" t="str">
        <f t="shared" si="15"/>
        <v>//</v>
      </c>
      <c r="AP241" s="284" t="str">
        <f t="shared" si="16"/>
        <v>00-</v>
      </c>
      <c r="AQ241" s="284" t="str">
        <f t="shared" si="17"/>
        <v xml:space="preserve"> site  m //</v>
      </c>
      <c r="AR241" s="284" t="str">
        <f t="shared" si="18"/>
        <v/>
      </c>
      <c r="AS241" s="284" t="str">
        <f t="shared" si="19"/>
        <v/>
      </c>
    </row>
    <row r="242" spans="1:45" x14ac:dyDescent="0.3">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1"/>
      <c r="AE242" s="90"/>
      <c r="AF242" s="297"/>
      <c r="AG242" s="297"/>
      <c r="AH242" s="297"/>
      <c r="AI242" s="297"/>
      <c r="AJ242" s="297"/>
      <c r="AK242" s="297"/>
      <c r="AL242" s="297"/>
      <c r="AM242" s="297"/>
      <c r="AN242" s="297"/>
      <c r="AO242" s="303" t="str">
        <f t="shared" si="15"/>
        <v>//</v>
      </c>
      <c r="AP242" s="284" t="str">
        <f t="shared" si="16"/>
        <v>00-</v>
      </c>
      <c r="AQ242" s="284" t="str">
        <f t="shared" si="17"/>
        <v xml:space="preserve"> site  m //</v>
      </c>
      <c r="AR242" s="284" t="str">
        <f t="shared" si="18"/>
        <v/>
      </c>
      <c r="AS242" s="284" t="str">
        <f t="shared" si="19"/>
        <v/>
      </c>
    </row>
    <row r="243" spans="1:45" x14ac:dyDescent="0.3">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1"/>
      <c r="AE243" s="90"/>
      <c r="AF243" s="297"/>
      <c r="AG243" s="297"/>
      <c r="AH243" s="297"/>
      <c r="AI243" s="297"/>
      <c r="AJ243" s="297"/>
      <c r="AK243" s="297"/>
      <c r="AL243" s="297"/>
      <c r="AM243" s="297"/>
      <c r="AN243" s="297"/>
      <c r="AO243" s="303" t="str">
        <f t="shared" si="15"/>
        <v>//</v>
      </c>
      <c r="AP243" s="284" t="str">
        <f t="shared" si="16"/>
        <v>00-</v>
      </c>
      <c r="AQ243" s="284" t="str">
        <f t="shared" si="17"/>
        <v xml:space="preserve"> site  m //</v>
      </c>
      <c r="AR243" s="284" t="str">
        <f t="shared" si="18"/>
        <v/>
      </c>
      <c r="AS243" s="284" t="str">
        <f t="shared" si="19"/>
        <v/>
      </c>
    </row>
    <row r="244" spans="1:45" x14ac:dyDescent="0.3">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1"/>
      <c r="AE244" s="90"/>
      <c r="AF244" s="297"/>
      <c r="AG244" s="297"/>
      <c r="AH244" s="297"/>
      <c r="AI244" s="297"/>
      <c r="AJ244" s="297"/>
      <c r="AK244" s="297"/>
      <c r="AL244" s="297"/>
      <c r="AM244" s="297"/>
      <c r="AN244" s="297"/>
      <c r="AO244" s="303" t="str">
        <f t="shared" si="15"/>
        <v>//</v>
      </c>
      <c r="AP244" s="284" t="str">
        <f t="shared" si="16"/>
        <v>00-</v>
      </c>
      <c r="AQ244" s="284" t="str">
        <f t="shared" si="17"/>
        <v xml:space="preserve"> site  m //</v>
      </c>
      <c r="AR244" s="284" t="str">
        <f t="shared" si="18"/>
        <v/>
      </c>
      <c r="AS244" s="284" t="str">
        <f t="shared" si="19"/>
        <v/>
      </c>
    </row>
    <row r="245" spans="1:45" x14ac:dyDescent="0.3">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1"/>
      <c r="AE245" s="90"/>
      <c r="AF245" s="297"/>
      <c r="AG245" s="297"/>
      <c r="AH245" s="297"/>
      <c r="AI245" s="297"/>
      <c r="AJ245" s="297"/>
      <c r="AK245" s="297"/>
      <c r="AL245" s="297"/>
      <c r="AM245" s="297"/>
      <c r="AN245" s="297"/>
      <c r="AO245" s="303" t="str">
        <f t="shared" si="15"/>
        <v>//</v>
      </c>
      <c r="AP245" s="284" t="str">
        <f t="shared" si="16"/>
        <v>00-</v>
      </c>
      <c r="AQ245" s="284" t="str">
        <f t="shared" si="17"/>
        <v xml:space="preserve"> site  m //</v>
      </c>
      <c r="AR245" s="284" t="str">
        <f t="shared" si="18"/>
        <v/>
      </c>
      <c r="AS245" s="284" t="str">
        <f t="shared" si="19"/>
        <v/>
      </c>
    </row>
    <row r="246" spans="1:45" x14ac:dyDescent="0.3">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1"/>
      <c r="AE246" s="90"/>
      <c r="AF246" s="297"/>
      <c r="AG246" s="297"/>
      <c r="AH246" s="297"/>
      <c r="AI246" s="297"/>
      <c r="AJ246" s="297"/>
      <c r="AK246" s="297"/>
      <c r="AL246" s="297"/>
      <c r="AM246" s="297"/>
      <c r="AN246" s="297"/>
      <c r="AO246" s="303" t="str">
        <f t="shared" si="15"/>
        <v>//</v>
      </c>
      <c r="AP246" s="284" t="str">
        <f t="shared" si="16"/>
        <v>00-</v>
      </c>
      <c r="AQ246" s="284" t="str">
        <f t="shared" si="17"/>
        <v xml:space="preserve"> site  m //</v>
      </c>
      <c r="AR246" s="284" t="str">
        <f t="shared" si="18"/>
        <v/>
      </c>
      <c r="AS246" s="284" t="str">
        <f t="shared" si="19"/>
        <v/>
      </c>
    </row>
    <row r="247" spans="1:45" x14ac:dyDescent="0.3">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1"/>
      <c r="AE247" s="90"/>
      <c r="AF247" s="297"/>
      <c r="AG247" s="297"/>
      <c r="AH247" s="297"/>
      <c r="AI247" s="297"/>
      <c r="AJ247" s="297"/>
      <c r="AK247" s="297"/>
      <c r="AL247" s="297"/>
      <c r="AM247" s="297"/>
      <c r="AN247" s="297"/>
      <c r="AO247" s="303" t="str">
        <f t="shared" si="15"/>
        <v>//</v>
      </c>
      <c r="AP247" s="284" t="str">
        <f t="shared" si="16"/>
        <v>00-</v>
      </c>
      <c r="AQ247" s="284" t="str">
        <f t="shared" si="17"/>
        <v xml:space="preserve"> site  m //</v>
      </c>
      <c r="AR247" s="284" t="str">
        <f t="shared" si="18"/>
        <v/>
      </c>
      <c r="AS247" s="284" t="str">
        <f t="shared" si="19"/>
        <v/>
      </c>
    </row>
    <row r="248" spans="1:45" x14ac:dyDescent="0.3">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1"/>
      <c r="AE248" s="90"/>
      <c r="AF248" s="297"/>
      <c r="AG248" s="297"/>
      <c r="AH248" s="297"/>
      <c r="AI248" s="297"/>
      <c r="AJ248" s="297"/>
      <c r="AK248" s="297"/>
      <c r="AL248" s="297"/>
      <c r="AM248" s="297"/>
      <c r="AN248" s="297"/>
      <c r="AO248" s="303" t="str">
        <f t="shared" si="15"/>
        <v>//</v>
      </c>
      <c r="AP248" s="284" t="str">
        <f t="shared" si="16"/>
        <v>00-</v>
      </c>
      <c r="AQ248" s="284" t="str">
        <f t="shared" si="17"/>
        <v xml:space="preserve"> site  m //</v>
      </c>
      <c r="AR248" s="284" t="str">
        <f t="shared" si="18"/>
        <v/>
      </c>
      <c r="AS248" s="284" t="str">
        <f t="shared" si="19"/>
        <v/>
      </c>
    </row>
    <row r="249" spans="1:45" x14ac:dyDescent="0.3">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1"/>
      <c r="AE249" s="90"/>
      <c r="AF249" s="297"/>
      <c r="AG249" s="297"/>
      <c r="AH249" s="297"/>
      <c r="AI249" s="297"/>
      <c r="AJ249" s="297"/>
      <c r="AK249" s="297"/>
      <c r="AL249" s="297"/>
      <c r="AM249" s="297"/>
      <c r="AN249" s="297"/>
      <c r="AO249" s="303" t="str">
        <f t="shared" si="15"/>
        <v>//</v>
      </c>
      <c r="AP249" s="284" t="str">
        <f t="shared" si="16"/>
        <v>00-</v>
      </c>
      <c r="AQ249" s="284" t="str">
        <f t="shared" si="17"/>
        <v xml:space="preserve"> site  m //</v>
      </c>
      <c r="AR249" s="284" t="str">
        <f t="shared" si="18"/>
        <v/>
      </c>
      <c r="AS249" s="284" t="str">
        <f t="shared" si="19"/>
        <v/>
      </c>
    </row>
    <row r="250" spans="1:45" x14ac:dyDescent="0.3">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1"/>
      <c r="AE250" s="90"/>
      <c r="AF250" s="297"/>
      <c r="AG250" s="297"/>
      <c r="AH250" s="297"/>
      <c r="AI250" s="297"/>
      <c r="AJ250" s="297"/>
      <c r="AK250" s="297"/>
      <c r="AL250" s="297"/>
      <c r="AM250" s="297"/>
      <c r="AN250" s="297"/>
      <c r="AO250" s="303" t="str">
        <f t="shared" si="15"/>
        <v>//</v>
      </c>
      <c r="AP250" s="284" t="str">
        <f t="shared" si="16"/>
        <v>00-</v>
      </c>
      <c r="AQ250" s="284" t="str">
        <f t="shared" si="17"/>
        <v xml:space="preserve"> site  m //</v>
      </c>
      <c r="AR250" s="284" t="str">
        <f t="shared" si="18"/>
        <v/>
      </c>
      <c r="AS250" s="284" t="str">
        <f t="shared" si="19"/>
        <v/>
      </c>
    </row>
    <row r="251" spans="1:45" x14ac:dyDescent="0.3">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1"/>
      <c r="AE251" s="90"/>
      <c r="AF251" s="297"/>
      <c r="AG251" s="297"/>
      <c r="AH251" s="297"/>
      <c r="AI251" s="297"/>
      <c r="AJ251" s="297"/>
      <c r="AK251" s="297"/>
      <c r="AL251" s="297"/>
      <c r="AM251" s="297"/>
      <c r="AN251" s="297"/>
      <c r="AO251" s="303" t="str">
        <f t="shared" si="15"/>
        <v>//</v>
      </c>
      <c r="AP251" s="284" t="str">
        <f t="shared" si="16"/>
        <v>00-</v>
      </c>
      <c r="AQ251" s="284" t="str">
        <f t="shared" si="17"/>
        <v xml:space="preserve"> site  m //</v>
      </c>
      <c r="AR251" s="284" t="str">
        <f t="shared" si="18"/>
        <v/>
      </c>
      <c r="AS251" s="284" t="str">
        <f t="shared" si="19"/>
        <v/>
      </c>
    </row>
    <row r="252" spans="1:45" x14ac:dyDescent="0.3">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1"/>
      <c r="AE252" s="90"/>
      <c r="AF252" s="297"/>
      <c r="AG252" s="297"/>
      <c r="AH252" s="297"/>
      <c r="AI252" s="297"/>
      <c r="AJ252" s="297"/>
      <c r="AK252" s="297"/>
      <c r="AL252" s="297"/>
      <c r="AM252" s="297"/>
      <c r="AN252" s="297"/>
      <c r="AO252" s="303" t="str">
        <f t="shared" si="15"/>
        <v>//</v>
      </c>
      <c r="AP252" s="284" t="str">
        <f t="shared" si="16"/>
        <v>00-</v>
      </c>
      <c r="AQ252" s="284" t="str">
        <f t="shared" si="17"/>
        <v xml:space="preserve"> site  m //</v>
      </c>
      <c r="AR252" s="284" t="str">
        <f t="shared" si="18"/>
        <v/>
      </c>
      <c r="AS252" s="284" t="str">
        <f t="shared" si="19"/>
        <v/>
      </c>
    </row>
    <row r="253" spans="1:45" x14ac:dyDescent="0.3">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1"/>
      <c r="AE253" s="90"/>
      <c r="AF253" s="297"/>
      <c r="AG253" s="297"/>
      <c r="AH253" s="297"/>
      <c r="AI253" s="297"/>
      <c r="AJ253" s="297"/>
      <c r="AK253" s="297"/>
      <c r="AL253" s="297"/>
      <c r="AM253" s="297"/>
      <c r="AN253" s="297"/>
      <c r="AO253" s="303" t="str">
        <f t="shared" si="15"/>
        <v>//</v>
      </c>
      <c r="AP253" s="284" t="str">
        <f t="shared" si="16"/>
        <v>00-</v>
      </c>
      <c r="AQ253" s="284" t="str">
        <f t="shared" si="17"/>
        <v xml:space="preserve"> site  m //</v>
      </c>
      <c r="AR253" s="284" t="str">
        <f t="shared" si="18"/>
        <v/>
      </c>
      <c r="AS253" s="284" t="str">
        <f t="shared" si="19"/>
        <v/>
      </c>
    </row>
    <row r="254" spans="1:45" x14ac:dyDescent="0.3">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1"/>
      <c r="AE254" s="90"/>
      <c r="AF254" s="297"/>
      <c r="AG254" s="297"/>
      <c r="AH254" s="297"/>
      <c r="AI254" s="297"/>
      <c r="AJ254" s="297"/>
      <c r="AK254" s="297"/>
      <c r="AL254" s="297"/>
      <c r="AM254" s="297"/>
      <c r="AN254" s="297"/>
      <c r="AO254" s="303" t="str">
        <f t="shared" si="15"/>
        <v>//</v>
      </c>
      <c r="AP254" s="284" t="str">
        <f t="shared" si="16"/>
        <v>00-</v>
      </c>
      <c r="AQ254" s="284" t="str">
        <f t="shared" si="17"/>
        <v xml:space="preserve"> site  m //</v>
      </c>
      <c r="AR254" s="284" t="str">
        <f t="shared" si="18"/>
        <v/>
      </c>
      <c r="AS254" s="284" t="str">
        <f t="shared" si="19"/>
        <v/>
      </c>
    </row>
    <row r="255" spans="1:45" x14ac:dyDescent="0.3">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1"/>
      <c r="AE255" s="90"/>
      <c r="AF255" s="297"/>
      <c r="AG255" s="297"/>
      <c r="AH255" s="297"/>
      <c r="AI255" s="297"/>
      <c r="AJ255" s="297"/>
      <c r="AK255" s="297"/>
      <c r="AL255" s="297"/>
      <c r="AM255" s="297"/>
      <c r="AN255" s="297"/>
      <c r="AO255" s="303" t="str">
        <f t="shared" si="15"/>
        <v>//</v>
      </c>
      <c r="AP255" s="284" t="str">
        <f t="shared" si="16"/>
        <v>00-</v>
      </c>
      <c r="AQ255" s="284" t="str">
        <f t="shared" si="17"/>
        <v xml:space="preserve"> site  m //</v>
      </c>
      <c r="AR255" s="284" t="str">
        <f t="shared" si="18"/>
        <v/>
      </c>
      <c r="AS255" s="284" t="str">
        <f t="shared" si="19"/>
        <v/>
      </c>
    </row>
    <row r="256" spans="1:45" x14ac:dyDescent="0.3">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1"/>
      <c r="AE256" s="90"/>
      <c r="AF256" s="297"/>
      <c r="AG256" s="297"/>
      <c r="AH256" s="297"/>
      <c r="AI256" s="297"/>
      <c r="AJ256" s="297"/>
      <c r="AK256" s="297"/>
      <c r="AL256" s="297"/>
      <c r="AM256" s="297"/>
      <c r="AN256" s="297"/>
      <c r="AO256" s="303" t="str">
        <f t="shared" si="15"/>
        <v>//</v>
      </c>
      <c r="AP256" s="284" t="str">
        <f t="shared" si="16"/>
        <v>00-</v>
      </c>
      <c r="AQ256" s="284" t="str">
        <f t="shared" si="17"/>
        <v xml:space="preserve"> site  m //</v>
      </c>
      <c r="AR256" s="284" t="str">
        <f t="shared" si="18"/>
        <v/>
      </c>
      <c r="AS256" s="284" t="str">
        <f t="shared" si="19"/>
        <v/>
      </c>
    </row>
    <row r="257" spans="1:45" x14ac:dyDescent="0.3">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1"/>
      <c r="AE257" s="90"/>
      <c r="AF257" s="297"/>
      <c r="AG257" s="297"/>
      <c r="AH257" s="297"/>
      <c r="AI257" s="297"/>
      <c r="AJ257" s="297"/>
      <c r="AK257" s="297"/>
      <c r="AL257" s="297"/>
      <c r="AM257" s="297"/>
      <c r="AN257" s="297"/>
      <c r="AO257" s="303" t="str">
        <f t="shared" si="15"/>
        <v>//</v>
      </c>
      <c r="AP257" s="284" t="str">
        <f t="shared" si="16"/>
        <v>00-</v>
      </c>
      <c r="AQ257" s="284" t="str">
        <f t="shared" si="17"/>
        <v xml:space="preserve"> site  m //</v>
      </c>
      <c r="AR257" s="284" t="str">
        <f t="shared" si="18"/>
        <v/>
      </c>
      <c r="AS257" s="284" t="str">
        <f t="shared" si="19"/>
        <v/>
      </c>
    </row>
    <row r="258" spans="1:45" x14ac:dyDescent="0.3">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1"/>
      <c r="AE258" s="90"/>
      <c r="AF258" s="297"/>
      <c r="AG258" s="297"/>
      <c r="AH258" s="297"/>
      <c r="AI258" s="297"/>
      <c r="AJ258" s="297"/>
      <c r="AK258" s="297"/>
      <c r="AL258" s="297"/>
      <c r="AM258" s="297"/>
      <c r="AN258" s="297"/>
      <c r="AO258" s="303" t="str">
        <f t="shared" si="15"/>
        <v>//</v>
      </c>
      <c r="AP258" s="284" t="str">
        <f t="shared" si="16"/>
        <v>00-</v>
      </c>
      <c r="AQ258" s="284" t="str">
        <f t="shared" si="17"/>
        <v xml:space="preserve"> site  m //</v>
      </c>
      <c r="AR258" s="284" t="str">
        <f t="shared" si="18"/>
        <v/>
      </c>
      <c r="AS258" s="284" t="str">
        <f t="shared" si="19"/>
        <v/>
      </c>
    </row>
    <row r="259" spans="1:45" x14ac:dyDescent="0.3">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1"/>
      <c r="AE259" s="90"/>
      <c r="AF259" s="297"/>
      <c r="AG259" s="297"/>
      <c r="AH259" s="297"/>
      <c r="AI259" s="297"/>
      <c r="AJ259" s="297"/>
      <c r="AK259" s="297"/>
      <c r="AL259" s="297"/>
      <c r="AM259" s="297"/>
      <c r="AN259" s="297"/>
      <c r="AO259" s="303" t="str">
        <f t="shared" ref="AO259:AO322" si="20">(CONCATENATE(D259,"/",E259,"/",F259))</f>
        <v>//</v>
      </c>
      <c r="AP259" s="284" t="str">
        <f t="shared" ref="AP259:AP322" si="21">IFERROR((CONCATENATE(((-1*TRUNC(B259,4))*10000),((TRUNC(A259,4))*10000),"-",F259))," ")</f>
        <v>00-</v>
      </c>
      <c r="AQ259" s="284" t="str">
        <f t="shared" ref="AQ259:AQ322" si="22">CONCATENATE(I259," ","site"," ",J259," ",S259,"m"," ",AO259)</f>
        <v xml:space="preserve"> site  m //</v>
      </c>
      <c r="AR259" s="284" t="str">
        <f t="shared" ref="AR259:AR322" si="23">IF(AQ259=" site  m //","",(CONCATENATE(I259," ","site"," ",J259," ",S259,"m"," ",AO259)))</f>
        <v/>
      </c>
      <c r="AS259" s="284" t="str">
        <f t="shared" si="19"/>
        <v/>
      </c>
    </row>
    <row r="260" spans="1:45" x14ac:dyDescent="0.3">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1"/>
      <c r="AE260" s="90"/>
      <c r="AF260" s="297"/>
      <c r="AG260" s="297"/>
      <c r="AH260" s="297"/>
      <c r="AI260" s="297"/>
      <c r="AJ260" s="297"/>
      <c r="AK260" s="297"/>
      <c r="AL260" s="297"/>
      <c r="AM260" s="297"/>
      <c r="AN260" s="297"/>
      <c r="AO260" s="303" t="str">
        <f t="shared" si="20"/>
        <v>//</v>
      </c>
      <c r="AP260" s="284" t="str">
        <f t="shared" si="21"/>
        <v>00-</v>
      </c>
      <c r="AQ260" s="284" t="str">
        <f t="shared" si="22"/>
        <v xml:space="preserve"> site  m //</v>
      </c>
      <c r="AR260" s="284" t="str">
        <f t="shared" si="23"/>
        <v/>
      </c>
      <c r="AS260" s="284" t="str">
        <f t="shared" ref="AS260:AS323" si="24">IF(I260="","",I260)</f>
        <v/>
      </c>
    </row>
    <row r="261" spans="1:45" x14ac:dyDescent="0.3">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1"/>
      <c r="AE261" s="90"/>
      <c r="AF261" s="297"/>
      <c r="AG261" s="297"/>
      <c r="AH261" s="297"/>
      <c r="AI261" s="297"/>
      <c r="AJ261" s="297"/>
      <c r="AK261" s="297"/>
      <c r="AL261" s="297"/>
      <c r="AM261" s="297"/>
      <c r="AN261" s="297"/>
      <c r="AO261" s="303" t="str">
        <f t="shared" si="20"/>
        <v>//</v>
      </c>
      <c r="AP261" s="284" t="str">
        <f t="shared" si="21"/>
        <v>00-</v>
      </c>
      <c r="AQ261" s="284" t="str">
        <f t="shared" si="22"/>
        <v xml:space="preserve"> site  m //</v>
      </c>
      <c r="AR261" s="284" t="str">
        <f t="shared" si="23"/>
        <v/>
      </c>
      <c r="AS261" s="284" t="str">
        <f t="shared" si="24"/>
        <v/>
      </c>
    </row>
    <row r="262" spans="1:45" x14ac:dyDescent="0.3">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1"/>
      <c r="AE262" s="90"/>
      <c r="AF262" s="297"/>
      <c r="AG262" s="297"/>
      <c r="AH262" s="297"/>
      <c r="AI262" s="297"/>
      <c r="AJ262" s="297"/>
      <c r="AK262" s="297"/>
      <c r="AL262" s="297"/>
      <c r="AM262" s="297"/>
      <c r="AN262" s="297"/>
      <c r="AO262" s="303" t="str">
        <f t="shared" si="20"/>
        <v>//</v>
      </c>
      <c r="AP262" s="284" t="str">
        <f t="shared" si="21"/>
        <v>00-</v>
      </c>
      <c r="AQ262" s="284" t="str">
        <f t="shared" si="22"/>
        <v xml:space="preserve"> site  m //</v>
      </c>
      <c r="AR262" s="284" t="str">
        <f t="shared" si="23"/>
        <v/>
      </c>
      <c r="AS262" s="284" t="str">
        <f t="shared" si="24"/>
        <v/>
      </c>
    </row>
    <row r="263" spans="1:45" x14ac:dyDescent="0.3">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1"/>
      <c r="AE263" s="90"/>
      <c r="AF263" s="297"/>
      <c r="AG263" s="297"/>
      <c r="AH263" s="297"/>
      <c r="AI263" s="297"/>
      <c r="AJ263" s="297"/>
      <c r="AK263" s="297"/>
      <c r="AL263" s="297"/>
      <c r="AM263" s="297"/>
      <c r="AN263" s="297"/>
      <c r="AO263" s="303" t="str">
        <f t="shared" si="20"/>
        <v>//</v>
      </c>
      <c r="AP263" s="284" t="str">
        <f t="shared" si="21"/>
        <v>00-</v>
      </c>
      <c r="AQ263" s="284" t="str">
        <f t="shared" si="22"/>
        <v xml:space="preserve"> site  m //</v>
      </c>
      <c r="AR263" s="284" t="str">
        <f t="shared" si="23"/>
        <v/>
      </c>
      <c r="AS263" s="284" t="str">
        <f t="shared" si="24"/>
        <v/>
      </c>
    </row>
    <row r="264" spans="1:45" x14ac:dyDescent="0.3">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1"/>
      <c r="AE264" s="90"/>
      <c r="AF264" s="297"/>
      <c r="AG264" s="297"/>
      <c r="AH264" s="297"/>
      <c r="AI264" s="297"/>
      <c r="AJ264" s="297"/>
      <c r="AK264" s="297"/>
      <c r="AL264" s="297"/>
      <c r="AM264" s="297"/>
      <c r="AN264" s="297"/>
      <c r="AO264" s="303" t="str">
        <f t="shared" si="20"/>
        <v>//</v>
      </c>
      <c r="AP264" s="284" t="str">
        <f t="shared" si="21"/>
        <v>00-</v>
      </c>
      <c r="AQ264" s="284" t="str">
        <f t="shared" si="22"/>
        <v xml:space="preserve"> site  m //</v>
      </c>
      <c r="AR264" s="284" t="str">
        <f t="shared" si="23"/>
        <v/>
      </c>
      <c r="AS264" s="284" t="str">
        <f t="shared" si="24"/>
        <v/>
      </c>
    </row>
    <row r="265" spans="1:45" x14ac:dyDescent="0.3">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1"/>
      <c r="AE265" s="90"/>
      <c r="AF265" s="297"/>
      <c r="AG265" s="297"/>
      <c r="AH265" s="297"/>
      <c r="AI265" s="297"/>
      <c r="AJ265" s="297"/>
      <c r="AK265" s="297"/>
      <c r="AL265" s="297"/>
      <c r="AM265" s="297"/>
      <c r="AN265" s="297"/>
      <c r="AO265" s="303" t="str">
        <f t="shared" si="20"/>
        <v>//</v>
      </c>
      <c r="AP265" s="284" t="str">
        <f t="shared" si="21"/>
        <v>00-</v>
      </c>
      <c r="AQ265" s="284" t="str">
        <f t="shared" si="22"/>
        <v xml:space="preserve"> site  m //</v>
      </c>
      <c r="AR265" s="284" t="str">
        <f t="shared" si="23"/>
        <v/>
      </c>
      <c r="AS265" s="284" t="str">
        <f t="shared" si="24"/>
        <v/>
      </c>
    </row>
    <row r="266" spans="1:45" x14ac:dyDescent="0.3">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1"/>
      <c r="AE266" s="90"/>
      <c r="AF266" s="297"/>
      <c r="AG266" s="297"/>
      <c r="AH266" s="297"/>
      <c r="AI266" s="297"/>
      <c r="AJ266" s="297"/>
      <c r="AK266" s="297"/>
      <c r="AL266" s="297"/>
      <c r="AM266" s="297"/>
      <c r="AN266" s="297"/>
      <c r="AO266" s="303" t="str">
        <f t="shared" si="20"/>
        <v>//</v>
      </c>
      <c r="AP266" s="284" t="str">
        <f t="shared" si="21"/>
        <v>00-</v>
      </c>
      <c r="AQ266" s="284" t="str">
        <f t="shared" si="22"/>
        <v xml:space="preserve"> site  m //</v>
      </c>
      <c r="AR266" s="284" t="str">
        <f t="shared" si="23"/>
        <v/>
      </c>
      <c r="AS266" s="284" t="str">
        <f t="shared" si="24"/>
        <v/>
      </c>
    </row>
    <row r="267" spans="1:45" x14ac:dyDescent="0.3">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1"/>
      <c r="AE267" s="90"/>
      <c r="AF267" s="297"/>
      <c r="AG267" s="297"/>
      <c r="AH267" s="297"/>
      <c r="AI267" s="297"/>
      <c r="AJ267" s="297"/>
      <c r="AK267" s="297"/>
      <c r="AL267" s="297"/>
      <c r="AM267" s="297"/>
      <c r="AN267" s="297"/>
      <c r="AO267" s="303" t="str">
        <f t="shared" si="20"/>
        <v>//</v>
      </c>
      <c r="AP267" s="284" t="str">
        <f t="shared" si="21"/>
        <v>00-</v>
      </c>
      <c r="AQ267" s="284" t="str">
        <f t="shared" si="22"/>
        <v xml:space="preserve"> site  m //</v>
      </c>
      <c r="AR267" s="284" t="str">
        <f t="shared" si="23"/>
        <v/>
      </c>
      <c r="AS267" s="284" t="str">
        <f t="shared" si="24"/>
        <v/>
      </c>
    </row>
    <row r="268" spans="1:45" x14ac:dyDescent="0.3">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1"/>
      <c r="AE268" s="90"/>
      <c r="AF268" s="297"/>
      <c r="AG268" s="297"/>
      <c r="AH268" s="297"/>
      <c r="AI268" s="297"/>
      <c r="AJ268" s="297"/>
      <c r="AK268" s="297"/>
      <c r="AL268" s="297"/>
      <c r="AM268" s="297"/>
      <c r="AN268" s="297"/>
      <c r="AO268" s="303" t="str">
        <f t="shared" si="20"/>
        <v>//</v>
      </c>
      <c r="AP268" s="284" t="str">
        <f t="shared" si="21"/>
        <v>00-</v>
      </c>
      <c r="AQ268" s="284" t="str">
        <f t="shared" si="22"/>
        <v xml:space="preserve"> site  m //</v>
      </c>
      <c r="AR268" s="284" t="str">
        <f t="shared" si="23"/>
        <v/>
      </c>
      <c r="AS268" s="284" t="str">
        <f t="shared" si="24"/>
        <v/>
      </c>
    </row>
    <row r="269" spans="1:45" x14ac:dyDescent="0.3">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1"/>
      <c r="AE269" s="90"/>
      <c r="AF269" s="297"/>
      <c r="AG269" s="297"/>
      <c r="AH269" s="297"/>
      <c r="AI269" s="297"/>
      <c r="AJ269" s="297"/>
      <c r="AK269" s="297"/>
      <c r="AL269" s="297"/>
      <c r="AM269" s="297"/>
      <c r="AN269" s="297"/>
      <c r="AO269" s="303" t="str">
        <f t="shared" si="20"/>
        <v>//</v>
      </c>
      <c r="AP269" s="284" t="str">
        <f t="shared" si="21"/>
        <v>00-</v>
      </c>
      <c r="AQ269" s="284" t="str">
        <f t="shared" si="22"/>
        <v xml:space="preserve"> site  m //</v>
      </c>
      <c r="AR269" s="284" t="str">
        <f t="shared" si="23"/>
        <v/>
      </c>
      <c r="AS269" s="284" t="str">
        <f t="shared" si="24"/>
        <v/>
      </c>
    </row>
    <row r="270" spans="1:45" x14ac:dyDescent="0.3">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1"/>
      <c r="AE270" s="90"/>
      <c r="AF270" s="297"/>
      <c r="AG270" s="297"/>
      <c r="AH270" s="297"/>
      <c r="AI270" s="297"/>
      <c r="AJ270" s="297"/>
      <c r="AK270" s="297"/>
      <c r="AL270" s="297"/>
      <c r="AM270" s="297"/>
      <c r="AN270" s="297"/>
      <c r="AO270" s="303" t="str">
        <f t="shared" si="20"/>
        <v>//</v>
      </c>
      <c r="AP270" s="284" t="str">
        <f t="shared" si="21"/>
        <v>00-</v>
      </c>
      <c r="AQ270" s="284" t="str">
        <f t="shared" si="22"/>
        <v xml:space="preserve"> site  m //</v>
      </c>
      <c r="AR270" s="284" t="str">
        <f t="shared" si="23"/>
        <v/>
      </c>
      <c r="AS270" s="284" t="str">
        <f t="shared" si="24"/>
        <v/>
      </c>
    </row>
    <row r="271" spans="1:45" x14ac:dyDescent="0.3">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1"/>
      <c r="AE271" s="90"/>
      <c r="AF271" s="297"/>
      <c r="AG271" s="297"/>
      <c r="AH271" s="297"/>
      <c r="AI271" s="297"/>
      <c r="AJ271" s="297"/>
      <c r="AK271" s="297"/>
      <c r="AL271" s="297"/>
      <c r="AM271" s="297"/>
      <c r="AN271" s="297"/>
      <c r="AO271" s="303" t="str">
        <f t="shared" si="20"/>
        <v>//</v>
      </c>
      <c r="AP271" s="284" t="str">
        <f t="shared" si="21"/>
        <v>00-</v>
      </c>
      <c r="AQ271" s="284" t="str">
        <f t="shared" si="22"/>
        <v xml:space="preserve"> site  m //</v>
      </c>
      <c r="AR271" s="284" t="str">
        <f t="shared" si="23"/>
        <v/>
      </c>
      <c r="AS271" s="284" t="str">
        <f t="shared" si="24"/>
        <v/>
      </c>
    </row>
    <row r="272" spans="1:45" x14ac:dyDescent="0.3">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1"/>
      <c r="AE272" s="90"/>
      <c r="AF272" s="297"/>
      <c r="AG272" s="297"/>
      <c r="AH272" s="297"/>
      <c r="AI272" s="297"/>
      <c r="AJ272" s="297"/>
      <c r="AK272" s="297"/>
      <c r="AL272" s="297"/>
      <c r="AM272" s="297"/>
      <c r="AN272" s="297"/>
      <c r="AO272" s="303" t="str">
        <f t="shared" si="20"/>
        <v>//</v>
      </c>
      <c r="AP272" s="284" t="str">
        <f t="shared" si="21"/>
        <v>00-</v>
      </c>
      <c r="AQ272" s="284" t="str">
        <f t="shared" si="22"/>
        <v xml:space="preserve"> site  m //</v>
      </c>
      <c r="AR272" s="284" t="str">
        <f t="shared" si="23"/>
        <v/>
      </c>
      <c r="AS272" s="284" t="str">
        <f t="shared" si="24"/>
        <v/>
      </c>
    </row>
    <row r="273" spans="1:45" x14ac:dyDescent="0.3">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1"/>
      <c r="AE273" s="90"/>
      <c r="AF273" s="297"/>
      <c r="AG273" s="297"/>
      <c r="AH273" s="297"/>
      <c r="AI273" s="297"/>
      <c r="AJ273" s="297"/>
      <c r="AK273" s="297"/>
      <c r="AL273" s="297"/>
      <c r="AM273" s="297"/>
      <c r="AN273" s="297"/>
      <c r="AO273" s="303" t="str">
        <f t="shared" si="20"/>
        <v>//</v>
      </c>
      <c r="AP273" s="284" t="str">
        <f t="shared" si="21"/>
        <v>00-</v>
      </c>
      <c r="AQ273" s="284" t="str">
        <f t="shared" si="22"/>
        <v xml:space="preserve"> site  m //</v>
      </c>
      <c r="AR273" s="284" t="str">
        <f t="shared" si="23"/>
        <v/>
      </c>
      <c r="AS273" s="284" t="str">
        <f t="shared" si="24"/>
        <v/>
      </c>
    </row>
    <row r="274" spans="1:45" x14ac:dyDescent="0.3">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1"/>
      <c r="AE274" s="90"/>
      <c r="AF274" s="297"/>
      <c r="AG274" s="297"/>
      <c r="AH274" s="297"/>
      <c r="AI274" s="297"/>
      <c r="AJ274" s="297"/>
      <c r="AK274" s="297"/>
      <c r="AL274" s="297"/>
      <c r="AM274" s="297"/>
      <c r="AN274" s="297"/>
      <c r="AO274" s="303" t="str">
        <f t="shared" si="20"/>
        <v>//</v>
      </c>
      <c r="AP274" s="284" t="str">
        <f t="shared" si="21"/>
        <v>00-</v>
      </c>
      <c r="AQ274" s="284" t="str">
        <f t="shared" si="22"/>
        <v xml:space="preserve"> site  m //</v>
      </c>
      <c r="AR274" s="284" t="str">
        <f t="shared" si="23"/>
        <v/>
      </c>
      <c r="AS274" s="284" t="str">
        <f t="shared" si="24"/>
        <v/>
      </c>
    </row>
    <row r="275" spans="1:45" x14ac:dyDescent="0.3">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1"/>
      <c r="AE275" s="90"/>
      <c r="AF275" s="297"/>
      <c r="AG275" s="297"/>
      <c r="AH275" s="297"/>
      <c r="AI275" s="297"/>
      <c r="AJ275" s="297"/>
      <c r="AK275" s="297"/>
      <c r="AL275" s="297"/>
      <c r="AM275" s="297"/>
      <c r="AN275" s="297"/>
      <c r="AO275" s="303" t="str">
        <f t="shared" si="20"/>
        <v>//</v>
      </c>
      <c r="AP275" s="284" t="str">
        <f t="shared" si="21"/>
        <v>00-</v>
      </c>
      <c r="AQ275" s="284" t="str">
        <f t="shared" si="22"/>
        <v xml:space="preserve"> site  m //</v>
      </c>
      <c r="AR275" s="284" t="str">
        <f t="shared" si="23"/>
        <v/>
      </c>
      <c r="AS275" s="284" t="str">
        <f t="shared" si="24"/>
        <v/>
      </c>
    </row>
    <row r="276" spans="1:45" x14ac:dyDescent="0.3">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1"/>
      <c r="AE276" s="90"/>
      <c r="AF276" s="297"/>
      <c r="AG276" s="297"/>
      <c r="AH276" s="297"/>
      <c r="AI276" s="297"/>
      <c r="AJ276" s="297"/>
      <c r="AK276" s="297"/>
      <c r="AL276" s="297"/>
      <c r="AM276" s="297"/>
      <c r="AN276" s="297"/>
      <c r="AO276" s="303" t="str">
        <f t="shared" si="20"/>
        <v>//</v>
      </c>
      <c r="AP276" s="284" t="str">
        <f t="shared" si="21"/>
        <v>00-</v>
      </c>
      <c r="AQ276" s="284" t="str">
        <f t="shared" si="22"/>
        <v xml:space="preserve"> site  m //</v>
      </c>
      <c r="AR276" s="284" t="str">
        <f t="shared" si="23"/>
        <v/>
      </c>
      <c r="AS276" s="284" t="str">
        <f t="shared" si="24"/>
        <v/>
      </c>
    </row>
    <row r="277" spans="1:45" x14ac:dyDescent="0.3">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1"/>
      <c r="AE277" s="90"/>
      <c r="AF277" s="297"/>
      <c r="AG277" s="297"/>
      <c r="AH277" s="297"/>
      <c r="AI277" s="297"/>
      <c r="AJ277" s="297"/>
      <c r="AK277" s="297"/>
      <c r="AL277" s="297"/>
      <c r="AM277" s="297"/>
      <c r="AN277" s="297"/>
      <c r="AO277" s="303" t="str">
        <f t="shared" si="20"/>
        <v>//</v>
      </c>
      <c r="AP277" s="284" t="str">
        <f t="shared" si="21"/>
        <v>00-</v>
      </c>
      <c r="AQ277" s="284" t="str">
        <f t="shared" si="22"/>
        <v xml:space="preserve"> site  m //</v>
      </c>
      <c r="AR277" s="284" t="str">
        <f t="shared" si="23"/>
        <v/>
      </c>
      <c r="AS277" s="284" t="str">
        <f t="shared" si="24"/>
        <v/>
      </c>
    </row>
    <row r="278" spans="1:45" x14ac:dyDescent="0.3">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1"/>
      <c r="AE278" s="90"/>
      <c r="AF278" s="297"/>
      <c r="AG278" s="297"/>
      <c r="AH278" s="297"/>
      <c r="AI278" s="297"/>
      <c r="AJ278" s="297"/>
      <c r="AK278" s="297"/>
      <c r="AL278" s="297"/>
      <c r="AM278" s="297"/>
      <c r="AN278" s="297"/>
      <c r="AO278" s="303" t="str">
        <f t="shared" si="20"/>
        <v>//</v>
      </c>
      <c r="AP278" s="284" t="str">
        <f t="shared" si="21"/>
        <v>00-</v>
      </c>
      <c r="AQ278" s="284" t="str">
        <f t="shared" si="22"/>
        <v xml:space="preserve"> site  m //</v>
      </c>
      <c r="AR278" s="284" t="str">
        <f t="shared" si="23"/>
        <v/>
      </c>
      <c r="AS278" s="284" t="str">
        <f t="shared" si="24"/>
        <v/>
      </c>
    </row>
    <row r="279" spans="1:45" x14ac:dyDescent="0.3">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1"/>
      <c r="AE279" s="90"/>
      <c r="AF279" s="297"/>
      <c r="AG279" s="297"/>
      <c r="AH279" s="297"/>
      <c r="AI279" s="297"/>
      <c r="AJ279" s="297"/>
      <c r="AK279" s="297"/>
      <c r="AL279" s="297"/>
      <c r="AM279" s="297"/>
      <c r="AN279" s="297"/>
      <c r="AO279" s="303" t="str">
        <f t="shared" si="20"/>
        <v>//</v>
      </c>
      <c r="AP279" s="284" t="str">
        <f t="shared" si="21"/>
        <v>00-</v>
      </c>
      <c r="AQ279" s="284" t="str">
        <f t="shared" si="22"/>
        <v xml:space="preserve"> site  m //</v>
      </c>
      <c r="AR279" s="284" t="str">
        <f t="shared" si="23"/>
        <v/>
      </c>
      <c r="AS279" s="284" t="str">
        <f t="shared" si="24"/>
        <v/>
      </c>
    </row>
    <row r="280" spans="1:45" x14ac:dyDescent="0.3">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1"/>
      <c r="AE280" s="90"/>
      <c r="AF280" s="297"/>
      <c r="AG280" s="297"/>
      <c r="AH280" s="297"/>
      <c r="AI280" s="297"/>
      <c r="AJ280" s="297"/>
      <c r="AK280" s="297"/>
      <c r="AL280" s="297"/>
      <c r="AM280" s="297"/>
      <c r="AN280" s="297"/>
      <c r="AO280" s="303" t="str">
        <f t="shared" si="20"/>
        <v>//</v>
      </c>
      <c r="AP280" s="284" t="str">
        <f t="shared" si="21"/>
        <v>00-</v>
      </c>
      <c r="AQ280" s="284" t="str">
        <f t="shared" si="22"/>
        <v xml:space="preserve"> site  m //</v>
      </c>
      <c r="AR280" s="284" t="str">
        <f t="shared" si="23"/>
        <v/>
      </c>
      <c r="AS280" s="284" t="str">
        <f t="shared" si="24"/>
        <v/>
      </c>
    </row>
    <row r="281" spans="1:45" x14ac:dyDescent="0.3">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1"/>
      <c r="AE281" s="90"/>
      <c r="AF281" s="297"/>
      <c r="AG281" s="297"/>
      <c r="AH281" s="297"/>
      <c r="AI281" s="297"/>
      <c r="AJ281" s="297"/>
      <c r="AK281" s="297"/>
      <c r="AL281" s="297"/>
      <c r="AM281" s="297"/>
      <c r="AN281" s="297"/>
      <c r="AO281" s="303" t="str">
        <f t="shared" si="20"/>
        <v>//</v>
      </c>
      <c r="AP281" s="284" t="str">
        <f t="shared" si="21"/>
        <v>00-</v>
      </c>
      <c r="AQ281" s="284" t="str">
        <f t="shared" si="22"/>
        <v xml:space="preserve"> site  m //</v>
      </c>
      <c r="AR281" s="284" t="str">
        <f t="shared" si="23"/>
        <v/>
      </c>
      <c r="AS281" s="284" t="str">
        <f t="shared" si="24"/>
        <v/>
      </c>
    </row>
    <row r="282" spans="1:45" x14ac:dyDescent="0.3">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1"/>
      <c r="AE282" s="90"/>
      <c r="AF282" s="297"/>
      <c r="AG282" s="297"/>
      <c r="AH282" s="297"/>
      <c r="AI282" s="297"/>
      <c r="AJ282" s="297"/>
      <c r="AK282" s="297"/>
      <c r="AL282" s="297"/>
      <c r="AM282" s="297"/>
      <c r="AN282" s="297"/>
      <c r="AO282" s="303" t="str">
        <f t="shared" si="20"/>
        <v>//</v>
      </c>
      <c r="AP282" s="284" t="str">
        <f t="shared" si="21"/>
        <v>00-</v>
      </c>
      <c r="AQ282" s="284" t="str">
        <f t="shared" si="22"/>
        <v xml:space="preserve"> site  m //</v>
      </c>
      <c r="AR282" s="284" t="str">
        <f t="shared" si="23"/>
        <v/>
      </c>
      <c r="AS282" s="284" t="str">
        <f t="shared" si="24"/>
        <v/>
      </c>
    </row>
    <row r="283" spans="1:45" x14ac:dyDescent="0.3">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1"/>
      <c r="AE283" s="90"/>
      <c r="AF283" s="297"/>
      <c r="AG283" s="297"/>
      <c r="AH283" s="297"/>
      <c r="AI283" s="297"/>
      <c r="AJ283" s="297"/>
      <c r="AK283" s="297"/>
      <c r="AL283" s="297"/>
      <c r="AM283" s="297"/>
      <c r="AN283" s="297"/>
      <c r="AO283" s="303" t="str">
        <f t="shared" si="20"/>
        <v>//</v>
      </c>
      <c r="AP283" s="284" t="str">
        <f t="shared" si="21"/>
        <v>00-</v>
      </c>
      <c r="AQ283" s="284" t="str">
        <f t="shared" si="22"/>
        <v xml:space="preserve"> site  m //</v>
      </c>
      <c r="AR283" s="284" t="str">
        <f t="shared" si="23"/>
        <v/>
      </c>
      <c r="AS283" s="284" t="str">
        <f t="shared" si="24"/>
        <v/>
      </c>
    </row>
    <row r="284" spans="1:45" x14ac:dyDescent="0.3">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1"/>
      <c r="AE284" s="90"/>
      <c r="AF284" s="297"/>
      <c r="AG284" s="297"/>
      <c r="AH284" s="297"/>
      <c r="AI284" s="297"/>
      <c r="AJ284" s="297"/>
      <c r="AK284" s="297"/>
      <c r="AL284" s="297"/>
      <c r="AM284" s="297"/>
      <c r="AN284" s="297"/>
      <c r="AO284" s="303" t="str">
        <f t="shared" si="20"/>
        <v>//</v>
      </c>
      <c r="AP284" s="284" t="str">
        <f t="shared" si="21"/>
        <v>00-</v>
      </c>
      <c r="AQ284" s="284" t="str">
        <f t="shared" si="22"/>
        <v xml:space="preserve"> site  m //</v>
      </c>
      <c r="AR284" s="284" t="str">
        <f t="shared" si="23"/>
        <v/>
      </c>
      <c r="AS284" s="284" t="str">
        <f t="shared" si="24"/>
        <v/>
      </c>
    </row>
    <row r="285" spans="1:45" x14ac:dyDescent="0.3">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1"/>
      <c r="AE285" s="90"/>
      <c r="AF285" s="297"/>
      <c r="AG285" s="297"/>
      <c r="AH285" s="297"/>
      <c r="AI285" s="297"/>
      <c r="AJ285" s="297"/>
      <c r="AK285" s="297"/>
      <c r="AL285" s="297"/>
      <c r="AM285" s="297"/>
      <c r="AN285" s="297"/>
      <c r="AO285" s="303" t="str">
        <f t="shared" si="20"/>
        <v>//</v>
      </c>
      <c r="AP285" s="284" t="str">
        <f t="shared" si="21"/>
        <v>00-</v>
      </c>
      <c r="AQ285" s="284" t="str">
        <f t="shared" si="22"/>
        <v xml:space="preserve"> site  m //</v>
      </c>
      <c r="AR285" s="284" t="str">
        <f t="shared" si="23"/>
        <v/>
      </c>
      <c r="AS285" s="284" t="str">
        <f t="shared" si="24"/>
        <v/>
      </c>
    </row>
    <row r="286" spans="1:45" x14ac:dyDescent="0.3">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1"/>
      <c r="AE286" s="90"/>
      <c r="AF286" s="297"/>
      <c r="AG286" s="297"/>
      <c r="AH286" s="297"/>
      <c r="AI286" s="297"/>
      <c r="AJ286" s="297"/>
      <c r="AK286" s="297"/>
      <c r="AL286" s="297"/>
      <c r="AM286" s="297"/>
      <c r="AN286" s="297"/>
      <c r="AO286" s="303" t="str">
        <f t="shared" si="20"/>
        <v>//</v>
      </c>
      <c r="AP286" s="284" t="str">
        <f t="shared" si="21"/>
        <v>00-</v>
      </c>
      <c r="AQ286" s="284" t="str">
        <f t="shared" si="22"/>
        <v xml:space="preserve"> site  m //</v>
      </c>
      <c r="AR286" s="284" t="str">
        <f t="shared" si="23"/>
        <v/>
      </c>
      <c r="AS286" s="284" t="str">
        <f t="shared" si="24"/>
        <v/>
      </c>
    </row>
    <row r="287" spans="1:45" x14ac:dyDescent="0.3">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1"/>
      <c r="AE287" s="90"/>
      <c r="AF287" s="297"/>
      <c r="AG287" s="297"/>
      <c r="AH287" s="297"/>
      <c r="AI287" s="297"/>
      <c r="AJ287" s="297"/>
      <c r="AK287" s="297"/>
      <c r="AL287" s="297"/>
      <c r="AM287" s="297"/>
      <c r="AN287" s="297"/>
      <c r="AO287" s="303" t="str">
        <f t="shared" si="20"/>
        <v>//</v>
      </c>
      <c r="AP287" s="284" t="str">
        <f t="shared" si="21"/>
        <v>00-</v>
      </c>
      <c r="AQ287" s="284" t="str">
        <f t="shared" si="22"/>
        <v xml:space="preserve"> site  m //</v>
      </c>
      <c r="AR287" s="284" t="str">
        <f t="shared" si="23"/>
        <v/>
      </c>
      <c r="AS287" s="284" t="str">
        <f t="shared" si="24"/>
        <v/>
      </c>
    </row>
    <row r="288" spans="1:45" x14ac:dyDescent="0.3">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1"/>
      <c r="AE288" s="90"/>
      <c r="AF288" s="297"/>
      <c r="AG288" s="297"/>
      <c r="AH288" s="297"/>
      <c r="AI288" s="297"/>
      <c r="AJ288" s="297"/>
      <c r="AK288" s="297"/>
      <c r="AL288" s="297"/>
      <c r="AM288" s="297"/>
      <c r="AN288" s="297"/>
      <c r="AO288" s="303" t="str">
        <f t="shared" si="20"/>
        <v>//</v>
      </c>
      <c r="AP288" s="284" t="str">
        <f t="shared" si="21"/>
        <v>00-</v>
      </c>
      <c r="AQ288" s="284" t="str">
        <f t="shared" si="22"/>
        <v xml:space="preserve"> site  m //</v>
      </c>
      <c r="AR288" s="284" t="str">
        <f t="shared" si="23"/>
        <v/>
      </c>
      <c r="AS288" s="284" t="str">
        <f t="shared" si="24"/>
        <v/>
      </c>
    </row>
    <row r="289" spans="1:45" x14ac:dyDescent="0.3">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1"/>
      <c r="AE289" s="90"/>
      <c r="AF289" s="297"/>
      <c r="AG289" s="297"/>
      <c r="AH289" s="297"/>
      <c r="AI289" s="297"/>
      <c r="AJ289" s="297"/>
      <c r="AK289" s="297"/>
      <c r="AL289" s="297"/>
      <c r="AM289" s="297"/>
      <c r="AN289" s="297"/>
      <c r="AO289" s="303" t="str">
        <f t="shared" si="20"/>
        <v>//</v>
      </c>
      <c r="AP289" s="284" t="str">
        <f t="shared" si="21"/>
        <v>00-</v>
      </c>
      <c r="AQ289" s="284" t="str">
        <f t="shared" si="22"/>
        <v xml:space="preserve"> site  m //</v>
      </c>
      <c r="AR289" s="284" t="str">
        <f t="shared" si="23"/>
        <v/>
      </c>
      <c r="AS289" s="284" t="str">
        <f t="shared" si="24"/>
        <v/>
      </c>
    </row>
    <row r="290" spans="1:45" x14ac:dyDescent="0.3">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1"/>
      <c r="AE290" s="90"/>
      <c r="AF290" s="297"/>
      <c r="AG290" s="297"/>
      <c r="AH290" s="297"/>
      <c r="AI290" s="297"/>
      <c r="AJ290" s="297"/>
      <c r="AK290" s="297"/>
      <c r="AL290" s="297"/>
      <c r="AM290" s="297"/>
      <c r="AN290" s="297"/>
      <c r="AO290" s="303" t="str">
        <f t="shared" si="20"/>
        <v>//</v>
      </c>
      <c r="AP290" s="284" t="str">
        <f t="shared" si="21"/>
        <v>00-</v>
      </c>
      <c r="AQ290" s="284" t="str">
        <f t="shared" si="22"/>
        <v xml:space="preserve"> site  m //</v>
      </c>
      <c r="AR290" s="284" t="str">
        <f t="shared" si="23"/>
        <v/>
      </c>
      <c r="AS290" s="284" t="str">
        <f t="shared" si="24"/>
        <v/>
      </c>
    </row>
    <row r="291" spans="1:45" x14ac:dyDescent="0.3">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1"/>
      <c r="AE291" s="90"/>
      <c r="AF291" s="297"/>
      <c r="AG291" s="297"/>
      <c r="AH291" s="297"/>
      <c r="AI291" s="297"/>
      <c r="AJ291" s="297"/>
      <c r="AK291" s="297"/>
      <c r="AL291" s="297"/>
      <c r="AM291" s="297"/>
      <c r="AN291" s="297"/>
      <c r="AO291" s="303" t="str">
        <f t="shared" si="20"/>
        <v>//</v>
      </c>
      <c r="AP291" s="284" t="str">
        <f t="shared" si="21"/>
        <v>00-</v>
      </c>
      <c r="AQ291" s="284" t="str">
        <f t="shared" si="22"/>
        <v xml:space="preserve"> site  m //</v>
      </c>
      <c r="AR291" s="284" t="str">
        <f t="shared" si="23"/>
        <v/>
      </c>
      <c r="AS291" s="284" t="str">
        <f t="shared" si="24"/>
        <v/>
      </c>
    </row>
    <row r="292" spans="1:45" x14ac:dyDescent="0.3">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1"/>
      <c r="AE292" s="90"/>
      <c r="AF292" s="297"/>
      <c r="AG292" s="297"/>
      <c r="AH292" s="297"/>
      <c r="AI292" s="297"/>
      <c r="AJ292" s="297"/>
      <c r="AK292" s="297"/>
      <c r="AL292" s="297"/>
      <c r="AM292" s="297"/>
      <c r="AN292" s="297"/>
      <c r="AO292" s="303" t="str">
        <f t="shared" si="20"/>
        <v>//</v>
      </c>
      <c r="AP292" s="284" t="str">
        <f t="shared" si="21"/>
        <v>00-</v>
      </c>
      <c r="AQ292" s="284" t="str">
        <f t="shared" si="22"/>
        <v xml:space="preserve"> site  m //</v>
      </c>
      <c r="AR292" s="284" t="str">
        <f t="shared" si="23"/>
        <v/>
      </c>
      <c r="AS292" s="284" t="str">
        <f t="shared" si="24"/>
        <v/>
      </c>
    </row>
    <row r="293" spans="1:45" x14ac:dyDescent="0.3">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1"/>
      <c r="AE293" s="90"/>
      <c r="AF293" s="297"/>
      <c r="AG293" s="297"/>
      <c r="AH293" s="297"/>
      <c r="AI293" s="297"/>
      <c r="AJ293" s="297"/>
      <c r="AK293" s="297"/>
      <c r="AL293" s="297"/>
      <c r="AM293" s="297"/>
      <c r="AN293" s="297"/>
      <c r="AO293" s="303" t="str">
        <f t="shared" si="20"/>
        <v>//</v>
      </c>
      <c r="AP293" s="284" t="str">
        <f t="shared" si="21"/>
        <v>00-</v>
      </c>
      <c r="AQ293" s="284" t="str">
        <f t="shared" si="22"/>
        <v xml:space="preserve"> site  m //</v>
      </c>
      <c r="AR293" s="284" t="str">
        <f t="shared" si="23"/>
        <v/>
      </c>
      <c r="AS293" s="284" t="str">
        <f t="shared" si="24"/>
        <v/>
      </c>
    </row>
    <row r="294" spans="1:45" x14ac:dyDescent="0.3">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1"/>
      <c r="AE294" s="90"/>
      <c r="AF294" s="297"/>
      <c r="AG294" s="297"/>
      <c r="AH294" s="297"/>
      <c r="AI294" s="297"/>
      <c r="AJ294" s="297"/>
      <c r="AK294" s="297"/>
      <c r="AL294" s="297"/>
      <c r="AM294" s="297"/>
      <c r="AN294" s="297"/>
      <c r="AO294" s="303" t="str">
        <f t="shared" si="20"/>
        <v>//</v>
      </c>
      <c r="AP294" s="284" t="str">
        <f t="shared" si="21"/>
        <v>00-</v>
      </c>
      <c r="AQ294" s="284" t="str">
        <f t="shared" si="22"/>
        <v xml:space="preserve"> site  m //</v>
      </c>
      <c r="AR294" s="284" t="str">
        <f t="shared" si="23"/>
        <v/>
      </c>
      <c r="AS294" s="284" t="str">
        <f t="shared" si="24"/>
        <v/>
      </c>
    </row>
    <row r="295" spans="1:45" x14ac:dyDescent="0.3">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1"/>
      <c r="AE295" s="90"/>
      <c r="AF295" s="297"/>
      <c r="AG295" s="297"/>
      <c r="AH295" s="297"/>
      <c r="AI295" s="297"/>
      <c r="AJ295" s="297"/>
      <c r="AK295" s="297"/>
      <c r="AL295" s="297"/>
      <c r="AM295" s="297"/>
      <c r="AN295" s="297"/>
      <c r="AO295" s="303" t="str">
        <f t="shared" si="20"/>
        <v>//</v>
      </c>
      <c r="AP295" s="284" t="str">
        <f t="shared" si="21"/>
        <v>00-</v>
      </c>
      <c r="AQ295" s="284" t="str">
        <f t="shared" si="22"/>
        <v xml:space="preserve"> site  m //</v>
      </c>
      <c r="AR295" s="284" t="str">
        <f t="shared" si="23"/>
        <v/>
      </c>
      <c r="AS295" s="284" t="str">
        <f t="shared" si="24"/>
        <v/>
      </c>
    </row>
    <row r="296" spans="1:45" x14ac:dyDescent="0.3">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1"/>
      <c r="AE296" s="90"/>
      <c r="AF296" s="297"/>
      <c r="AG296" s="297"/>
      <c r="AH296" s="297"/>
      <c r="AI296" s="297"/>
      <c r="AJ296" s="297"/>
      <c r="AK296" s="297"/>
      <c r="AL296" s="297"/>
      <c r="AM296" s="297"/>
      <c r="AN296" s="297"/>
      <c r="AO296" s="303" t="str">
        <f t="shared" si="20"/>
        <v>//</v>
      </c>
      <c r="AP296" s="284" t="str">
        <f t="shared" si="21"/>
        <v>00-</v>
      </c>
      <c r="AQ296" s="284" t="str">
        <f t="shared" si="22"/>
        <v xml:space="preserve"> site  m //</v>
      </c>
      <c r="AR296" s="284" t="str">
        <f t="shared" si="23"/>
        <v/>
      </c>
      <c r="AS296" s="284" t="str">
        <f t="shared" si="24"/>
        <v/>
      </c>
    </row>
    <row r="297" spans="1:45" x14ac:dyDescent="0.3">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1"/>
      <c r="AE297" s="90"/>
      <c r="AF297" s="297"/>
      <c r="AG297" s="297"/>
      <c r="AH297" s="297"/>
      <c r="AI297" s="297"/>
      <c r="AJ297" s="297"/>
      <c r="AK297" s="297"/>
      <c r="AL297" s="297"/>
      <c r="AM297" s="297"/>
      <c r="AN297" s="297"/>
      <c r="AO297" s="303" t="str">
        <f t="shared" si="20"/>
        <v>//</v>
      </c>
      <c r="AP297" s="284" t="str">
        <f t="shared" si="21"/>
        <v>00-</v>
      </c>
      <c r="AQ297" s="284" t="str">
        <f t="shared" si="22"/>
        <v xml:space="preserve"> site  m //</v>
      </c>
      <c r="AR297" s="284" t="str">
        <f t="shared" si="23"/>
        <v/>
      </c>
      <c r="AS297" s="284" t="str">
        <f t="shared" si="24"/>
        <v/>
      </c>
    </row>
    <row r="298" spans="1:45" x14ac:dyDescent="0.3">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1"/>
      <c r="AE298" s="90"/>
      <c r="AF298" s="297"/>
      <c r="AG298" s="297"/>
      <c r="AH298" s="297"/>
      <c r="AI298" s="297"/>
      <c r="AJ298" s="297"/>
      <c r="AK298" s="297"/>
      <c r="AL298" s="297"/>
      <c r="AM298" s="297"/>
      <c r="AN298" s="297"/>
      <c r="AO298" s="303" t="str">
        <f t="shared" si="20"/>
        <v>//</v>
      </c>
      <c r="AP298" s="284" t="str">
        <f t="shared" si="21"/>
        <v>00-</v>
      </c>
      <c r="AQ298" s="284" t="str">
        <f t="shared" si="22"/>
        <v xml:space="preserve"> site  m //</v>
      </c>
      <c r="AR298" s="284" t="str">
        <f t="shared" si="23"/>
        <v/>
      </c>
      <c r="AS298" s="284" t="str">
        <f t="shared" si="24"/>
        <v/>
      </c>
    </row>
    <row r="299" spans="1:45" x14ac:dyDescent="0.3">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1"/>
      <c r="AE299" s="90"/>
      <c r="AF299" s="297"/>
      <c r="AG299" s="297"/>
      <c r="AH299" s="297"/>
      <c r="AI299" s="297"/>
      <c r="AJ299" s="297"/>
      <c r="AK299" s="297"/>
      <c r="AL299" s="297"/>
      <c r="AM299" s="297"/>
      <c r="AN299" s="297"/>
      <c r="AO299" s="303" t="str">
        <f t="shared" si="20"/>
        <v>//</v>
      </c>
      <c r="AP299" s="284" t="str">
        <f t="shared" si="21"/>
        <v>00-</v>
      </c>
      <c r="AQ299" s="284" t="str">
        <f t="shared" si="22"/>
        <v xml:space="preserve"> site  m //</v>
      </c>
      <c r="AR299" s="284" t="str">
        <f t="shared" si="23"/>
        <v/>
      </c>
      <c r="AS299" s="284" t="str">
        <f t="shared" si="24"/>
        <v/>
      </c>
    </row>
    <row r="300" spans="1:45" x14ac:dyDescent="0.3">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1"/>
      <c r="AE300" s="90"/>
      <c r="AF300" s="297"/>
      <c r="AG300" s="297"/>
      <c r="AH300" s="297"/>
      <c r="AI300" s="297"/>
      <c r="AJ300" s="297"/>
      <c r="AK300" s="297"/>
      <c r="AL300" s="297"/>
      <c r="AM300" s="297"/>
      <c r="AN300" s="297"/>
      <c r="AO300" s="303" t="str">
        <f t="shared" si="20"/>
        <v>//</v>
      </c>
      <c r="AP300" s="284" t="str">
        <f t="shared" si="21"/>
        <v>00-</v>
      </c>
      <c r="AQ300" s="284" t="str">
        <f t="shared" si="22"/>
        <v xml:space="preserve"> site  m //</v>
      </c>
      <c r="AR300" s="284" t="str">
        <f t="shared" si="23"/>
        <v/>
      </c>
      <c r="AS300" s="284" t="str">
        <f t="shared" si="24"/>
        <v/>
      </c>
    </row>
    <row r="301" spans="1:45" x14ac:dyDescent="0.3">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1"/>
      <c r="AE301" s="90"/>
      <c r="AF301" s="297"/>
      <c r="AG301" s="297"/>
      <c r="AH301" s="297"/>
      <c r="AI301" s="297"/>
      <c r="AJ301" s="297"/>
      <c r="AK301" s="297"/>
      <c r="AL301" s="297"/>
      <c r="AM301" s="297"/>
      <c r="AN301" s="297"/>
      <c r="AO301" s="303" t="str">
        <f t="shared" si="20"/>
        <v>//</v>
      </c>
      <c r="AP301" s="284" t="str">
        <f t="shared" si="21"/>
        <v>00-</v>
      </c>
      <c r="AQ301" s="284" t="str">
        <f t="shared" si="22"/>
        <v xml:space="preserve"> site  m //</v>
      </c>
      <c r="AR301" s="284" t="str">
        <f t="shared" si="23"/>
        <v/>
      </c>
      <c r="AS301" s="284" t="str">
        <f t="shared" si="24"/>
        <v/>
      </c>
    </row>
    <row r="302" spans="1:45" x14ac:dyDescent="0.3">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1"/>
      <c r="AE302" s="90"/>
      <c r="AF302" s="297"/>
      <c r="AG302" s="297"/>
      <c r="AH302" s="297"/>
      <c r="AI302" s="297"/>
      <c r="AJ302" s="297"/>
      <c r="AK302" s="297"/>
      <c r="AL302" s="297"/>
      <c r="AM302" s="297"/>
      <c r="AN302" s="297"/>
      <c r="AO302" s="303" t="str">
        <f t="shared" si="20"/>
        <v>//</v>
      </c>
      <c r="AP302" s="284" t="str">
        <f t="shared" si="21"/>
        <v>00-</v>
      </c>
      <c r="AQ302" s="284" t="str">
        <f t="shared" si="22"/>
        <v xml:space="preserve"> site  m //</v>
      </c>
      <c r="AR302" s="284" t="str">
        <f t="shared" si="23"/>
        <v/>
      </c>
      <c r="AS302" s="284" t="str">
        <f t="shared" si="24"/>
        <v/>
      </c>
    </row>
    <row r="303" spans="1:45" x14ac:dyDescent="0.3">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1"/>
      <c r="AE303" s="90"/>
      <c r="AF303" s="297"/>
      <c r="AG303" s="297"/>
      <c r="AH303" s="297"/>
      <c r="AI303" s="297"/>
      <c r="AJ303" s="297"/>
      <c r="AK303" s="297"/>
      <c r="AL303" s="297"/>
      <c r="AM303" s="297"/>
      <c r="AN303" s="297"/>
      <c r="AO303" s="303" t="str">
        <f t="shared" si="20"/>
        <v>//</v>
      </c>
      <c r="AP303" s="284" t="str">
        <f t="shared" si="21"/>
        <v>00-</v>
      </c>
      <c r="AQ303" s="284" t="str">
        <f t="shared" si="22"/>
        <v xml:space="preserve"> site  m //</v>
      </c>
      <c r="AR303" s="284" t="str">
        <f t="shared" si="23"/>
        <v/>
      </c>
      <c r="AS303" s="284" t="str">
        <f t="shared" si="24"/>
        <v/>
      </c>
    </row>
    <row r="304" spans="1:45" x14ac:dyDescent="0.3">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1"/>
      <c r="AE304" s="90"/>
      <c r="AF304" s="297"/>
      <c r="AG304" s="297"/>
      <c r="AH304" s="297"/>
      <c r="AI304" s="297"/>
      <c r="AJ304" s="297"/>
      <c r="AK304" s="297"/>
      <c r="AL304" s="297"/>
      <c r="AM304" s="297"/>
      <c r="AN304" s="297"/>
      <c r="AO304" s="303" t="str">
        <f t="shared" si="20"/>
        <v>//</v>
      </c>
      <c r="AP304" s="284" t="str">
        <f t="shared" si="21"/>
        <v>00-</v>
      </c>
      <c r="AQ304" s="284" t="str">
        <f t="shared" si="22"/>
        <v xml:space="preserve"> site  m //</v>
      </c>
      <c r="AR304" s="284" t="str">
        <f t="shared" si="23"/>
        <v/>
      </c>
      <c r="AS304" s="284" t="str">
        <f t="shared" si="24"/>
        <v/>
      </c>
    </row>
    <row r="305" spans="1:45" x14ac:dyDescent="0.3">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1"/>
      <c r="AE305" s="90"/>
      <c r="AF305" s="297"/>
      <c r="AG305" s="297"/>
      <c r="AH305" s="297"/>
      <c r="AI305" s="297"/>
      <c r="AJ305" s="297"/>
      <c r="AK305" s="297"/>
      <c r="AL305" s="297"/>
      <c r="AM305" s="297"/>
      <c r="AN305" s="297"/>
      <c r="AO305" s="303" t="str">
        <f t="shared" si="20"/>
        <v>//</v>
      </c>
      <c r="AP305" s="284" t="str">
        <f t="shared" si="21"/>
        <v>00-</v>
      </c>
      <c r="AQ305" s="284" t="str">
        <f t="shared" si="22"/>
        <v xml:space="preserve"> site  m //</v>
      </c>
      <c r="AR305" s="284" t="str">
        <f t="shared" si="23"/>
        <v/>
      </c>
      <c r="AS305" s="284" t="str">
        <f t="shared" si="24"/>
        <v/>
      </c>
    </row>
    <row r="306" spans="1:45" x14ac:dyDescent="0.3">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1"/>
      <c r="AE306" s="90"/>
      <c r="AF306" s="297"/>
      <c r="AG306" s="297"/>
      <c r="AH306" s="297"/>
      <c r="AI306" s="297"/>
      <c r="AJ306" s="297"/>
      <c r="AK306" s="297"/>
      <c r="AL306" s="297"/>
      <c r="AM306" s="297"/>
      <c r="AN306" s="297"/>
      <c r="AO306" s="303" t="str">
        <f t="shared" si="20"/>
        <v>//</v>
      </c>
      <c r="AP306" s="284" t="str">
        <f t="shared" si="21"/>
        <v>00-</v>
      </c>
      <c r="AQ306" s="284" t="str">
        <f t="shared" si="22"/>
        <v xml:space="preserve"> site  m //</v>
      </c>
      <c r="AR306" s="284" t="str">
        <f t="shared" si="23"/>
        <v/>
      </c>
      <c r="AS306" s="284" t="str">
        <f t="shared" si="24"/>
        <v/>
      </c>
    </row>
    <row r="307" spans="1:45" x14ac:dyDescent="0.3">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1"/>
      <c r="AE307" s="90"/>
      <c r="AF307" s="297"/>
      <c r="AG307" s="297"/>
      <c r="AH307" s="297"/>
      <c r="AI307" s="297"/>
      <c r="AJ307" s="297"/>
      <c r="AK307" s="297"/>
      <c r="AL307" s="297"/>
      <c r="AM307" s="297"/>
      <c r="AN307" s="297"/>
      <c r="AO307" s="303" t="str">
        <f t="shared" si="20"/>
        <v>//</v>
      </c>
      <c r="AP307" s="284" t="str">
        <f t="shared" si="21"/>
        <v>00-</v>
      </c>
      <c r="AQ307" s="284" t="str">
        <f t="shared" si="22"/>
        <v xml:space="preserve"> site  m //</v>
      </c>
      <c r="AR307" s="284" t="str">
        <f t="shared" si="23"/>
        <v/>
      </c>
      <c r="AS307" s="284" t="str">
        <f t="shared" si="24"/>
        <v/>
      </c>
    </row>
    <row r="308" spans="1:45" x14ac:dyDescent="0.3">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1"/>
      <c r="AE308" s="90"/>
      <c r="AF308" s="297"/>
      <c r="AG308" s="297"/>
      <c r="AH308" s="297"/>
      <c r="AI308" s="297"/>
      <c r="AJ308" s="297"/>
      <c r="AK308" s="297"/>
      <c r="AL308" s="297"/>
      <c r="AM308" s="297"/>
      <c r="AN308" s="297"/>
      <c r="AO308" s="303" t="str">
        <f t="shared" si="20"/>
        <v>//</v>
      </c>
      <c r="AP308" s="284" t="str">
        <f t="shared" si="21"/>
        <v>00-</v>
      </c>
      <c r="AQ308" s="284" t="str">
        <f t="shared" si="22"/>
        <v xml:space="preserve"> site  m //</v>
      </c>
      <c r="AR308" s="284" t="str">
        <f t="shared" si="23"/>
        <v/>
      </c>
      <c r="AS308" s="284" t="str">
        <f t="shared" si="24"/>
        <v/>
      </c>
    </row>
    <row r="309" spans="1:45" x14ac:dyDescent="0.3">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1"/>
      <c r="AE309" s="90"/>
      <c r="AF309" s="297"/>
      <c r="AG309" s="297"/>
      <c r="AH309" s="297"/>
      <c r="AI309" s="297"/>
      <c r="AJ309" s="297"/>
      <c r="AK309" s="297"/>
      <c r="AL309" s="297"/>
      <c r="AM309" s="297"/>
      <c r="AN309" s="297"/>
      <c r="AO309" s="303" t="str">
        <f t="shared" si="20"/>
        <v>//</v>
      </c>
      <c r="AP309" s="284" t="str">
        <f t="shared" si="21"/>
        <v>00-</v>
      </c>
      <c r="AQ309" s="284" t="str">
        <f t="shared" si="22"/>
        <v xml:space="preserve"> site  m //</v>
      </c>
      <c r="AR309" s="284" t="str">
        <f t="shared" si="23"/>
        <v/>
      </c>
      <c r="AS309" s="284" t="str">
        <f t="shared" si="24"/>
        <v/>
      </c>
    </row>
    <row r="310" spans="1:45" x14ac:dyDescent="0.3">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1"/>
      <c r="AE310" s="90"/>
      <c r="AF310" s="297"/>
      <c r="AG310" s="297"/>
      <c r="AH310" s="297"/>
      <c r="AI310" s="297"/>
      <c r="AJ310" s="297"/>
      <c r="AK310" s="297"/>
      <c r="AL310" s="297"/>
      <c r="AM310" s="297"/>
      <c r="AN310" s="297"/>
      <c r="AO310" s="303" t="str">
        <f t="shared" si="20"/>
        <v>//</v>
      </c>
      <c r="AP310" s="284" t="str">
        <f t="shared" si="21"/>
        <v>00-</v>
      </c>
      <c r="AQ310" s="284" t="str">
        <f t="shared" si="22"/>
        <v xml:space="preserve"> site  m //</v>
      </c>
      <c r="AR310" s="284" t="str">
        <f t="shared" si="23"/>
        <v/>
      </c>
      <c r="AS310" s="284" t="str">
        <f t="shared" si="24"/>
        <v/>
      </c>
    </row>
    <row r="311" spans="1:45" x14ac:dyDescent="0.3">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1"/>
      <c r="AE311" s="90"/>
      <c r="AF311" s="297"/>
      <c r="AG311" s="297"/>
      <c r="AH311" s="297"/>
      <c r="AI311" s="297"/>
      <c r="AJ311" s="297"/>
      <c r="AK311" s="297"/>
      <c r="AL311" s="297"/>
      <c r="AM311" s="297"/>
      <c r="AN311" s="297"/>
      <c r="AO311" s="303" t="str">
        <f t="shared" si="20"/>
        <v>//</v>
      </c>
      <c r="AP311" s="284" t="str">
        <f t="shared" si="21"/>
        <v>00-</v>
      </c>
      <c r="AQ311" s="284" t="str">
        <f t="shared" si="22"/>
        <v xml:space="preserve"> site  m //</v>
      </c>
      <c r="AR311" s="284" t="str">
        <f t="shared" si="23"/>
        <v/>
      </c>
      <c r="AS311" s="284" t="str">
        <f t="shared" si="24"/>
        <v/>
      </c>
    </row>
    <row r="312" spans="1:45" x14ac:dyDescent="0.3">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1"/>
      <c r="AE312" s="90"/>
      <c r="AF312" s="297"/>
      <c r="AG312" s="297"/>
      <c r="AH312" s="297"/>
      <c r="AI312" s="297"/>
      <c r="AJ312" s="297"/>
      <c r="AK312" s="297"/>
      <c r="AL312" s="297"/>
      <c r="AM312" s="297"/>
      <c r="AN312" s="297"/>
      <c r="AO312" s="303" t="str">
        <f t="shared" si="20"/>
        <v>//</v>
      </c>
      <c r="AP312" s="284" t="str">
        <f t="shared" si="21"/>
        <v>00-</v>
      </c>
      <c r="AQ312" s="284" t="str">
        <f t="shared" si="22"/>
        <v xml:space="preserve"> site  m //</v>
      </c>
      <c r="AR312" s="284" t="str">
        <f t="shared" si="23"/>
        <v/>
      </c>
      <c r="AS312" s="284" t="str">
        <f t="shared" si="24"/>
        <v/>
      </c>
    </row>
    <row r="313" spans="1:45" x14ac:dyDescent="0.3">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1"/>
      <c r="AE313" s="90"/>
      <c r="AF313" s="297"/>
      <c r="AG313" s="297"/>
      <c r="AH313" s="297"/>
      <c r="AI313" s="297"/>
      <c r="AJ313" s="297"/>
      <c r="AK313" s="297"/>
      <c r="AL313" s="297"/>
      <c r="AM313" s="297"/>
      <c r="AN313" s="297"/>
      <c r="AO313" s="303" t="str">
        <f t="shared" si="20"/>
        <v>//</v>
      </c>
      <c r="AP313" s="284" t="str">
        <f t="shared" si="21"/>
        <v>00-</v>
      </c>
      <c r="AQ313" s="284" t="str">
        <f t="shared" si="22"/>
        <v xml:space="preserve"> site  m //</v>
      </c>
      <c r="AR313" s="284" t="str">
        <f t="shared" si="23"/>
        <v/>
      </c>
      <c r="AS313" s="284" t="str">
        <f t="shared" si="24"/>
        <v/>
      </c>
    </row>
    <row r="314" spans="1:45" x14ac:dyDescent="0.3">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1"/>
      <c r="AE314" s="90"/>
      <c r="AF314" s="297"/>
      <c r="AG314" s="297"/>
      <c r="AH314" s="297"/>
      <c r="AI314" s="297"/>
      <c r="AJ314" s="297"/>
      <c r="AK314" s="297"/>
      <c r="AL314" s="297"/>
      <c r="AM314" s="297"/>
      <c r="AN314" s="297"/>
      <c r="AO314" s="303" t="str">
        <f t="shared" si="20"/>
        <v>//</v>
      </c>
      <c r="AP314" s="284" t="str">
        <f t="shared" si="21"/>
        <v>00-</v>
      </c>
      <c r="AQ314" s="284" t="str">
        <f t="shared" si="22"/>
        <v xml:space="preserve"> site  m //</v>
      </c>
      <c r="AR314" s="284" t="str">
        <f t="shared" si="23"/>
        <v/>
      </c>
      <c r="AS314" s="284" t="str">
        <f t="shared" si="24"/>
        <v/>
      </c>
    </row>
    <row r="315" spans="1:45" x14ac:dyDescent="0.3">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1"/>
      <c r="AE315" s="90"/>
      <c r="AF315" s="297"/>
      <c r="AG315" s="297"/>
      <c r="AH315" s="297"/>
      <c r="AI315" s="297"/>
      <c r="AJ315" s="297"/>
      <c r="AK315" s="297"/>
      <c r="AL315" s="297"/>
      <c r="AM315" s="297"/>
      <c r="AN315" s="297"/>
      <c r="AO315" s="303" t="str">
        <f t="shared" si="20"/>
        <v>//</v>
      </c>
      <c r="AP315" s="284" t="str">
        <f t="shared" si="21"/>
        <v>00-</v>
      </c>
      <c r="AQ315" s="284" t="str">
        <f t="shared" si="22"/>
        <v xml:space="preserve"> site  m //</v>
      </c>
      <c r="AR315" s="284" t="str">
        <f t="shared" si="23"/>
        <v/>
      </c>
      <c r="AS315" s="284" t="str">
        <f t="shared" si="24"/>
        <v/>
      </c>
    </row>
    <row r="316" spans="1:45" x14ac:dyDescent="0.3">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1"/>
      <c r="AE316" s="90"/>
      <c r="AF316" s="297"/>
      <c r="AG316" s="297"/>
      <c r="AH316" s="297"/>
      <c r="AI316" s="297"/>
      <c r="AJ316" s="297"/>
      <c r="AK316" s="297"/>
      <c r="AL316" s="297"/>
      <c r="AM316" s="297"/>
      <c r="AN316" s="297"/>
      <c r="AO316" s="303" t="str">
        <f t="shared" si="20"/>
        <v>//</v>
      </c>
      <c r="AP316" s="284" t="str">
        <f t="shared" si="21"/>
        <v>00-</v>
      </c>
      <c r="AQ316" s="284" t="str">
        <f t="shared" si="22"/>
        <v xml:space="preserve"> site  m //</v>
      </c>
      <c r="AR316" s="284" t="str">
        <f t="shared" si="23"/>
        <v/>
      </c>
      <c r="AS316" s="284" t="str">
        <f t="shared" si="24"/>
        <v/>
      </c>
    </row>
    <row r="317" spans="1:45" x14ac:dyDescent="0.3">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1"/>
      <c r="AE317" s="90"/>
      <c r="AF317" s="297"/>
      <c r="AG317" s="297"/>
      <c r="AH317" s="297"/>
      <c r="AI317" s="297"/>
      <c r="AJ317" s="297"/>
      <c r="AK317" s="297"/>
      <c r="AL317" s="297"/>
      <c r="AM317" s="297"/>
      <c r="AN317" s="297"/>
      <c r="AO317" s="303" t="str">
        <f t="shared" si="20"/>
        <v>//</v>
      </c>
      <c r="AP317" s="284" t="str">
        <f t="shared" si="21"/>
        <v>00-</v>
      </c>
      <c r="AQ317" s="284" t="str">
        <f t="shared" si="22"/>
        <v xml:space="preserve"> site  m //</v>
      </c>
      <c r="AR317" s="284" t="str">
        <f t="shared" si="23"/>
        <v/>
      </c>
      <c r="AS317" s="284" t="str">
        <f t="shared" si="24"/>
        <v/>
      </c>
    </row>
    <row r="318" spans="1:45" x14ac:dyDescent="0.3">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1"/>
      <c r="AE318" s="90"/>
      <c r="AF318" s="297"/>
      <c r="AG318" s="297"/>
      <c r="AH318" s="297"/>
      <c r="AI318" s="297"/>
      <c r="AJ318" s="297"/>
      <c r="AK318" s="297"/>
      <c r="AL318" s="297"/>
      <c r="AM318" s="297"/>
      <c r="AN318" s="297"/>
      <c r="AO318" s="303" t="str">
        <f t="shared" si="20"/>
        <v>//</v>
      </c>
      <c r="AP318" s="284" t="str">
        <f t="shared" si="21"/>
        <v>00-</v>
      </c>
      <c r="AQ318" s="284" t="str">
        <f t="shared" si="22"/>
        <v xml:space="preserve"> site  m //</v>
      </c>
      <c r="AR318" s="284" t="str">
        <f t="shared" si="23"/>
        <v/>
      </c>
      <c r="AS318" s="284" t="str">
        <f t="shared" si="24"/>
        <v/>
      </c>
    </row>
    <row r="319" spans="1:45" x14ac:dyDescent="0.3">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1"/>
      <c r="AE319" s="90"/>
      <c r="AF319" s="297"/>
      <c r="AG319" s="297"/>
      <c r="AH319" s="297"/>
      <c r="AI319" s="297"/>
      <c r="AJ319" s="297"/>
      <c r="AK319" s="297"/>
      <c r="AL319" s="297"/>
      <c r="AM319" s="297"/>
      <c r="AN319" s="297"/>
      <c r="AO319" s="303" t="str">
        <f t="shared" si="20"/>
        <v>//</v>
      </c>
      <c r="AP319" s="284" t="str">
        <f t="shared" si="21"/>
        <v>00-</v>
      </c>
      <c r="AQ319" s="284" t="str">
        <f t="shared" si="22"/>
        <v xml:space="preserve"> site  m //</v>
      </c>
      <c r="AR319" s="284" t="str">
        <f t="shared" si="23"/>
        <v/>
      </c>
      <c r="AS319" s="284" t="str">
        <f t="shared" si="24"/>
        <v/>
      </c>
    </row>
    <row r="320" spans="1:45" x14ac:dyDescent="0.3">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1"/>
      <c r="AE320" s="90"/>
      <c r="AF320" s="297"/>
      <c r="AG320" s="297"/>
      <c r="AH320" s="297"/>
      <c r="AI320" s="297"/>
      <c r="AJ320" s="297"/>
      <c r="AK320" s="297"/>
      <c r="AL320" s="297"/>
      <c r="AM320" s="297"/>
      <c r="AN320" s="297"/>
      <c r="AO320" s="303" t="str">
        <f t="shared" si="20"/>
        <v>//</v>
      </c>
      <c r="AP320" s="284" t="str">
        <f t="shared" si="21"/>
        <v>00-</v>
      </c>
      <c r="AQ320" s="284" t="str">
        <f t="shared" si="22"/>
        <v xml:space="preserve"> site  m //</v>
      </c>
      <c r="AR320" s="284" t="str">
        <f t="shared" si="23"/>
        <v/>
      </c>
      <c r="AS320" s="284" t="str">
        <f t="shared" si="24"/>
        <v/>
      </c>
    </row>
    <row r="321" spans="1:45" x14ac:dyDescent="0.3">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1"/>
      <c r="AE321" s="90"/>
      <c r="AF321" s="297"/>
      <c r="AG321" s="297"/>
      <c r="AH321" s="297"/>
      <c r="AI321" s="297"/>
      <c r="AJ321" s="297"/>
      <c r="AK321" s="297"/>
      <c r="AL321" s="297"/>
      <c r="AM321" s="297"/>
      <c r="AN321" s="297"/>
      <c r="AO321" s="303" t="str">
        <f t="shared" si="20"/>
        <v>//</v>
      </c>
      <c r="AP321" s="284" t="str">
        <f t="shared" si="21"/>
        <v>00-</v>
      </c>
      <c r="AQ321" s="284" t="str">
        <f t="shared" si="22"/>
        <v xml:space="preserve"> site  m //</v>
      </c>
      <c r="AR321" s="284" t="str">
        <f t="shared" si="23"/>
        <v/>
      </c>
      <c r="AS321" s="284" t="str">
        <f t="shared" si="24"/>
        <v/>
      </c>
    </row>
    <row r="322" spans="1:45" x14ac:dyDescent="0.3">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1"/>
      <c r="AE322" s="90"/>
      <c r="AF322" s="297"/>
      <c r="AG322" s="297"/>
      <c r="AH322" s="297"/>
      <c r="AI322" s="297"/>
      <c r="AJ322" s="297"/>
      <c r="AK322" s="297"/>
      <c r="AL322" s="297"/>
      <c r="AM322" s="297"/>
      <c r="AN322" s="297"/>
      <c r="AO322" s="303" t="str">
        <f t="shared" si="20"/>
        <v>//</v>
      </c>
      <c r="AP322" s="284" t="str">
        <f t="shared" si="21"/>
        <v>00-</v>
      </c>
      <c r="AQ322" s="284" t="str">
        <f t="shared" si="22"/>
        <v xml:space="preserve"> site  m //</v>
      </c>
      <c r="AR322" s="284" t="str">
        <f t="shared" si="23"/>
        <v/>
      </c>
      <c r="AS322" s="284" t="str">
        <f t="shared" si="24"/>
        <v/>
      </c>
    </row>
    <row r="323" spans="1:45" x14ac:dyDescent="0.3">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1"/>
      <c r="AE323" s="90"/>
      <c r="AF323" s="297"/>
      <c r="AG323" s="297"/>
      <c r="AH323" s="297"/>
      <c r="AI323" s="297"/>
      <c r="AJ323" s="297"/>
      <c r="AK323" s="297"/>
      <c r="AL323" s="297"/>
      <c r="AM323" s="297"/>
      <c r="AN323" s="297"/>
      <c r="AO323" s="303" t="str">
        <f t="shared" ref="AO323:AO386" si="25">(CONCATENATE(D323,"/",E323,"/",F323))</f>
        <v>//</v>
      </c>
      <c r="AP323" s="284" t="str">
        <f t="shared" ref="AP323:AP386" si="26">IFERROR((CONCATENATE(((-1*TRUNC(B323,4))*10000),((TRUNC(A323,4))*10000),"-",F323))," ")</f>
        <v>00-</v>
      </c>
      <c r="AQ323" s="284" t="str">
        <f t="shared" ref="AQ323:AQ386" si="27">CONCATENATE(I323," ","site"," ",J323," ",S323,"m"," ",AO323)</f>
        <v xml:space="preserve"> site  m //</v>
      </c>
      <c r="AR323" s="284" t="str">
        <f t="shared" ref="AR323:AR386" si="28">IF(AQ323=" site  m //","",(CONCATENATE(I323," ","site"," ",J323," ",S323,"m"," ",AO323)))</f>
        <v/>
      </c>
      <c r="AS323" s="284" t="str">
        <f t="shared" si="24"/>
        <v/>
      </c>
    </row>
    <row r="324" spans="1:45" x14ac:dyDescent="0.3">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1"/>
      <c r="AE324" s="90"/>
      <c r="AF324" s="297"/>
      <c r="AG324" s="297"/>
      <c r="AH324" s="297"/>
      <c r="AI324" s="297"/>
      <c r="AJ324" s="297"/>
      <c r="AK324" s="297"/>
      <c r="AL324" s="297"/>
      <c r="AM324" s="297"/>
      <c r="AN324" s="297"/>
      <c r="AO324" s="303" t="str">
        <f t="shared" si="25"/>
        <v>//</v>
      </c>
      <c r="AP324" s="284" t="str">
        <f t="shared" si="26"/>
        <v>00-</v>
      </c>
      <c r="AQ324" s="284" t="str">
        <f t="shared" si="27"/>
        <v xml:space="preserve"> site  m //</v>
      </c>
      <c r="AR324" s="284" t="str">
        <f t="shared" si="28"/>
        <v/>
      </c>
      <c r="AS324" s="284" t="str">
        <f t="shared" ref="AS324:AS387" si="29">IF(I324="","",I324)</f>
        <v/>
      </c>
    </row>
    <row r="325" spans="1:45" x14ac:dyDescent="0.3">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1"/>
      <c r="AE325" s="90"/>
      <c r="AF325" s="297"/>
      <c r="AG325" s="297"/>
      <c r="AH325" s="297"/>
      <c r="AI325" s="297"/>
      <c r="AJ325" s="297"/>
      <c r="AK325" s="297"/>
      <c r="AL325" s="297"/>
      <c r="AM325" s="297"/>
      <c r="AN325" s="297"/>
      <c r="AO325" s="303" t="str">
        <f t="shared" si="25"/>
        <v>//</v>
      </c>
      <c r="AP325" s="284" t="str">
        <f t="shared" si="26"/>
        <v>00-</v>
      </c>
      <c r="AQ325" s="284" t="str">
        <f t="shared" si="27"/>
        <v xml:space="preserve"> site  m //</v>
      </c>
      <c r="AR325" s="284" t="str">
        <f t="shared" si="28"/>
        <v/>
      </c>
      <c r="AS325" s="284" t="str">
        <f t="shared" si="29"/>
        <v/>
      </c>
    </row>
    <row r="326" spans="1:45" x14ac:dyDescent="0.3">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1"/>
      <c r="AE326" s="90"/>
      <c r="AF326" s="297"/>
      <c r="AG326" s="297"/>
      <c r="AH326" s="297"/>
      <c r="AI326" s="297"/>
      <c r="AJ326" s="297"/>
      <c r="AK326" s="297"/>
      <c r="AL326" s="297"/>
      <c r="AM326" s="297"/>
      <c r="AN326" s="297"/>
      <c r="AO326" s="303" t="str">
        <f t="shared" si="25"/>
        <v>//</v>
      </c>
      <c r="AP326" s="284" t="str">
        <f t="shared" si="26"/>
        <v>00-</v>
      </c>
      <c r="AQ326" s="284" t="str">
        <f t="shared" si="27"/>
        <v xml:space="preserve"> site  m //</v>
      </c>
      <c r="AR326" s="284" t="str">
        <f t="shared" si="28"/>
        <v/>
      </c>
      <c r="AS326" s="284" t="str">
        <f t="shared" si="29"/>
        <v/>
      </c>
    </row>
    <row r="327" spans="1:45" x14ac:dyDescent="0.3">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1"/>
      <c r="AE327" s="90"/>
      <c r="AF327" s="297"/>
      <c r="AG327" s="297"/>
      <c r="AH327" s="297"/>
      <c r="AI327" s="297"/>
      <c r="AJ327" s="297"/>
      <c r="AK327" s="297"/>
      <c r="AL327" s="297"/>
      <c r="AM327" s="297"/>
      <c r="AN327" s="297"/>
      <c r="AO327" s="303" t="str">
        <f t="shared" si="25"/>
        <v>//</v>
      </c>
      <c r="AP327" s="284" t="str">
        <f t="shared" si="26"/>
        <v>00-</v>
      </c>
      <c r="AQ327" s="284" t="str">
        <f t="shared" si="27"/>
        <v xml:space="preserve"> site  m //</v>
      </c>
      <c r="AR327" s="284" t="str">
        <f t="shared" si="28"/>
        <v/>
      </c>
      <c r="AS327" s="284" t="str">
        <f t="shared" si="29"/>
        <v/>
      </c>
    </row>
    <row r="328" spans="1:45" x14ac:dyDescent="0.3">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1"/>
      <c r="AE328" s="90"/>
      <c r="AF328" s="297"/>
      <c r="AG328" s="297"/>
      <c r="AH328" s="297"/>
      <c r="AI328" s="297"/>
      <c r="AJ328" s="297"/>
      <c r="AK328" s="297"/>
      <c r="AL328" s="297"/>
      <c r="AM328" s="297"/>
      <c r="AN328" s="297"/>
      <c r="AO328" s="303" t="str">
        <f t="shared" si="25"/>
        <v>//</v>
      </c>
      <c r="AP328" s="284" t="str">
        <f t="shared" si="26"/>
        <v>00-</v>
      </c>
      <c r="AQ328" s="284" t="str">
        <f t="shared" si="27"/>
        <v xml:space="preserve"> site  m //</v>
      </c>
      <c r="AR328" s="284" t="str">
        <f t="shared" si="28"/>
        <v/>
      </c>
      <c r="AS328" s="284" t="str">
        <f t="shared" si="29"/>
        <v/>
      </c>
    </row>
    <row r="329" spans="1:45" x14ac:dyDescent="0.3">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1"/>
      <c r="AE329" s="90"/>
      <c r="AF329" s="297"/>
      <c r="AG329" s="297"/>
      <c r="AH329" s="297"/>
      <c r="AI329" s="297"/>
      <c r="AJ329" s="297"/>
      <c r="AK329" s="297"/>
      <c r="AL329" s="297"/>
      <c r="AM329" s="297"/>
      <c r="AN329" s="297"/>
      <c r="AO329" s="303" t="str">
        <f t="shared" si="25"/>
        <v>//</v>
      </c>
      <c r="AP329" s="284" t="str">
        <f t="shared" si="26"/>
        <v>00-</v>
      </c>
      <c r="AQ329" s="284" t="str">
        <f t="shared" si="27"/>
        <v xml:space="preserve"> site  m //</v>
      </c>
      <c r="AR329" s="284" t="str">
        <f t="shared" si="28"/>
        <v/>
      </c>
      <c r="AS329" s="284" t="str">
        <f t="shared" si="29"/>
        <v/>
      </c>
    </row>
    <row r="330" spans="1:45" x14ac:dyDescent="0.3">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1"/>
      <c r="AE330" s="90"/>
      <c r="AF330" s="297"/>
      <c r="AG330" s="297"/>
      <c r="AH330" s="297"/>
      <c r="AI330" s="297"/>
      <c r="AJ330" s="297"/>
      <c r="AK330" s="297"/>
      <c r="AL330" s="297"/>
      <c r="AM330" s="297"/>
      <c r="AN330" s="297"/>
      <c r="AO330" s="303" t="str">
        <f t="shared" si="25"/>
        <v>//</v>
      </c>
      <c r="AP330" s="284" t="str">
        <f t="shared" si="26"/>
        <v>00-</v>
      </c>
      <c r="AQ330" s="284" t="str">
        <f t="shared" si="27"/>
        <v xml:space="preserve"> site  m //</v>
      </c>
      <c r="AR330" s="284" t="str">
        <f t="shared" si="28"/>
        <v/>
      </c>
      <c r="AS330" s="284" t="str">
        <f t="shared" si="29"/>
        <v/>
      </c>
    </row>
    <row r="331" spans="1:45" x14ac:dyDescent="0.3">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1"/>
      <c r="AE331" s="90"/>
      <c r="AF331" s="297"/>
      <c r="AG331" s="297"/>
      <c r="AH331" s="297"/>
      <c r="AI331" s="297"/>
      <c r="AJ331" s="297"/>
      <c r="AK331" s="297"/>
      <c r="AL331" s="297"/>
      <c r="AM331" s="297"/>
      <c r="AN331" s="297"/>
      <c r="AO331" s="303" t="str">
        <f t="shared" si="25"/>
        <v>//</v>
      </c>
      <c r="AP331" s="284" t="str">
        <f t="shared" si="26"/>
        <v>00-</v>
      </c>
      <c r="AQ331" s="284" t="str">
        <f t="shared" si="27"/>
        <v xml:space="preserve"> site  m //</v>
      </c>
      <c r="AR331" s="284" t="str">
        <f t="shared" si="28"/>
        <v/>
      </c>
      <c r="AS331" s="284" t="str">
        <f t="shared" si="29"/>
        <v/>
      </c>
    </row>
    <row r="332" spans="1:45" x14ac:dyDescent="0.3">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1"/>
      <c r="AE332" s="90"/>
      <c r="AF332" s="297"/>
      <c r="AG332" s="297"/>
      <c r="AH332" s="297"/>
      <c r="AI332" s="297"/>
      <c r="AJ332" s="297"/>
      <c r="AK332" s="297"/>
      <c r="AL332" s="297"/>
      <c r="AM332" s="297"/>
      <c r="AN332" s="297"/>
      <c r="AO332" s="303" t="str">
        <f t="shared" si="25"/>
        <v>//</v>
      </c>
      <c r="AP332" s="284" t="str">
        <f t="shared" si="26"/>
        <v>00-</v>
      </c>
      <c r="AQ332" s="284" t="str">
        <f t="shared" si="27"/>
        <v xml:space="preserve"> site  m //</v>
      </c>
      <c r="AR332" s="284" t="str">
        <f t="shared" si="28"/>
        <v/>
      </c>
      <c r="AS332" s="284" t="str">
        <f t="shared" si="29"/>
        <v/>
      </c>
    </row>
    <row r="333" spans="1:45" x14ac:dyDescent="0.3">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1"/>
      <c r="AE333" s="90"/>
      <c r="AF333" s="297"/>
      <c r="AG333" s="297"/>
      <c r="AH333" s="297"/>
      <c r="AI333" s="297"/>
      <c r="AJ333" s="297"/>
      <c r="AK333" s="297"/>
      <c r="AL333" s="297"/>
      <c r="AM333" s="297"/>
      <c r="AN333" s="297"/>
      <c r="AO333" s="303" t="str">
        <f t="shared" si="25"/>
        <v>//</v>
      </c>
      <c r="AP333" s="284" t="str">
        <f t="shared" si="26"/>
        <v>00-</v>
      </c>
      <c r="AQ333" s="284" t="str">
        <f t="shared" si="27"/>
        <v xml:space="preserve"> site  m //</v>
      </c>
      <c r="AR333" s="284" t="str">
        <f t="shared" si="28"/>
        <v/>
      </c>
      <c r="AS333" s="284" t="str">
        <f t="shared" si="29"/>
        <v/>
      </c>
    </row>
    <row r="334" spans="1:45" x14ac:dyDescent="0.3">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1"/>
      <c r="AE334" s="90"/>
      <c r="AF334" s="297"/>
      <c r="AG334" s="297"/>
      <c r="AH334" s="297"/>
      <c r="AI334" s="297"/>
      <c r="AJ334" s="297"/>
      <c r="AK334" s="297"/>
      <c r="AL334" s="297"/>
      <c r="AM334" s="297"/>
      <c r="AN334" s="297"/>
      <c r="AO334" s="303" t="str">
        <f t="shared" si="25"/>
        <v>//</v>
      </c>
      <c r="AP334" s="284" t="str">
        <f t="shared" si="26"/>
        <v>00-</v>
      </c>
      <c r="AQ334" s="284" t="str">
        <f t="shared" si="27"/>
        <v xml:space="preserve"> site  m //</v>
      </c>
      <c r="AR334" s="284" t="str">
        <f t="shared" si="28"/>
        <v/>
      </c>
      <c r="AS334" s="284" t="str">
        <f t="shared" si="29"/>
        <v/>
      </c>
    </row>
    <row r="335" spans="1:45" x14ac:dyDescent="0.3">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1"/>
      <c r="AE335" s="90"/>
      <c r="AF335" s="297"/>
      <c r="AG335" s="297"/>
      <c r="AH335" s="297"/>
      <c r="AI335" s="297"/>
      <c r="AJ335" s="297"/>
      <c r="AK335" s="297"/>
      <c r="AL335" s="297"/>
      <c r="AM335" s="297"/>
      <c r="AN335" s="297"/>
      <c r="AO335" s="303" t="str">
        <f t="shared" si="25"/>
        <v>//</v>
      </c>
      <c r="AP335" s="284" t="str">
        <f t="shared" si="26"/>
        <v>00-</v>
      </c>
      <c r="AQ335" s="284" t="str">
        <f t="shared" si="27"/>
        <v xml:space="preserve"> site  m //</v>
      </c>
      <c r="AR335" s="284" t="str">
        <f t="shared" si="28"/>
        <v/>
      </c>
      <c r="AS335" s="284" t="str">
        <f t="shared" si="29"/>
        <v/>
      </c>
    </row>
    <row r="336" spans="1:45" x14ac:dyDescent="0.3">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1"/>
      <c r="AE336" s="90"/>
      <c r="AF336" s="297"/>
      <c r="AG336" s="297"/>
      <c r="AH336" s="297"/>
      <c r="AI336" s="297"/>
      <c r="AJ336" s="297"/>
      <c r="AK336" s="297"/>
      <c r="AL336" s="297"/>
      <c r="AM336" s="297"/>
      <c r="AN336" s="297"/>
      <c r="AO336" s="303" t="str">
        <f t="shared" si="25"/>
        <v>//</v>
      </c>
      <c r="AP336" s="284" t="str">
        <f t="shared" si="26"/>
        <v>00-</v>
      </c>
      <c r="AQ336" s="284" t="str">
        <f t="shared" si="27"/>
        <v xml:space="preserve"> site  m //</v>
      </c>
      <c r="AR336" s="284" t="str">
        <f t="shared" si="28"/>
        <v/>
      </c>
      <c r="AS336" s="284" t="str">
        <f t="shared" si="29"/>
        <v/>
      </c>
    </row>
    <row r="337" spans="1:45" x14ac:dyDescent="0.3">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1"/>
      <c r="AE337" s="90"/>
      <c r="AF337" s="297"/>
      <c r="AG337" s="297"/>
      <c r="AH337" s="297"/>
      <c r="AI337" s="297"/>
      <c r="AJ337" s="297"/>
      <c r="AK337" s="297"/>
      <c r="AL337" s="297"/>
      <c r="AM337" s="297"/>
      <c r="AN337" s="297"/>
      <c r="AO337" s="303" t="str">
        <f t="shared" si="25"/>
        <v>//</v>
      </c>
      <c r="AP337" s="284" t="str">
        <f t="shared" si="26"/>
        <v>00-</v>
      </c>
      <c r="AQ337" s="284" t="str">
        <f t="shared" si="27"/>
        <v xml:space="preserve"> site  m //</v>
      </c>
      <c r="AR337" s="284" t="str">
        <f t="shared" si="28"/>
        <v/>
      </c>
      <c r="AS337" s="284" t="str">
        <f t="shared" si="29"/>
        <v/>
      </c>
    </row>
    <row r="338" spans="1:45" x14ac:dyDescent="0.3">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1"/>
      <c r="AE338" s="90"/>
      <c r="AF338" s="297"/>
      <c r="AG338" s="297"/>
      <c r="AH338" s="297"/>
      <c r="AI338" s="297"/>
      <c r="AJ338" s="297"/>
      <c r="AK338" s="297"/>
      <c r="AL338" s="297"/>
      <c r="AM338" s="297"/>
      <c r="AN338" s="297"/>
      <c r="AO338" s="303" t="str">
        <f t="shared" si="25"/>
        <v>//</v>
      </c>
      <c r="AP338" s="284" t="str">
        <f t="shared" si="26"/>
        <v>00-</v>
      </c>
      <c r="AQ338" s="284" t="str">
        <f t="shared" si="27"/>
        <v xml:space="preserve"> site  m //</v>
      </c>
      <c r="AR338" s="284" t="str">
        <f t="shared" si="28"/>
        <v/>
      </c>
      <c r="AS338" s="284" t="str">
        <f t="shared" si="29"/>
        <v/>
      </c>
    </row>
    <row r="339" spans="1:45" x14ac:dyDescent="0.3">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1"/>
      <c r="AE339" s="90"/>
      <c r="AF339" s="297"/>
      <c r="AG339" s="297"/>
      <c r="AH339" s="297"/>
      <c r="AI339" s="297"/>
      <c r="AJ339" s="297"/>
      <c r="AK339" s="297"/>
      <c r="AL339" s="297"/>
      <c r="AM339" s="297"/>
      <c r="AN339" s="297"/>
      <c r="AO339" s="303" t="str">
        <f t="shared" si="25"/>
        <v>//</v>
      </c>
      <c r="AP339" s="284" t="str">
        <f t="shared" si="26"/>
        <v>00-</v>
      </c>
      <c r="AQ339" s="284" t="str">
        <f t="shared" si="27"/>
        <v xml:space="preserve"> site  m //</v>
      </c>
      <c r="AR339" s="284" t="str">
        <f t="shared" si="28"/>
        <v/>
      </c>
      <c r="AS339" s="284" t="str">
        <f t="shared" si="29"/>
        <v/>
      </c>
    </row>
    <row r="340" spans="1:45" x14ac:dyDescent="0.3">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1"/>
      <c r="AE340" s="90"/>
      <c r="AF340" s="297"/>
      <c r="AG340" s="297"/>
      <c r="AH340" s="297"/>
      <c r="AI340" s="297"/>
      <c r="AJ340" s="297"/>
      <c r="AK340" s="297"/>
      <c r="AL340" s="297"/>
      <c r="AM340" s="297"/>
      <c r="AN340" s="297"/>
      <c r="AO340" s="303" t="str">
        <f t="shared" si="25"/>
        <v>//</v>
      </c>
      <c r="AP340" s="284" t="str">
        <f t="shared" si="26"/>
        <v>00-</v>
      </c>
      <c r="AQ340" s="284" t="str">
        <f t="shared" si="27"/>
        <v xml:space="preserve"> site  m //</v>
      </c>
      <c r="AR340" s="284" t="str">
        <f t="shared" si="28"/>
        <v/>
      </c>
      <c r="AS340" s="284" t="str">
        <f t="shared" si="29"/>
        <v/>
      </c>
    </row>
    <row r="341" spans="1:45" x14ac:dyDescent="0.3">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1"/>
      <c r="AE341" s="90"/>
      <c r="AF341" s="297"/>
      <c r="AG341" s="297"/>
      <c r="AH341" s="297"/>
      <c r="AI341" s="297"/>
      <c r="AJ341" s="297"/>
      <c r="AK341" s="297"/>
      <c r="AL341" s="297"/>
      <c r="AM341" s="297"/>
      <c r="AN341" s="297"/>
      <c r="AO341" s="303" t="str">
        <f t="shared" si="25"/>
        <v>//</v>
      </c>
      <c r="AP341" s="284" t="str">
        <f t="shared" si="26"/>
        <v>00-</v>
      </c>
      <c r="AQ341" s="284" t="str">
        <f t="shared" si="27"/>
        <v xml:space="preserve"> site  m //</v>
      </c>
      <c r="AR341" s="284" t="str">
        <f t="shared" si="28"/>
        <v/>
      </c>
      <c r="AS341" s="284" t="str">
        <f t="shared" si="29"/>
        <v/>
      </c>
    </row>
    <row r="342" spans="1:45" x14ac:dyDescent="0.3">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1"/>
      <c r="AE342" s="90"/>
      <c r="AF342" s="297"/>
      <c r="AG342" s="297"/>
      <c r="AH342" s="297"/>
      <c r="AI342" s="297"/>
      <c r="AJ342" s="297"/>
      <c r="AK342" s="297"/>
      <c r="AL342" s="297"/>
      <c r="AM342" s="297"/>
      <c r="AN342" s="297"/>
      <c r="AO342" s="303" t="str">
        <f t="shared" si="25"/>
        <v>//</v>
      </c>
      <c r="AP342" s="284" t="str">
        <f t="shared" si="26"/>
        <v>00-</v>
      </c>
      <c r="AQ342" s="284" t="str">
        <f t="shared" si="27"/>
        <v xml:space="preserve"> site  m //</v>
      </c>
      <c r="AR342" s="284" t="str">
        <f t="shared" si="28"/>
        <v/>
      </c>
      <c r="AS342" s="284" t="str">
        <f t="shared" si="29"/>
        <v/>
      </c>
    </row>
    <row r="343" spans="1:45" x14ac:dyDescent="0.3">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1"/>
      <c r="AE343" s="90"/>
      <c r="AF343" s="297"/>
      <c r="AG343" s="297"/>
      <c r="AH343" s="297"/>
      <c r="AI343" s="297"/>
      <c r="AJ343" s="297"/>
      <c r="AK343" s="297"/>
      <c r="AL343" s="297"/>
      <c r="AM343" s="297"/>
      <c r="AN343" s="297"/>
      <c r="AO343" s="303" t="str">
        <f t="shared" si="25"/>
        <v>//</v>
      </c>
      <c r="AP343" s="284" t="str">
        <f t="shared" si="26"/>
        <v>00-</v>
      </c>
      <c r="AQ343" s="284" t="str">
        <f t="shared" si="27"/>
        <v xml:space="preserve"> site  m //</v>
      </c>
      <c r="AR343" s="284" t="str">
        <f t="shared" si="28"/>
        <v/>
      </c>
      <c r="AS343" s="284" t="str">
        <f t="shared" si="29"/>
        <v/>
      </c>
    </row>
    <row r="344" spans="1:45" x14ac:dyDescent="0.3">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1"/>
      <c r="AE344" s="90"/>
      <c r="AF344" s="297"/>
      <c r="AG344" s="297"/>
      <c r="AH344" s="297"/>
      <c r="AI344" s="297"/>
      <c r="AJ344" s="297"/>
      <c r="AK344" s="297"/>
      <c r="AL344" s="297"/>
      <c r="AM344" s="297"/>
      <c r="AN344" s="297"/>
      <c r="AO344" s="303" t="str">
        <f t="shared" si="25"/>
        <v>//</v>
      </c>
      <c r="AP344" s="284" t="str">
        <f t="shared" si="26"/>
        <v>00-</v>
      </c>
      <c r="AQ344" s="284" t="str">
        <f t="shared" si="27"/>
        <v xml:space="preserve"> site  m //</v>
      </c>
      <c r="AR344" s="284" t="str">
        <f t="shared" si="28"/>
        <v/>
      </c>
      <c r="AS344" s="284" t="str">
        <f t="shared" si="29"/>
        <v/>
      </c>
    </row>
    <row r="345" spans="1:45" x14ac:dyDescent="0.3">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1"/>
      <c r="AE345" s="90"/>
      <c r="AF345" s="297"/>
      <c r="AG345" s="297"/>
      <c r="AH345" s="297"/>
      <c r="AI345" s="297"/>
      <c r="AJ345" s="297"/>
      <c r="AK345" s="297"/>
      <c r="AL345" s="297"/>
      <c r="AM345" s="297"/>
      <c r="AN345" s="297"/>
      <c r="AO345" s="303" t="str">
        <f t="shared" si="25"/>
        <v>//</v>
      </c>
      <c r="AP345" s="284" t="str">
        <f t="shared" si="26"/>
        <v>00-</v>
      </c>
      <c r="AQ345" s="284" t="str">
        <f t="shared" si="27"/>
        <v xml:space="preserve"> site  m //</v>
      </c>
      <c r="AR345" s="284" t="str">
        <f t="shared" si="28"/>
        <v/>
      </c>
      <c r="AS345" s="284" t="str">
        <f t="shared" si="29"/>
        <v/>
      </c>
    </row>
    <row r="346" spans="1:45" x14ac:dyDescent="0.3">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1"/>
      <c r="AE346" s="90"/>
      <c r="AF346" s="297"/>
      <c r="AG346" s="297"/>
      <c r="AH346" s="297"/>
      <c r="AI346" s="297"/>
      <c r="AJ346" s="297"/>
      <c r="AK346" s="297"/>
      <c r="AL346" s="297"/>
      <c r="AM346" s="297"/>
      <c r="AN346" s="297"/>
      <c r="AO346" s="303" t="str">
        <f t="shared" si="25"/>
        <v>//</v>
      </c>
      <c r="AP346" s="284" t="str">
        <f t="shared" si="26"/>
        <v>00-</v>
      </c>
      <c r="AQ346" s="284" t="str">
        <f t="shared" si="27"/>
        <v xml:space="preserve"> site  m //</v>
      </c>
      <c r="AR346" s="284" t="str">
        <f t="shared" si="28"/>
        <v/>
      </c>
      <c r="AS346" s="284" t="str">
        <f t="shared" si="29"/>
        <v/>
      </c>
    </row>
    <row r="347" spans="1:45" x14ac:dyDescent="0.3">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1"/>
      <c r="AE347" s="90"/>
      <c r="AF347" s="297"/>
      <c r="AG347" s="297"/>
      <c r="AH347" s="297"/>
      <c r="AI347" s="297"/>
      <c r="AJ347" s="297"/>
      <c r="AK347" s="297"/>
      <c r="AL347" s="297"/>
      <c r="AM347" s="297"/>
      <c r="AN347" s="297"/>
      <c r="AO347" s="303" t="str">
        <f t="shared" si="25"/>
        <v>//</v>
      </c>
      <c r="AP347" s="284" t="str">
        <f t="shared" si="26"/>
        <v>00-</v>
      </c>
      <c r="AQ347" s="284" t="str">
        <f t="shared" si="27"/>
        <v xml:space="preserve"> site  m //</v>
      </c>
      <c r="AR347" s="284" t="str">
        <f t="shared" si="28"/>
        <v/>
      </c>
      <c r="AS347" s="284" t="str">
        <f t="shared" si="29"/>
        <v/>
      </c>
    </row>
    <row r="348" spans="1:45" x14ac:dyDescent="0.3">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1"/>
      <c r="AE348" s="90"/>
      <c r="AF348" s="297"/>
      <c r="AG348" s="297"/>
      <c r="AH348" s="297"/>
      <c r="AI348" s="297"/>
      <c r="AJ348" s="297"/>
      <c r="AK348" s="297"/>
      <c r="AL348" s="297"/>
      <c r="AM348" s="297"/>
      <c r="AN348" s="297"/>
      <c r="AO348" s="303" t="str">
        <f t="shared" si="25"/>
        <v>//</v>
      </c>
      <c r="AP348" s="284" t="str">
        <f t="shared" si="26"/>
        <v>00-</v>
      </c>
      <c r="AQ348" s="284" t="str">
        <f t="shared" si="27"/>
        <v xml:space="preserve"> site  m //</v>
      </c>
      <c r="AR348" s="284" t="str">
        <f t="shared" si="28"/>
        <v/>
      </c>
      <c r="AS348" s="284" t="str">
        <f t="shared" si="29"/>
        <v/>
      </c>
    </row>
    <row r="349" spans="1:45" x14ac:dyDescent="0.3">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1"/>
      <c r="AE349" s="90"/>
      <c r="AF349" s="297"/>
      <c r="AG349" s="297"/>
      <c r="AH349" s="297"/>
      <c r="AI349" s="297"/>
      <c r="AJ349" s="297"/>
      <c r="AK349" s="297"/>
      <c r="AL349" s="297"/>
      <c r="AM349" s="297"/>
      <c r="AN349" s="297"/>
      <c r="AO349" s="303" t="str">
        <f t="shared" si="25"/>
        <v>//</v>
      </c>
      <c r="AP349" s="284" t="str">
        <f t="shared" si="26"/>
        <v>00-</v>
      </c>
      <c r="AQ349" s="284" t="str">
        <f t="shared" si="27"/>
        <v xml:space="preserve"> site  m //</v>
      </c>
      <c r="AR349" s="284" t="str">
        <f t="shared" si="28"/>
        <v/>
      </c>
      <c r="AS349" s="284" t="str">
        <f t="shared" si="29"/>
        <v/>
      </c>
    </row>
    <row r="350" spans="1:45" x14ac:dyDescent="0.3">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1"/>
      <c r="AE350" s="90"/>
      <c r="AF350" s="297"/>
      <c r="AG350" s="297"/>
      <c r="AH350" s="297"/>
      <c r="AI350" s="297"/>
      <c r="AJ350" s="297"/>
      <c r="AK350" s="297"/>
      <c r="AL350" s="297"/>
      <c r="AM350" s="297"/>
      <c r="AN350" s="297"/>
      <c r="AO350" s="303" t="str">
        <f t="shared" si="25"/>
        <v>//</v>
      </c>
      <c r="AP350" s="284" t="str">
        <f t="shared" si="26"/>
        <v>00-</v>
      </c>
      <c r="AQ350" s="284" t="str">
        <f t="shared" si="27"/>
        <v xml:space="preserve"> site  m //</v>
      </c>
      <c r="AR350" s="284" t="str">
        <f t="shared" si="28"/>
        <v/>
      </c>
      <c r="AS350" s="284" t="str">
        <f t="shared" si="29"/>
        <v/>
      </c>
    </row>
    <row r="351" spans="1:45" x14ac:dyDescent="0.3">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1"/>
      <c r="AE351" s="90"/>
      <c r="AF351" s="297"/>
      <c r="AG351" s="297"/>
      <c r="AH351" s="297"/>
      <c r="AI351" s="297"/>
      <c r="AJ351" s="297"/>
      <c r="AK351" s="297"/>
      <c r="AL351" s="297"/>
      <c r="AM351" s="297"/>
      <c r="AN351" s="297"/>
      <c r="AO351" s="303" t="str">
        <f t="shared" si="25"/>
        <v>//</v>
      </c>
      <c r="AP351" s="284" t="str">
        <f t="shared" si="26"/>
        <v>00-</v>
      </c>
      <c r="AQ351" s="284" t="str">
        <f t="shared" si="27"/>
        <v xml:space="preserve"> site  m //</v>
      </c>
      <c r="AR351" s="284" t="str">
        <f t="shared" si="28"/>
        <v/>
      </c>
      <c r="AS351" s="284" t="str">
        <f t="shared" si="29"/>
        <v/>
      </c>
    </row>
    <row r="352" spans="1:45" x14ac:dyDescent="0.3">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1"/>
      <c r="AE352" s="90"/>
      <c r="AF352" s="297"/>
      <c r="AG352" s="297"/>
      <c r="AH352" s="297"/>
      <c r="AI352" s="297"/>
      <c r="AJ352" s="297"/>
      <c r="AK352" s="297"/>
      <c r="AL352" s="297"/>
      <c r="AM352" s="297"/>
      <c r="AN352" s="297"/>
      <c r="AO352" s="303" t="str">
        <f t="shared" si="25"/>
        <v>//</v>
      </c>
      <c r="AP352" s="284" t="str">
        <f t="shared" si="26"/>
        <v>00-</v>
      </c>
      <c r="AQ352" s="284" t="str">
        <f t="shared" si="27"/>
        <v xml:space="preserve"> site  m //</v>
      </c>
      <c r="AR352" s="284" t="str">
        <f t="shared" si="28"/>
        <v/>
      </c>
      <c r="AS352" s="284" t="str">
        <f t="shared" si="29"/>
        <v/>
      </c>
    </row>
    <row r="353" spans="1:45" x14ac:dyDescent="0.3">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1"/>
      <c r="AE353" s="90"/>
      <c r="AF353" s="297"/>
      <c r="AG353" s="297"/>
      <c r="AH353" s="297"/>
      <c r="AI353" s="297"/>
      <c r="AJ353" s="297"/>
      <c r="AK353" s="297"/>
      <c r="AL353" s="297"/>
      <c r="AM353" s="297"/>
      <c r="AN353" s="297"/>
      <c r="AO353" s="303" t="str">
        <f t="shared" si="25"/>
        <v>//</v>
      </c>
      <c r="AP353" s="284" t="str">
        <f t="shared" si="26"/>
        <v>00-</v>
      </c>
      <c r="AQ353" s="284" t="str">
        <f t="shared" si="27"/>
        <v xml:space="preserve"> site  m //</v>
      </c>
      <c r="AR353" s="284" t="str">
        <f t="shared" si="28"/>
        <v/>
      </c>
      <c r="AS353" s="284" t="str">
        <f t="shared" si="29"/>
        <v/>
      </c>
    </row>
    <row r="354" spans="1:45" x14ac:dyDescent="0.3">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1"/>
      <c r="AE354" s="90"/>
      <c r="AF354" s="297"/>
      <c r="AG354" s="297"/>
      <c r="AH354" s="297"/>
      <c r="AI354" s="297"/>
      <c r="AJ354" s="297"/>
      <c r="AK354" s="297"/>
      <c r="AL354" s="297"/>
      <c r="AM354" s="297"/>
      <c r="AN354" s="297"/>
      <c r="AO354" s="303" t="str">
        <f t="shared" si="25"/>
        <v>//</v>
      </c>
      <c r="AP354" s="284" t="str">
        <f t="shared" si="26"/>
        <v>00-</v>
      </c>
      <c r="AQ354" s="284" t="str">
        <f t="shared" si="27"/>
        <v xml:space="preserve"> site  m //</v>
      </c>
      <c r="AR354" s="284" t="str">
        <f t="shared" si="28"/>
        <v/>
      </c>
      <c r="AS354" s="284" t="str">
        <f t="shared" si="29"/>
        <v/>
      </c>
    </row>
    <row r="355" spans="1:45" x14ac:dyDescent="0.3">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1"/>
      <c r="AE355" s="90"/>
      <c r="AF355" s="297"/>
      <c r="AG355" s="297"/>
      <c r="AH355" s="297"/>
      <c r="AI355" s="297"/>
      <c r="AJ355" s="297"/>
      <c r="AK355" s="297"/>
      <c r="AL355" s="297"/>
      <c r="AM355" s="297"/>
      <c r="AN355" s="297"/>
      <c r="AO355" s="303" t="str">
        <f t="shared" si="25"/>
        <v>//</v>
      </c>
      <c r="AP355" s="284" t="str">
        <f t="shared" si="26"/>
        <v>00-</v>
      </c>
      <c r="AQ355" s="284" t="str">
        <f t="shared" si="27"/>
        <v xml:space="preserve"> site  m //</v>
      </c>
      <c r="AR355" s="284" t="str">
        <f t="shared" si="28"/>
        <v/>
      </c>
      <c r="AS355" s="284" t="str">
        <f t="shared" si="29"/>
        <v/>
      </c>
    </row>
    <row r="356" spans="1:45" x14ac:dyDescent="0.3">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1"/>
      <c r="AE356" s="90"/>
      <c r="AF356" s="297"/>
      <c r="AG356" s="297"/>
      <c r="AH356" s="297"/>
      <c r="AI356" s="297"/>
      <c r="AJ356" s="297"/>
      <c r="AK356" s="297"/>
      <c r="AL356" s="297"/>
      <c r="AM356" s="297"/>
      <c r="AN356" s="297"/>
      <c r="AO356" s="303" t="str">
        <f t="shared" si="25"/>
        <v>//</v>
      </c>
      <c r="AP356" s="284" t="str">
        <f t="shared" si="26"/>
        <v>00-</v>
      </c>
      <c r="AQ356" s="284" t="str">
        <f t="shared" si="27"/>
        <v xml:space="preserve"> site  m //</v>
      </c>
      <c r="AR356" s="284" t="str">
        <f t="shared" si="28"/>
        <v/>
      </c>
      <c r="AS356" s="284" t="str">
        <f t="shared" si="29"/>
        <v/>
      </c>
    </row>
    <row r="357" spans="1:45" x14ac:dyDescent="0.3">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1"/>
      <c r="AE357" s="90"/>
      <c r="AF357" s="297"/>
      <c r="AG357" s="297"/>
      <c r="AH357" s="297"/>
      <c r="AI357" s="297"/>
      <c r="AJ357" s="297"/>
      <c r="AK357" s="297"/>
      <c r="AL357" s="297"/>
      <c r="AM357" s="297"/>
      <c r="AN357" s="297"/>
      <c r="AO357" s="303" t="str">
        <f t="shared" si="25"/>
        <v>//</v>
      </c>
      <c r="AP357" s="284" t="str">
        <f t="shared" si="26"/>
        <v>00-</v>
      </c>
      <c r="AQ357" s="284" t="str">
        <f t="shared" si="27"/>
        <v xml:space="preserve"> site  m //</v>
      </c>
      <c r="AR357" s="284" t="str">
        <f t="shared" si="28"/>
        <v/>
      </c>
      <c r="AS357" s="284" t="str">
        <f t="shared" si="29"/>
        <v/>
      </c>
    </row>
    <row r="358" spans="1:45" x14ac:dyDescent="0.3">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1"/>
      <c r="AE358" s="90"/>
      <c r="AF358" s="297"/>
      <c r="AG358" s="297"/>
      <c r="AH358" s="297"/>
      <c r="AI358" s="297"/>
      <c r="AJ358" s="297"/>
      <c r="AK358" s="297"/>
      <c r="AL358" s="297"/>
      <c r="AM358" s="297"/>
      <c r="AN358" s="297"/>
      <c r="AO358" s="303" t="str">
        <f t="shared" si="25"/>
        <v>//</v>
      </c>
      <c r="AP358" s="284" t="str">
        <f t="shared" si="26"/>
        <v>00-</v>
      </c>
      <c r="AQ358" s="284" t="str">
        <f t="shared" si="27"/>
        <v xml:space="preserve"> site  m //</v>
      </c>
      <c r="AR358" s="284" t="str">
        <f t="shared" si="28"/>
        <v/>
      </c>
      <c r="AS358" s="284" t="str">
        <f t="shared" si="29"/>
        <v/>
      </c>
    </row>
    <row r="359" spans="1:45" x14ac:dyDescent="0.3">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1"/>
      <c r="AE359" s="90"/>
      <c r="AF359" s="297"/>
      <c r="AG359" s="297"/>
      <c r="AH359" s="297"/>
      <c r="AI359" s="297"/>
      <c r="AJ359" s="297"/>
      <c r="AK359" s="297"/>
      <c r="AL359" s="297"/>
      <c r="AM359" s="297"/>
      <c r="AN359" s="297"/>
      <c r="AO359" s="303" t="str">
        <f t="shared" si="25"/>
        <v>//</v>
      </c>
      <c r="AP359" s="284" t="str">
        <f t="shared" si="26"/>
        <v>00-</v>
      </c>
      <c r="AQ359" s="284" t="str">
        <f t="shared" si="27"/>
        <v xml:space="preserve"> site  m //</v>
      </c>
      <c r="AR359" s="284" t="str">
        <f t="shared" si="28"/>
        <v/>
      </c>
      <c r="AS359" s="284" t="str">
        <f t="shared" si="29"/>
        <v/>
      </c>
    </row>
    <row r="360" spans="1:45" x14ac:dyDescent="0.3">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1"/>
      <c r="AE360" s="90"/>
      <c r="AF360" s="297"/>
      <c r="AG360" s="297"/>
      <c r="AH360" s="297"/>
      <c r="AI360" s="297"/>
      <c r="AJ360" s="297"/>
      <c r="AK360" s="297"/>
      <c r="AL360" s="297"/>
      <c r="AM360" s="297"/>
      <c r="AN360" s="297"/>
      <c r="AO360" s="303" t="str">
        <f t="shared" si="25"/>
        <v>//</v>
      </c>
      <c r="AP360" s="284" t="str">
        <f t="shared" si="26"/>
        <v>00-</v>
      </c>
      <c r="AQ360" s="284" t="str">
        <f t="shared" si="27"/>
        <v xml:space="preserve"> site  m //</v>
      </c>
      <c r="AR360" s="284" t="str">
        <f t="shared" si="28"/>
        <v/>
      </c>
      <c r="AS360" s="284" t="str">
        <f t="shared" si="29"/>
        <v/>
      </c>
    </row>
    <row r="361" spans="1:45" x14ac:dyDescent="0.3">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1"/>
      <c r="AE361" s="90"/>
      <c r="AF361" s="297"/>
      <c r="AG361" s="297"/>
      <c r="AH361" s="297"/>
      <c r="AI361" s="297"/>
      <c r="AJ361" s="297"/>
      <c r="AK361" s="297"/>
      <c r="AL361" s="297"/>
      <c r="AM361" s="297"/>
      <c r="AN361" s="297"/>
      <c r="AO361" s="303" t="str">
        <f t="shared" si="25"/>
        <v>//</v>
      </c>
      <c r="AP361" s="284" t="str">
        <f t="shared" si="26"/>
        <v>00-</v>
      </c>
      <c r="AQ361" s="284" t="str">
        <f t="shared" si="27"/>
        <v xml:space="preserve"> site  m //</v>
      </c>
      <c r="AR361" s="284" t="str">
        <f t="shared" si="28"/>
        <v/>
      </c>
      <c r="AS361" s="284" t="str">
        <f t="shared" si="29"/>
        <v/>
      </c>
    </row>
    <row r="362" spans="1:45" x14ac:dyDescent="0.3">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1"/>
      <c r="AE362" s="90"/>
      <c r="AF362" s="297"/>
      <c r="AG362" s="297"/>
      <c r="AH362" s="297"/>
      <c r="AI362" s="297"/>
      <c r="AJ362" s="297"/>
      <c r="AK362" s="297"/>
      <c r="AL362" s="297"/>
      <c r="AM362" s="297"/>
      <c r="AN362" s="297"/>
      <c r="AO362" s="303" t="str">
        <f t="shared" si="25"/>
        <v>//</v>
      </c>
      <c r="AP362" s="284" t="str">
        <f t="shared" si="26"/>
        <v>00-</v>
      </c>
      <c r="AQ362" s="284" t="str">
        <f t="shared" si="27"/>
        <v xml:space="preserve"> site  m //</v>
      </c>
      <c r="AR362" s="284" t="str">
        <f t="shared" si="28"/>
        <v/>
      </c>
      <c r="AS362" s="284" t="str">
        <f t="shared" si="29"/>
        <v/>
      </c>
    </row>
    <row r="363" spans="1:45" x14ac:dyDescent="0.3">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1"/>
      <c r="AE363" s="90"/>
      <c r="AF363" s="297"/>
      <c r="AG363" s="297"/>
      <c r="AH363" s="297"/>
      <c r="AI363" s="297"/>
      <c r="AJ363" s="297"/>
      <c r="AK363" s="297"/>
      <c r="AL363" s="297"/>
      <c r="AM363" s="297"/>
      <c r="AN363" s="297"/>
      <c r="AO363" s="303" t="str">
        <f t="shared" si="25"/>
        <v>//</v>
      </c>
      <c r="AP363" s="284" t="str">
        <f t="shared" si="26"/>
        <v>00-</v>
      </c>
      <c r="AQ363" s="284" t="str">
        <f t="shared" si="27"/>
        <v xml:space="preserve"> site  m //</v>
      </c>
      <c r="AR363" s="284" t="str">
        <f t="shared" si="28"/>
        <v/>
      </c>
      <c r="AS363" s="284" t="str">
        <f t="shared" si="29"/>
        <v/>
      </c>
    </row>
    <row r="364" spans="1:45" x14ac:dyDescent="0.3">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1"/>
      <c r="AE364" s="90"/>
      <c r="AF364" s="297"/>
      <c r="AG364" s="297"/>
      <c r="AH364" s="297"/>
      <c r="AI364" s="297"/>
      <c r="AJ364" s="297"/>
      <c r="AK364" s="297"/>
      <c r="AL364" s="297"/>
      <c r="AM364" s="297"/>
      <c r="AN364" s="297"/>
      <c r="AO364" s="303" t="str">
        <f t="shared" si="25"/>
        <v>//</v>
      </c>
      <c r="AP364" s="284" t="str">
        <f t="shared" si="26"/>
        <v>00-</v>
      </c>
      <c r="AQ364" s="284" t="str">
        <f t="shared" si="27"/>
        <v xml:space="preserve"> site  m //</v>
      </c>
      <c r="AR364" s="284" t="str">
        <f t="shared" si="28"/>
        <v/>
      </c>
      <c r="AS364" s="284" t="str">
        <f t="shared" si="29"/>
        <v/>
      </c>
    </row>
    <row r="365" spans="1:45" x14ac:dyDescent="0.3">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1"/>
      <c r="AE365" s="90"/>
      <c r="AF365" s="297"/>
      <c r="AG365" s="297"/>
      <c r="AH365" s="297"/>
      <c r="AI365" s="297"/>
      <c r="AJ365" s="297"/>
      <c r="AK365" s="297"/>
      <c r="AL365" s="297"/>
      <c r="AM365" s="297"/>
      <c r="AN365" s="297"/>
      <c r="AO365" s="303" t="str">
        <f t="shared" si="25"/>
        <v>//</v>
      </c>
      <c r="AP365" s="284" t="str">
        <f t="shared" si="26"/>
        <v>00-</v>
      </c>
      <c r="AQ365" s="284" t="str">
        <f t="shared" si="27"/>
        <v xml:space="preserve"> site  m //</v>
      </c>
      <c r="AR365" s="284" t="str">
        <f t="shared" si="28"/>
        <v/>
      </c>
      <c r="AS365" s="284" t="str">
        <f t="shared" si="29"/>
        <v/>
      </c>
    </row>
    <row r="366" spans="1:45" x14ac:dyDescent="0.3">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1"/>
      <c r="AE366" s="90"/>
      <c r="AF366" s="297"/>
      <c r="AG366" s="297"/>
      <c r="AH366" s="297"/>
      <c r="AI366" s="297"/>
      <c r="AJ366" s="297"/>
      <c r="AK366" s="297"/>
      <c r="AL366" s="297"/>
      <c r="AM366" s="297"/>
      <c r="AN366" s="297"/>
      <c r="AO366" s="303" t="str">
        <f t="shared" si="25"/>
        <v>//</v>
      </c>
      <c r="AP366" s="284" t="str">
        <f t="shared" si="26"/>
        <v>00-</v>
      </c>
      <c r="AQ366" s="284" t="str">
        <f t="shared" si="27"/>
        <v xml:space="preserve"> site  m //</v>
      </c>
      <c r="AR366" s="284" t="str">
        <f t="shared" si="28"/>
        <v/>
      </c>
      <c r="AS366" s="284" t="str">
        <f t="shared" si="29"/>
        <v/>
      </c>
    </row>
    <row r="367" spans="1:45" x14ac:dyDescent="0.3">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1"/>
      <c r="AE367" s="90"/>
      <c r="AF367" s="297"/>
      <c r="AG367" s="297"/>
      <c r="AH367" s="297"/>
      <c r="AI367" s="297"/>
      <c r="AJ367" s="297"/>
      <c r="AK367" s="297"/>
      <c r="AL367" s="297"/>
      <c r="AM367" s="297"/>
      <c r="AN367" s="297"/>
      <c r="AO367" s="303" t="str">
        <f t="shared" si="25"/>
        <v>//</v>
      </c>
      <c r="AP367" s="284" t="str">
        <f t="shared" si="26"/>
        <v>00-</v>
      </c>
      <c r="AQ367" s="284" t="str">
        <f t="shared" si="27"/>
        <v xml:space="preserve"> site  m //</v>
      </c>
      <c r="AR367" s="284" t="str">
        <f t="shared" si="28"/>
        <v/>
      </c>
      <c r="AS367" s="284" t="str">
        <f t="shared" si="29"/>
        <v/>
      </c>
    </row>
    <row r="368" spans="1:45" x14ac:dyDescent="0.3">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1"/>
      <c r="AE368" s="90"/>
      <c r="AF368" s="297"/>
      <c r="AG368" s="297"/>
      <c r="AH368" s="297"/>
      <c r="AI368" s="297"/>
      <c r="AJ368" s="297"/>
      <c r="AK368" s="297"/>
      <c r="AL368" s="297"/>
      <c r="AM368" s="297"/>
      <c r="AN368" s="297"/>
      <c r="AO368" s="303" t="str">
        <f t="shared" si="25"/>
        <v>//</v>
      </c>
      <c r="AP368" s="284" t="str">
        <f t="shared" si="26"/>
        <v>00-</v>
      </c>
      <c r="AQ368" s="284" t="str">
        <f t="shared" si="27"/>
        <v xml:space="preserve"> site  m //</v>
      </c>
      <c r="AR368" s="284" t="str">
        <f t="shared" si="28"/>
        <v/>
      </c>
      <c r="AS368" s="284" t="str">
        <f t="shared" si="29"/>
        <v/>
      </c>
    </row>
    <row r="369" spans="1:45" x14ac:dyDescent="0.3">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1"/>
      <c r="AE369" s="90"/>
      <c r="AF369" s="297"/>
      <c r="AG369" s="297"/>
      <c r="AH369" s="297"/>
      <c r="AI369" s="297"/>
      <c r="AJ369" s="297"/>
      <c r="AK369" s="297"/>
      <c r="AL369" s="297"/>
      <c r="AM369" s="297"/>
      <c r="AN369" s="297"/>
      <c r="AO369" s="303" t="str">
        <f t="shared" si="25"/>
        <v>//</v>
      </c>
      <c r="AP369" s="284" t="str">
        <f t="shared" si="26"/>
        <v>00-</v>
      </c>
      <c r="AQ369" s="284" t="str">
        <f t="shared" si="27"/>
        <v xml:space="preserve"> site  m //</v>
      </c>
      <c r="AR369" s="284" t="str">
        <f t="shared" si="28"/>
        <v/>
      </c>
      <c r="AS369" s="284" t="str">
        <f t="shared" si="29"/>
        <v/>
      </c>
    </row>
    <row r="370" spans="1:45" x14ac:dyDescent="0.3">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1"/>
      <c r="AE370" s="90"/>
      <c r="AF370" s="297"/>
      <c r="AG370" s="297"/>
      <c r="AH370" s="297"/>
      <c r="AI370" s="297"/>
      <c r="AJ370" s="297"/>
      <c r="AK370" s="297"/>
      <c r="AL370" s="297"/>
      <c r="AM370" s="297"/>
      <c r="AN370" s="297"/>
      <c r="AO370" s="303" t="str">
        <f t="shared" si="25"/>
        <v>//</v>
      </c>
      <c r="AP370" s="284" t="str">
        <f t="shared" si="26"/>
        <v>00-</v>
      </c>
      <c r="AQ370" s="284" t="str">
        <f t="shared" si="27"/>
        <v xml:space="preserve"> site  m //</v>
      </c>
      <c r="AR370" s="284" t="str">
        <f t="shared" si="28"/>
        <v/>
      </c>
      <c r="AS370" s="284" t="str">
        <f t="shared" si="29"/>
        <v/>
      </c>
    </row>
    <row r="371" spans="1:45" x14ac:dyDescent="0.3">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1"/>
      <c r="AE371" s="90"/>
      <c r="AF371" s="297"/>
      <c r="AG371" s="297"/>
      <c r="AH371" s="297"/>
      <c r="AI371" s="297"/>
      <c r="AJ371" s="297"/>
      <c r="AK371" s="297"/>
      <c r="AL371" s="297"/>
      <c r="AM371" s="297"/>
      <c r="AN371" s="297"/>
      <c r="AO371" s="303" t="str">
        <f t="shared" si="25"/>
        <v>//</v>
      </c>
      <c r="AP371" s="284" t="str">
        <f t="shared" si="26"/>
        <v>00-</v>
      </c>
      <c r="AQ371" s="284" t="str">
        <f t="shared" si="27"/>
        <v xml:space="preserve"> site  m //</v>
      </c>
      <c r="AR371" s="284" t="str">
        <f t="shared" si="28"/>
        <v/>
      </c>
      <c r="AS371" s="284" t="str">
        <f t="shared" si="29"/>
        <v/>
      </c>
    </row>
    <row r="372" spans="1:45" x14ac:dyDescent="0.3">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1"/>
      <c r="AE372" s="90"/>
      <c r="AF372" s="297"/>
      <c r="AG372" s="297"/>
      <c r="AH372" s="297"/>
      <c r="AI372" s="297"/>
      <c r="AJ372" s="297"/>
      <c r="AK372" s="297"/>
      <c r="AL372" s="297"/>
      <c r="AM372" s="297"/>
      <c r="AN372" s="297"/>
      <c r="AO372" s="303" t="str">
        <f t="shared" si="25"/>
        <v>//</v>
      </c>
      <c r="AP372" s="284" t="str">
        <f t="shared" si="26"/>
        <v>00-</v>
      </c>
      <c r="AQ372" s="284" t="str">
        <f t="shared" si="27"/>
        <v xml:space="preserve"> site  m //</v>
      </c>
      <c r="AR372" s="284" t="str">
        <f t="shared" si="28"/>
        <v/>
      </c>
      <c r="AS372" s="284" t="str">
        <f t="shared" si="29"/>
        <v/>
      </c>
    </row>
    <row r="373" spans="1:45" x14ac:dyDescent="0.3">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1"/>
      <c r="AE373" s="90"/>
      <c r="AF373" s="297"/>
      <c r="AG373" s="297"/>
      <c r="AH373" s="297"/>
      <c r="AI373" s="297"/>
      <c r="AJ373" s="297"/>
      <c r="AK373" s="297"/>
      <c r="AL373" s="297"/>
      <c r="AM373" s="297"/>
      <c r="AN373" s="297"/>
      <c r="AO373" s="303" t="str">
        <f t="shared" si="25"/>
        <v>//</v>
      </c>
      <c r="AP373" s="284" t="str">
        <f t="shared" si="26"/>
        <v>00-</v>
      </c>
      <c r="AQ373" s="284" t="str">
        <f t="shared" si="27"/>
        <v xml:space="preserve"> site  m //</v>
      </c>
      <c r="AR373" s="284" t="str">
        <f t="shared" si="28"/>
        <v/>
      </c>
      <c r="AS373" s="284" t="str">
        <f t="shared" si="29"/>
        <v/>
      </c>
    </row>
    <row r="374" spans="1:45" x14ac:dyDescent="0.3">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1"/>
      <c r="AE374" s="90"/>
      <c r="AF374" s="297"/>
      <c r="AG374" s="297"/>
      <c r="AH374" s="297"/>
      <c r="AI374" s="297"/>
      <c r="AJ374" s="297"/>
      <c r="AK374" s="297"/>
      <c r="AL374" s="297"/>
      <c r="AM374" s="297"/>
      <c r="AN374" s="297"/>
      <c r="AO374" s="303" t="str">
        <f t="shared" si="25"/>
        <v>//</v>
      </c>
      <c r="AP374" s="284" t="str">
        <f t="shared" si="26"/>
        <v>00-</v>
      </c>
      <c r="AQ374" s="284" t="str">
        <f t="shared" si="27"/>
        <v xml:space="preserve"> site  m //</v>
      </c>
      <c r="AR374" s="284" t="str">
        <f t="shared" si="28"/>
        <v/>
      </c>
      <c r="AS374" s="284" t="str">
        <f t="shared" si="29"/>
        <v/>
      </c>
    </row>
    <row r="375" spans="1:45" x14ac:dyDescent="0.3">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1"/>
      <c r="AE375" s="90"/>
      <c r="AF375" s="297"/>
      <c r="AG375" s="297"/>
      <c r="AH375" s="297"/>
      <c r="AI375" s="297"/>
      <c r="AJ375" s="297"/>
      <c r="AK375" s="297"/>
      <c r="AL375" s="297"/>
      <c r="AM375" s="297"/>
      <c r="AN375" s="297"/>
      <c r="AO375" s="303" t="str">
        <f t="shared" si="25"/>
        <v>//</v>
      </c>
      <c r="AP375" s="284" t="str">
        <f t="shared" si="26"/>
        <v>00-</v>
      </c>
      <c r="AQ375" s="284" t="str">
        <f t="shared" si="27"/>
        <v xml:space="preserve"> site  m //</v>
      </c>
      <c r="AR375" s="284" t="str">
        <f t="shared" si="28"/>
        <v/>
      </c>
      <c r="AS375" s="284" t="str">
        <f t="shared" si="29"/>
        <v/>
      </c>
    </row>
    <row r="376" spans="1:45" x14ac:dyDescent="0.3">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1"/>
      <c r="AE376" s="90"/>
      <c r="AF376" s="297"/>
      <c r="AG376" s="297"/>
      <c r="AH376" s="297"/>
      <c r="AI376" s="297"/>
      <c r="AJ376" s="297"/>
      <c r="AK376" s="297"/>
      <c r="AL376" s="297"/>
      <c r="AM376" s="297"/>
      <c r="AN376" s="297"/>
      <c r="AO376" s="303" t="str">
        <f t="shared" si="25"/>
        <v>//</v>
      </c>
      <c r="AP376" s="284" t="str">
        <f t="shared" si="26"/>
        <v>00-</v>
      </c>
      <c r="AQ376" s="284" t="str">
        <f t="shared" si="27"/>
        <v xml:space="preserve"> site  m //</v>
      </c>
      <c r="AR376" s="284" t="str">
        <f t="shared" si="28"/>
        <v/>
      </c>
      <c r="AS376" s="284" t="str">
        <f t="shared" si="29"/>
        <v/>
      </c>
    </row>
    <row r="377" spans="1:45" x14ac:dyDescent="0.3">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1"/>
      <c r="AE377" s="90"/>
      <c r="AF377" s="297"/>
      <c r="AG377" s="297"/>
      <c r="AH377" s="297"/>
      <c r="AI377" s="297"/>
      <c r="AJ377" s="297"/>
      <c r="AK377" s="297"/>
      <c r="AL377" s="297"/>
      <c r="AM377" s="297"/>
      <c r="AN377" s="297"/>
      <c r="AO377" s="303" t="str">
        <f t="shared" si="25"/>
        <v>//</v>
      </c>
      <c r="AP377" s="284" t="str">
        <f t="shared" si="26"/>
        <v>00-</v>
      </c>
      <c r="AQ377" s="284" t="str">
        <f t="shared" si="27"/>
        <v xml:space="preserve"> site  m //</v>
      </c>
      <c r="AR377" s="284" t="str">
        <f t="shared" si="28"/>
        <v/>
      </c>
      <c r="AS377" s="284" t="str">
        <f t="shared" si="29"/>
        <v/>
      </c>
    </row>
    <row r="378" spans="1:45" x14ac:dyDescent="0.3">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1"/>
      <c r="AE378" s="90"/>
      <c r="AF378" s="297"/>
      <c r="AG378" s="297"/>
      <c r="AH378" s="297"/>
      <c r="AI378" s="297"/>
      <c r="AJ378" s="297"/>
      <c r="AK378" s="297"/>
      <c r="AL378" s="297"/>
      <c r="AM378" s="297"/>
      <c r="AN378" s="297"/>
      <c r="AO378" s="303" t="str">
        <f t="shared" si="25"/>
        <v>//</v>
      </c>
      <c r="AP378" s="284" t="str">
        <f t="shared" si="26"/>
        <v>00-</v>
      </c>
      <c r="AQ378" s="284" t="str">
        <f t="shared" si="27"/>
        <v xml:space="preserve"> site  m //</v>
      </c>
      <c r="AR378" s="284" t="str">
        <f t="shared" si="28"/>
        <v/>
      </c>
      <c r="AS378" s="284" t="str">
        <f t="shared" si="29"/>
        <v/>
      </c>
    </row>
    <row r="379" spans="1:45" x14ac:dyDescent="0.3">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1"/>
      <c r="AE379" s="90"/>
      <c r="AF379" s="297"/>
      <c r="AG379" s="297"/>
      <c r="AH379" s="297"/>
      <c r="AI379" s="297"/>
      <c r="AJ379" s="297"/>
      <c r="AK379" s="297"/>
      <c r="AL379" s="297"/>
      <c r="AM379" s="297"/>
      <c r="AN379" s="297"/>
      <c r="AO379" s="303" t="str">
        <f t="shared" si="25"/>
        <v>//</v>
      </c>
      <c r="AP379" s="284" t="str">
        <f t="shared" si="26"/>
        <v>00-</v>
      </c>
      <c r="AQ379" s="284" t="str">
        <f t="shared" si="27"/>
        <v xml:space="preserve"> site  m //</v>
      </c>
      <c r="AR379" s="284" t="str">
        <f t="shared" si="28"/>
        <v/>
      </c>
      <c r="AS379" s="284" t="str">
        <f t="shared" si="29"/>
        <v/>
      </c>
    </row>
    <row r="380" spans="1:45" x14ac:dyDescent="0.3">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1"/>
      <c r="AE380" s="90"/>
      <c r="AF380" s="297"/>
      <c r="AG380" s="297"/>
      <c r="AH380" s="297"/>
      <c r="AI380" s="297"/>
      <c r="AJ380" s="297"/>
      <c r="AK380" s="297"/>
      <c r="AL380" s="297"/>
      <c r="AM380" s="297"/>
      <c r="AN380" s="297"/>
      <c r="AO380" s="303" t="str">
        <f t="shared" si="25"/>
        <v>//</v>
      </c>
      <c r="AP380" s="284" t="str">
        <f t="shared" si="26"/>
        <v>00-</v>
      </c>
      <c r="AQ380" s="284" t="str">
        <f t="shared" si="27"/>
        <v xml:space="preserve"> site  m //</v>
      </c>
      <c r="AR380" s="284" t="str">
        <f t="shared" si="28"/>
        <v/>
      </c>
      <c r="AS380" s="284" t="str">
        <f t="shared" si="29"/>
        <v/>
      </c>
    </row>
    <row r="381" spans="1:45" x14ac:dyDescent="0.3">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1"/>
      <c r="AE381" s="90"/>
      <c r="AF381" s="297"/>
      <c r="AG381" s="297"/>
      <c r="AH381" s="297"/>
      <c r="AI381" s="297"/>
      <c r="AJ381" s="297"/>
      <c r="AK381" s="297"/>
      <c r="AL381" s="297"/>
      <c r="AM381" s="297"/>
      <c r="AN381" s="297"/>
      <c r="AO381" s="303" t="str">
        <f t="shared" si="25"/>
        <v>//</v>
      </c>
      <c r="AP381" s="284" t="str">
        <f t="shared" si="26"/>
        <v>00-</v>
      </c>
      <c r="AQ381" s="284" t="str">
        <f t="shared" si="27"/>
        <v xml:space="preserve"> site  m //</v>
      </c>
      <c r="AR381" s="284" t="str">
        <f t="shared" si="28"/>
        <v/>
      </c>
      <c r="AS381" s="284" t="str">
        <f t="shared" si="29"/>
        <v/>
      </c>
    </row>
    <row r="382" spans="1:45" x14ac:dyDescent="0.3">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1"/>
      <c r="AE382" s="90"/>
      <c r="AF382" s="297"/>
      <c r="AG382" s="297"/>
      <c r="AH382" s="297"/>
      <c r="AI382" s="297"/>
      <c r="AJ382" s="297"/>
      <c r="AK382" s="297"/>
      <c r="AL382" s="297"/>
      <c r="AM382" s="297"/>
      <c r="AN382" s="297"/>
      <c r="AO382" s="303" t="str">
        <f t="shared" si="25"/>
        <v>//</v>
      </c>
      <c r="AP382" s="284" t="str">
        <f t="shared" si="26"/>
        <v>00-</v>
      </c>
      <c r="AQ382" s="284" t="str">
        <f t="shared" si="27"/>
        <v xml:space="preserve"> site  m //</v>
      </c>
      <c r="AR382" s="284" t="str">
        <f t="shared" si="28"/>
        <v/>
      </c>
      <c r="AS382" s="284" t="str">
        <f t="shared" si="29"/>
        <v/>
      </c>
    </row>
    <row r="383" spans="1:45" x14ac:dyDescent="0.3">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1"/>
      <c r="AE383" s="90"/>
      <c r="AF383" s="297"/>
      <c r="AG383" s="297"/>
      <c r="AH383" s="297"/>
      <c r="AI383" s="297"/>
      <c r="AJ383" s="297"/>
      <c r="AK383" s="297"/>
      <c r="AL383" s="297"/>
      <c r="AM383" s="297"/>
      <c r="AN383" s="297"/>
      <c r="AO383" s="303" t="str">
        <f t="shared" si="25"/>
        <v>//</v>
      </c>
      <c r="AP383" s="284" t="str">
        <f t="shared" si="26"/>
        <v>00-</v>
      </c>
      <c r="AQ383" s="284" t="str">
        <f t="shared" si="27"/>
        <v xml:space="preserve"> site  m //</v>
      </c>
      <c r="AR383" s="284" t="str">
        <f t="shared" si="28"/>
        <v/>
      </c>
      <c r="AS383" s="284" t="str">
        <f t="shared" si="29"/>
        <v/>
      </c>
    </row>
    <row r="384" spans="1:45" x14ac:dyDescent="0.3">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1"/>
      <c r="AE384" s="90"/>
      <c r="AF384" s="297"/>
      <c r="AG384" s="297"/>
      <c r="AH384" s="297"/>
      <c r="AI384" s="297"/>
      <c r="AJ384" s="297"/>
      <c r="AK384" s="297"/>
      <c r="AL384" s="297"/>
      <c r="AM384" s="297"/>
      <c r="AN384" s="297"/>
      <c r="AO384" s="303" t="str">
        <f t="shared" si="25"/>
        <v>//</v>
      </c>
      <c r="AP384" s="284" t="str">
        <f t="shared" si="26"/>
        <v>00-</v>
      </c>
      <c r="AQ384" s="284" t="str">
        <f t="shared" si="27"/>
        <v xml:space="preserve"> site  m //</v>
      </c>
      <c r="AR384" s="284" t="str">
        <f t="shared" si="28"/>
        <v/>
      </c>
      <c r="AS384" s="284" t="str">
        <f t="shared" si="29"/>
        <v/>
      </c>
    </row>
    <row r="385" spans="1:45" x14ac:dyDescent="0.3">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1"/>
      <c r="AE385" s="90"/>
      <c r="AF385" s="297"/>
      <c r="AG385" s="297"/>
      <c r="AH385" s="297"/>
      <c r="AI385" s="297"/>
      <c r="AJ385" s="297"/>
      <c r="AK385" s="297"/>
      <c r="AL385" s="297"/>
      <c r="AM385" s="297"/>
      <c r="AN385" s="297"/>
      <c r="AO385" s="303" t="str">
        <f t="shared" si="25"/>
        <v>//</v>
      </c>
      <c r="AP385" s="284" t="str">
        <f t="shared" si="26"/>
        <v>00-</v>
      </c>
      <c r="AQ385" s="284" t="str">
        <f t="shared" si="27"/>
        <v xml:space="preserve"> site  m //</v>
      </c>
      <c r="AR385" s="284" t="str">
        <f t="shared" si="28"/>
        <v/>
      </c>
      <c r="AS385" s="284" t="str">
        <f t="shared" si="29"/>
        <v/>
      </c>
    </row>
    <row r="386" spans="1:45" x14ac:dyDescent="0.3">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1"/>
      <c r="AE386" s="90"/>
      <c r="AF386" s="297"/>
      <c r="AG386" s="297"/>
      <c r="AH386" s="297"/>
      <c r="AI386" s="297"/>
      <c r="AJ386" s="297"/>
      <c r="AK386" s="297"/>
      <c r="AL386" s="297"/>
      <c r="AM386" s="297"/>
      <c r="AN386" s="297"/>
      <c r="AO386" s="303" t="str">
        <f t="shared" si="25"/>
        <v>//</v>
      </c>
      <c r="AP386" s="284" t="str">
        <f t="shared" si="26"/>
        <v>00-</v>
      </c>
      <c r="AQ386" s="284" t="str">
        <f t="shared" si="27"/>
        <v xml:space="preserve"> site  m //</v>
      </c>
      <c r="AR386" s="284" t="str">
        <f t="shared" si="28"/>
        <v/>
      </c>
      <c r="AS386" s="284" t="str">
        <f t="shared" si="29"/>
        <v/>
      </c>
    </row>
    <row r="387" spans="1:45" x14ac:dyDescent="0.3">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1"/>
      <c r="AE387" s="90"/>
      <c r="AF387" s="297"/>
      <c r="AG387" s="297"/>
      <c r="AH387" s="297"/>
      <c r="AI387" s="297"/>
      <c r="AJ387" s="297"/>
      <c r="AK387" s="297"/>
      <c r="AL387" s="297"/>
      <c r="AM387" s="297"/>
      <c r="AN387" s="297"/>
      <c r="AO387" s="303" t="str">
        <f t="shared" ref="AO387:AO450" si="30">(CONCATENATE(D387,"/",E387,"/",F387))</f>
        <v>//</v>
      </c>
      <c r="AP387" s="284" t="str">
        <f t="shared" ref="AP387:AP450" si="31">IFERROR((CONCATENATE(((-1*TRUNC(B387,4))*10000),((TRUNC(A387,4))*10000),"-",F387))," ")</f>
        <v>00-</v>
      </c>
      <c r="AQ387" s="284" t="str">
        <f t="shared" ref="AQ387:AQ450" si="32">CONCATENATE(I387," ","site"," ",J387," ",S387,"m"," ",AO387)</f>
        <v xml:space="preserve"> site  m //</v>
      </c>
      <c r="AR387" s="284" t="str">
        <f t="shared" ref="AR387:AR450" si="33">IF(AQ387=" site  m //","",(CONCATENATE(I387," ","site"," ",J387," ",S387,"m"," ",AO387)))</f>
        <v/>
      </c>
      <c r="AS387" s="284" t="str">
        <f t="shared" si="29"/>
        <v/>
      </c>
    </row>
    <row r="388" spans="1:45" x14ac:dyDescent="0.3">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1"/>
      <c r="AE388" s="90"/>
      <c r="AF388" s="297"/>
      <c r="AG388" s="297"/>
      <c r="AH388" s="297"/>
      <c r="AI388" s="297"/>
      <c r="AJ388" s="297"/>
      <c r="AK388" s="297"/>
      <c r="AL388" s="297"/>
      <c r="AM388" s="297"/>
      <c r="AN388" s="297"/>
      <c r="AO388" s="303" t="str">
        <f t="shared" si="30"/>
        <v>//</v>
      </c>
      <c r="AP388" s="284" t="str">
        <f t="shared" si="31"/>
        <v>00-</v>
      </c>
      <c r="AQ388" s="284" t="str">
        <f t="shared" si="32"/>
        <v xml:space="preserve"> site  m //</v>
      </c>
      <c r="AR388" s="284" t="str">
        <f t="shared" si="33"/>
        <v/>
      </c>
      <c r="AS388" s="284" t="str">
        <f t="shared" ref="AS388:AS451" si="34">IF(I388="","",I388)</f>
        <v/>
      </c>
    </row>
    <row r="389" spans="1:45" x14ac:dyDescent="0.3">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1"/>
      <c r="AE389" s="90"/>
      <c r="AF389" s="297"/>
      <c r="AG389" s="297"/>
      <c r="AH389" s="297"/>
      <c r="AI389" s="297"/>
      <c r="AJ389" s="297"/>
      <c r="AK389" s="297"/>
      <c r="AL389" s="297"/>
      <c r="AM389" s="297"/>
      <c r="AN389" s="297"/>
      <c r="AO389" s="303" t="str">
        <f t="shared" si="30"/>
        <v>//</v>
      </c>
      <c r="AP389" s="284" t="str">
        <f t="shared" si="31"/>
        <v>00-</v>
      </c>
      <c r="AQ389" s="284" t="str">
        <f t="shared" si="32"/>
        <v xml:space="preserve"> site  m //</v>
      </c>
      <c r="AR389" s="284" t="str">
        <f t="shared" si="33"/>
        <v/>
      </c>
      <c r="AS389" s="284" t="str">
        <f t="shared" si="34"/>
        <v/>
      </c>
    </row>
    <row r="390" spans="1:45" x14ac:dyDescent="0.3">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1"/>
      <c r="AE390" s="90"/>
      <c r="AF390" s="297"/>
      <c r="AG390" s="297"/>
      <c r="AH390" s="297"/>
      <c r="AI390" s="297"/>
      <c r="AJ390" s="297"/>
      <c r="AK390" s="297"/>
      <c r="AL390" s="297"/>
      <c r="AM390" s="297"/>
      <c r="AN390" s="297"/>
      <c r="AO390" s="303" t="str">
        <f t="shared" si="30"/>
        <v>//</v>
      </c>
      <c r="AP390" s="284" t="str">
        <f t="shared" si="31"/>
        <v>00-</v>
      </c>
      <c r="AQ390" s="284" t="str">
        <f t="shared" si="32"/>
        <v xml:space="preserve"> site  m //</v>
      </c>
      <c r="AR390" s="284" t="str">
        <f t="shared" si="33"/>
        <v/>
      </c>
      <c r="AS390" s="284" t="str">
        <f t="shared" si="34"/>
        <v/>
      </c>
    </row>
    <row r="391" spans="1:45" x14ac:dyDescent="0.3">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1"/>
      <c r="AE391" s="90"/>
      <c r="AF391" s="297"/>
      <c r="AG391" s="297"/>
      <c r="AH391" s="297"/>
      <c r="AI391" s="297"/>
      <c r="AJ391" s="297"/>
      <c r="AK391" s="297"/>
      <c r="AL391" s="297"/>
      <c r="AM391" s="297"/>
      <c r="AN391" s="297"/>
      <c r="AO391" s="303" t="str">
        <f t="shared" si="30"/>
        <v>//</v>
      </c>
      <c r="AP391" s="284" t="str">
        <f t="shared" si="31"/>
        <v>00-</v>
      </c>
      <c r="AQ391" s="284" t="str">
        <f t="shared" si="32"/>
        <v xml:space="preserve"> site  m //</v>
      </c>
      <c r="AR391" s="284" t="str">
        <f t="shared" si="33"/>
        <v/>
      </c>
      <c r="AS391" s="284" t="str">
        <f t="shared" si="34"/>
        <v/>
      </c>
    </row>
    <row r="392" spans="1:45" x14ac:dyDescent="0.3">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1"/>
      <c r="AE392" s="90"/>
      <c r="AF392" s="297"/>
      <c r="AG392" s="297"/>
      <c r="AH392" s="297"/>
      <c r="AI392" s="297"/>
      <c r="AJ392" s="297"/>
      <c r="AK392" s="297"/>
      <c r="AL392" s="297"/>
      <c r="AM392" s="297"/>
      <c r="AN392" s="297"/>
      <c r="AO392" s="303" t="str">
        <f t="shared" si="30"/>
        <v>//</v>
      </c>
      <c r="AP392" s="284" t="str">
        <f t="shared" si="31"/>
        <v>00-</v>
      </c>
      <c r="AQ392" s="284" t="str">
        <f t="shared" si="32"/>
        <v xml:space="preserve"> site  m //</v>
      </c>
      <c r="AR392" s="284" t="str">
        <f t="shared" si="33"/>
        <v/>
      </c>
      <c r="AS392" s="284" t="str">
        <f t="shared" si="34"/>
        <v/>
      </c>
    </row>
    <row r="393" spans="1:45" x14ac:dyDescent="0.3">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1"/>
      <c r="AE393" s="90"/>
      <c r="AF393" s="297"/>
      <c r="AG393" s="297"/>
      <c r="AH393" s="297"/>
      <c r="AI393" s="297"/>
      <c r="AJ393" s="297"/>
      <c r="AK393" s="297"/>
      <c r="AL393" s="297"/>
      <c r="AM393" s="297"/>
      <c r="AN393" s="297"/>
      <c r="AO393" s="303" t="str">
        <f t="shared" si="30"/>
        <v>//</v>
      </c>
      <c r="AP393" s="284" t="str">
        <f t="shared" si="31"/>
        <v>00-</v>
      </c>
      <c r="AQ393" s="284" t="str">
        <f t="shared" si="32"/>
        <v xml:space="preserve"> site  m //</v>
      </c>
      <c r="AR393" s="284" t="str">
        <f t="shared" si="33"/>
        <v/>
      </c>
      <c r="AS393" s="284" t="str">
        <f t="shared" si="34"/>
        <v/>
      </c>
    </row>
    <row r="394" spans="1:45" x14ac:dyDescent="0.3">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1"/>
      <c r="AE394" s="90"/>
      <c r="AF394" s="297"/>
      <c r="AG394" s="297"/>
      <c r="AH394" s="297"/>
      <c r="AI394" s="297"/>
      <c r="AJ394" s="297"/>
      <c r="AK394" s="297"/>
      <c r="AL394" s="297"/>
      <c r="AM394" s="297"/>
      <c r="AN394" s="297"/>
      <c r="AO394" s="303" t="str">
        <f t="shared" si="30"/>
        <v>//</v>
      </c>
      <c r="AP394" s="284" t="str">
        <f t="shared" si="31"/>
        <v>00-</v>
      </c>
      <c r="AQ394" s="284" t="str">
        <f t="shared" si="32"/>
        <v xml:space="preserve"> site  m //</v>
      </c>
      <c r="AR394" s="284" t="str">
        <f t="shared" si="33"/>
        <v/>
      </c>
      <c r="AS394" s="284" t="str">
        <f t="shared" si="34"/>
        <v/>
      </c>
    </row>
    <row r="395" spans="1:45" x14ac:dyDescent="0.3">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1"/>
      <c r="AE395" s="90"/>
      <c r="AF395" s="297"/>
      <c r="AG395" s="297"/>
      <c r="AH395" s="297"/>
      <c r="AI395" s="297"/>
      <c r="AJ395" s="297"/>
      <c r="AK395" s="297"/>
      <c r="AL395" s="297"/>
      <c r="AM395" s="297"/>
      <c r="AN395" s="297"/>
      <c r="AO395" s="303" t="str">
        <f t="shared" si="30"/>
        <v>//</v>
      </c>
      <c r="AP395" s="284" t="str">
        <f t="shared" si="31"/>
        <v>00-</v>
      </c>
      <c r="AQ395" s="284" t="str">
        <f t="shared" si="32"/>
        <v xml:space="preserve"> site  m //</v>
      </c>
      <c r="AR395" s="284" t="str">
        <f t="shared" si="33"/>
        <v/>
      </c>
      <c r="AS395" s="284" t="str">
        <f t="shared" si="34"/>
        <v/>
      </c>
    </row>
    <row r="396" spans="1:45" x14ac:dyDescent="0.3">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1"/>
      <c r="AE396" s="90"/>
      <c r="AF396" s="297"/>
      <c r="AG396" s="297"/>
      <c r="AH396" s="297"/>
      <c r="AI396" s="297"/>
      <c r="AJ396" s="297"/>
      <c r="AK396" s="297"/>
      <c r="AL396" s="297"/>
      <c r="AM396" s="297"/>
      <c r="AN396" s="297"/>
      <c r="AO396" s="303" t="str">
        <f t="shared" si="30"/>
        <v>//</v>
      </c>
      <c r="AP396" s="284" t="str">
        <f t="shared" si="31"/>
        <v>00-</v>
      </c>
      <c r="AQ396" s="284" t="str">
        <f t="shared" si="32"/>
        <v xml:space="preserve"> site  m //</v>
      </c>
      <c r="AR396" s="284" t="str">
        <f t="shared" si="33"/>
        <v/>
      </c>
      <c r="AS396" s="284" t="str">
        <f t="shared" si="34"/>
        <v/>
      </c>
    </row>
    <row r="397" spans="1:45" x14ac:dyDescent="0.3">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1"/>
      <c r="AE397" s="90"/>
      <c r="AF397" s="297"/>
      <c r="AG397" s="297"/>
      <c r="AH397" s="297"/>
      <c r="AI397" s="297"/>
      <c r="AJ397" s="297"/>
      <c r="AK397" s="297"/>
      <c r="AL397" s="297"/>
      <c r="AM397" s="297"/>
      <c r="AN397" s="297"/>
      <c r="AO397" s="303" t="str">
        <f t="shared" si="30"/>
        <v>//</v>
      </c>
      <c r="AP397" s="284" t="str">
        <f t="shared" si="31"/>
        <v>00-</v>
      </c>
      <c r="AQ397" s="284" t="str">
        <f t="shared" si="32"/>
        <v xml:space="preserve"> site  m //</v>
      </c>
      <c r="AR397" s="284" t="str">
        <f t="shared" si="33"/>
        <v/>
      </c>
      <c r="AS397" s="284" t="str">
        <f t="shared" si="34"/>
        <v/>
      </c>
    </row>
    <row r="398" spans="1:45" x14ac:dyDescent="0.3">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1"/>
      <c r="AE398" s="90"/>
      <c r="AF398" s="297"/>
      <c r="AG398" s="297"/>
      <c r="AH398" s="297"/>
      <c r="AI398" s="297"/>
      <c r="AJ398" s="297"/>
      <c r="AK398" s="297"/>
      <c r="AL398" s="297"/>
      <c r="AM398" s="297"/>
      <c r="AN398" s="297"/>
      <c r="AO398" s="303" t="str">
        <f t="shared" si="30"/>
        <v>//</v>
      </c>
      <c r="AP398" s="284" t="str">
        <f t="shared" si="31"/>
        <v>00-</v>
      </c>
      <c r="AQ398" s="284" t="str">
        <f t="shared" si="32"/>
        <v xml:space="preserve"> site  m //</v>
      </c>
      <c r="AR398" s="284" t="str">
        <f t="shared" si="33"/>
        <v/>
      </c>
      <c r="AS398" s="284" t="str">
        <f t="shared" si="34"/>
        <v/>
      </c>
    </row>
    <row r="399" spans="1:45" x14ac:dyDescent="0.3">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1"/>
      <c r="AE399" s="90"/>
      <c r="AF399" s="297"/>
      <c r="AG399" s="297"/>
      <c r="AH399" s="297"/>
      <c r="AI399" s="297"/>
      <c r="AJ399" s="297"/>
      <c r="AK399" s="297"/>
      <c r="AL399" s="297"/>
      <c r="AM399" s="297"/>
      <c r="AN399" s="297"/>
      <c r="AO399" s="303" t="str">
        <f t="shared" si="30"/>
        <v>//</v>
      </c>
      <c r="AP399" s="284" t="str">
        <f t="shared" si="31"/>
        <v>00-</v>
      </c>
      <c r="AQ399" s="284" t="str">
        <f t="shared" si="32"/>
        <v xml:space="preserve"> site  m //</v>
      </c>
      <c r="AR399" s="284" t="str">
        <f t="shared" si="33"/>
        <v/>
      </c>
      <c r="AS399" s="284" t="str">
        <f t="shared" si="34"/>
        <v/>
      </c>
    </row>
    <row r="400" spans="1:45" x14ac:dyDescent="0.3">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1"/>
      <c r="AE400" s="90"/>
      <c r="AF400" s="297"/>
      <c r="AG400" s="297"/>
      <c r="AH400" s="297"/>
      <c r="AI400" s="297"/>
      <c r="AJ400" s="297"/>
      <c r="AK400" s="297"/>
      <c r="AL400" s="297"/>
      <c r="AM400" s="297"/>
      <c r="AN400" s="297"/>
      <c r="AO400" s="303" t="str">
        <f t="shared" si="30"/>
        <v>//</v>
      </c>
      <c r="AP400" s="284" t="str">
        <f t="shared" si="31"/>
        <v>00-</v>
      </c>
      <c r="AQ400" s="284" t="str">
        <f t="shared" si="32"/>
        <v xml:space="preserve"> site  m //</v>
      </c>
      <c r="AR400" s="284" t="str">
        <f t="shared" si="33"/>
        <v/>
      </c>
      <c r="AS400" s="284" t="str">
        <f t="shared" si="34"/>
        <v/>
      </c>
    </row>
    <row r="401" spans="1:45" x14ac:dyDescent="0.3">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1"/>
      <c r="AE401" s="90"/>
      <c r="AF401" s="297"/>
      <c r="AG401" s="297"/>
      <c r="AH401" s="297"/>
      <c r="AI401" s="297"/>
      <c r="AJ401" s="297"/>
      <c r="AK401" s="297"/>
      <c r="AL401" s="297"/>
      <c r="AM401" s="297"/>
      <c r="AN401" s="297"/>
      <c r="AO401" s="303" t="str">
        <f t="shared" si="30"/>
        <v>//</v>
      </c>
      <c r="AP401" s="284" t="str">
        <f t="shared" si="31"/>
        <v>00-</v>
      </c>
      <c r="AQ401" s="284" t="str">
        <f t="shared" si="32"/>
        <v xml:space="preserve"> site  m //</v>
      </c>
      <c r="AR401" s="284" t="str">
        <f t="shared" si="33"/>
        <v/>
      </c>
      <c r="AS401" s="284" t="str">
        <f t="shared" si="34"/>
        <v/>
      </c>
    </row>
    <row r="402" spans="1:45" x14ac:dyDescent="0.3">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1"/>
      <c r="AE402" s="90"/>
      <c r="AF402" s="297"/>
      <c r="AG402" s="297"/>
      <c r="AH402" s="297"/>
      <c r="AI402" s="297"/>
      <c r="AJ402" s="297"/>
      <c r="AK402" s="297"/>
      <c r="AL402" s="297"/>
      <c r="AM402" s="297"/>
      <c r="AN402" s="297"/>
      <c r="AO402" s="303" t="str">
        <f t="shared" si="30"/>
        <v>//</v>
      </c>
      <c r="AP402" s="284" t="str">
        <f t="shared" si="31"/>
        <v>00-</v>
      </c>
      <c r="AQ402" s="284" t="str">
        <f t="shared" si="32"/>
        <v xml:space="preserve"> site  m //</v>
      </c>
      <c r="AR402" s="284" t="str">
        <f t="shared" si="33"/>
        <v/>
      </c>
      <c r="AS402" s="284" t="str">
        <f t="shared" si="34"/>
        <v/>
      </c>
    </row>
    <row r="403" spans="1:45" x14ac:dyDescent="0.3">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1"/>
      <c r="AE403" s="90"/>
      <c r="AF403" s="297"/>
      <c r="AG403" s="297"/>
      <c r="AH403" s="297"/>
      <c r="AI403" s="297"/>
      <c r="AJ403" s="297"/>
      <c r="AK403" s="297"/>
      <c r="AL403" s="297"/>
      <c r="AM403" s="297"/>
      <c r="AN403" s="297"/>
      <c r="AO403" s="303" t="str">
        <f t="shared" si="30"/>
        <v>//</v>
      </c>
      <c r="AP403" s="284" t="str">
        <f t="shared" si="31"/>
        <v>00-</v>
      </c>
      <c r="AQ403" s="284" t="str">
        <f t="shared" si="32"/>
        <v xml:space="preserve"> site  m //</v>
      </c>
      <c r="AR403" s="284" t="str">
        <f t="shared" si="33"/>
        <v/>
      </c>
      <c r="AS403" s="284" t="str">
        <f t="shared" si="34"/>
        <v/>
      </c>
    </row>
    <row r="404" spans="1:45" x14ac:dyDescent="0.3">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1"/>
      <c r="AE404" s="90"/>
      <c r="AF404" s="297"/>
      <c r="AG404" s="297"/>
      <c r="AH404" s="297"/>
      <c r="AI404" s="297"/>
      <c r="AJ404" s="297"/>
      <c r="AK404" s="297"/>
      <c r="AL404" s="297"/>
      <c r="AM404" s="297"/>
      <c r="AN404" s="297"/>
      <c r="AO404" s="303" t="str">
        <f t="shared" si="30"/>
        <v>//</v>
      </c>
      <c r="AP404" s="284" t="str">
        <f t="shared" si="31"/>
        <v>00-</v>
      </c>
      <c r="AQ404" s="284" t="str">
        <f t="shared" si="32"/>
        <v xml:space="preserve"> site  m //</v>
      </c>
      <c r="AR404" s="284" t="str">
        <f t="shared" si="33"/>
        <v/>
      </c>
      <c r="AS404" s="284" t="str">
        <f t="shared" si="34"/>
        <v/>
      </c>
    </row>
    <row r="405" spans="1:45" x14ac:dyDescent="0.3">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1"/>
      <c r="AE405" s="90"/>
      <c r="AF405" s="297"/>
      <c r="AG405" s="297"/>
      <c r="AH405" s="297"/>
      <c r="AI405" s="297"/>
      <c r="AJ405" s="297"/>
      <c r="AK405" s="297"/>
      <c r="AL405" s="297"/>
      <c r="AM405" s="297"/>
      <c r="AN405" s="297"/>
      <c r="AO405" s="303" t="str">
        <f t="shared" si="30"/>
        <v>//</v>
      </c>
      <c r="AP405" s="284" t="str">
        <f t="shared" si="31"/>
        <v>00-</v>
      </c>
      <c r="AQ405" s="284" t="str">
        <f t="shared" si="32"/>
        <v xml:space="preserve"> site  m //</v>
      </c>
      <c r="AR405" s="284" t="str">
        <f t="shared" si="33"/>
        <v/>
      </c>
      <c r="AS405" s="284" t="str">
        <f t="shared" si="34"/>
        <v/>
      </c>
    </row>
    <row r="406" spans="1:45" x14ac:dyDescent="0.3">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1"/>
      <c r="AE406" s="90"/>
      <c r="AF406" s="297"/>
      <c r="AG406" s="297"/>
      <c r="AH406" s="297"/>
      <c r="AI406" s="297"/>
      <c r="AJ406" s="297"/>
      <c r="AK406" s="297"/>
      <c r="AL406" s="297"/>
      <c r="AM406" s="297"/>
      <c r="AN406" s="297"/>
      <c r="AO406" s="303" t="str">
        <f t="shared" si="30"/>
        <v>//</v>
      </c>
      <c r="AP406" s="284" t="str">
        <f t="shared" si="31"/>
        <v>00-</v>
      </c>
      <c r="AQ406" s="284" t="str">
        <f t="shared" si="32"/>
        <v xml:space="preserve"> site  m //</v>
      </c>
      <c r="AR406" s="284" t="str">
        <f t="shared" si="33"/>
        <v/>
      </c>
      <c r="AS406" s="284" t="str">
        <f t="shared" si="34"/>
        <v/>
      </c>
    </row>
    <row r="407" spans="1:45" x14ac:dyDescent="0.3">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1"/>
      <c r="AE407" s="90"/>
      <c r="AF407" s="297"/>
      <c r="AG407" s="297"/>
      <c r="AH407" s="297"/>
      <c r="AI407" s="297"/>
      <c r="AJ407" s="297"/>
      <c r="AK407" s="297"/>
      <c r="AL407" s="297"/>
      <c r="AM407" s="297"/>
      <c r="AN407" s="297"/>
      <c r="AO407" s="303" t="str">
        <f t="shared" si="30"/>
        <v>//</v>
      </c>
      <c r="AP407" s="284" t="str">
        <f t="shared" si="31"/>
        <v>00-</v>
      </c>
      <c r="AQ407" s="284" t="str">
        <f t="shared" si="32"/>
        <v xml:space="preserve"> site  m //</v>
      </c>
      <c r="AR407" s="284" t="str">
        <f t="shared" si="33"/>
        <v/>
      </c>
      <c r="AS407" s="284" t="str">
        <f t="shared" si="34"/>
        <v/>
      </c>
    </row>
    <row r="408" spans="1:45" x14ac:dyDescent="0.3">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1"/>
      <c r="AE408" s="90"/>
      <c r="AF408" s="297"/>
      <c r="AG408" s="297"/>
      <c r="AH408" s="297"/>
      <c r="AI408" s="297"/>
      <c r="AJ408" s="297"/>
      <c r="AK408" s="297"/>
      <c r="AL408" s="297"/>
      <c r="AM408" s="297"/>
      <c r="AN408" s="297"/>
      <c r="AO408" s="303" t="str">
        <f t="shared" si="30"/>
        <v>//</v>
      </c>
      <c r="AP408" s="284" t="str">
        <f t="shared" si="31"/>
        <v>00-</v>
      </c>
      <c r="AQ408" s="284" t="str">
        <f t="shared" si="32"/>
        <v xml:space="preserve"> site  m //</v>
      </c>
      <c r="AR408" s="284" t="str">
        <f t="shared" si="33"/>
        <v/>
      </c>
      <c r="AS408" s="284" t="str">
        <f t="shared" si="34"/>
        <v/>
      </c>
    </row>
    <row r="409" spans="1:45" x14ac:dyDescent="0.3">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1"/>
      <c r="AE409" s="90"/>
      <c r="AF409" s="297"/>
      <c r="AG409" s="297"/>
      <c r="AH409" s="297"/>
      <c r="AI409" s="297"/>
      <c r="AJ409" s="297"/>
      <c r="AK409" s="297"/>
      <c r="AL409" s="297"/>
      <c r="AM409" s="297"/>
      <c r="AN409" s="297"/>
      <c r="AO409" s="303" t="str">
        <f t="shared" si="30"/>
        <v>//</v>
      </c>
      <c r="AP409" s="284" t="str">
        <f t="shared" si="31"/>
        <v>00-</v>
      </c>
      <c r="AQ409" s="284" t="str">
        <f t="shared" si="32"/>
        <v xml:space="preserve"> site  m //</v>
      </c>
      <c r="AR409" s="284" t="str">
        <f t="shared" si="33"/>
        <v/>
      </c>
      <c r="AS409" s="284" t="str">
        <f t="shared" si="34"/>
        <v/>
      </c>
    </row>
    <row r="410" spans="1:45" x14ac:dyDescent="0.3">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1"/>
      <c r="AE410" s="90"/>
      <c r="AF410" s="297"/>
      <c r="AG410" s="297"/>
      <c r="AH410" s="297"/>
      <c r="AI410" s="297"/>
      <c r="AJ410" s="297"/>
      <c r="AK410" s="297"/>
      <c r="AL410" s="297"/>
      <c r="AM410" s="297"/>
      <c r="AN410" s="297"/>
      <c r="AO410" s="303" t="str">
        <f t="shared" si="30"/>
        <v>//</v>
      </c>
      <c r="AP410" s="284" t="str">
        <f t="shared" si="31"/>
        <v>00-</v>
      </c>
      <c r="AQ410" s="284" t="str">
        <f t="shared" si="32"/>
        <v xml:space="preserve"> site  m //</v>
      </c>
      <c r="AR410" s="284" t="str">
        <f t="shared" si="33"/>
        <v/>
      </c>
      <c r="AS410" s="284" t="str">
        <f t="shared" si="34"/>
        <v/>
      </c>
    </row>
    <row r="411" spans="1:45" x14ac:dyDescent="0.3">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1"/>
      <c r="AE411" s="90"/>
      <c r="AF411" s="297"/>
      <c r="AG411" s="297"/>
      <c r="AH411" s="297"/>
      <c r="AI411" s="297"/>
      <c r="AJ411" s="297"/>
      <c r="AK411" s="297"/>
      <c r="AL411" s="297"/>
      <c r="AM411" s="297"/>
      <c r="AN411" s="297"/>
      <c r="AO411" s="303" t="str">
        <f t="shared" si="30"/>
        <v>//</v>
      </c>
      <c r="AP411" s="284" t="str">
        <f t="shared" si="31"/>
        <v>00-</v>
      </c>
      <c r="AQ411" s="284" t="str">
        <f t="shared" si="32"/>
        <v xml:space="preserve"> site  m //</v>
      </c>
      <c r="AR411" s="284" t="str">
        <f t="shared" si="33"/>
        <v/>
      </c>
      <c r="AS411" s="284" t="str">
        <f t="shared" si="34"/>
        <v/>
      </c>
    </row>
    <row r="412" spans="1:45" x14ac:dyDescent="0.3">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1"/>
      <c r="AE412" s="90"/>
      <c r="AF412" s="297"/>
      <c r="AG412" s="297"/>
      <c r="AH412" s="297"/>
      <c r="AI412" s="297"/>
      <c r="AJ412" s="297"/>
      <c r="AK412" s="297"/>
      <c r="AL412" s="297"/>
      <c r="AM412" s="297"/>
      <c r="AN412" s="297"/>
      <c r="AO412" s="303" t="str">
        <f t="shared" si="30"/>
        <v>//</v>
      </c>
      <c r="AP412" s="284" t="str">
        <f t="shared" si="31"/>
        <v>00-</v>
      </c>
      <c r="AQ412" s="284" t="str">
        <f t="shared" si="32"/>
        <v xml:space="preserve"> site  m //</v>
      </c>
      <c r="AR412" s="284" t="str">
        <f t="shared" si="33"/>
        <v/>
      </c>
      <c r="AS412" s="284" t="str">
        <f t="shared" si="34"/>
        <v/>
      </c>
    </row>
    <row r="413" spans="1:45" x14ac:dyDescent="0.3">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1"/>
      <c r="AE413" s="90"/>
      <c r="AF413" s="297"/>
      <c r="AG413" s="297"/>
      <c r="AH413" s="297"/>
      <c r="AI413" s="297"/>
      <c r="AJ413" s="297"/>
      <c r="AK413" s="297"/>
      <c r="AL413" s="297"/>
      <c r="AM413" s="297"/>
      <c r="AN413" s="297"/>
      <c r="AO413" s="303" t="str">
        <f t="shared" si="30"/>
        <v>//</v>
      </c>
      <c r="AP413" s="284" t="str">
        <f t="shared" si="31"/>
        <v>00-</v>
      </c>
      <c r="AQ413" s="284" t="str">
        <f t="shared" si="32"/>
        <v xml:space="preserve"> site  m //</v>
      </c>
      <c r="AR413" s="284" t="str">
        <f t="shared" si="33"/>
        <v/>
      </c>
      <c r="AS413" s="284" t="str">
        <f t="shared" si="34"/>
        <v/>
      </c>
    </row>
    <row r="414" spans="1:45" x14ac:dyDescent="0.3">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1"/>
      <c r="AE414" s="90"/>
      <c r="AF414" s="297"/>
      <c r="AG414" s="297"/>
      <c r="AH414" s="297"/>
      <c r="AI414" s="297"/>
      <c r="AJ414" s="297"/>
      <c r="AK414" s="297"/>
      <c r="AL414" s="297"/>
      <c r="AM414" s="297"/>
      <c r="AN414" s="297"/>
      <c r="AO414" s="303" t="str">
        <f t="shared" si="30"/>
        <v>//</v>
      </c>
      <c r="AP414" s="284" t="str">
        <f t="shared" si="31"/>
        <v>00-</v>
      </c>
      <c r="AQ414" s="284" t="str">
        <f t="shared" si="32"/>
        <v xml:space="preserve"> site  m //</v>
      </c>
      <c r="AR414" s="284" t="str">
        <f t="shared" si="33"/>
        <v/>
      </c>
      <c r="AS414" s="284" t="str">
        <f t="shared" si="34"/>
        <v/>
      </c>
    </row>
    <row r="415" spans="1:45" x14ac:dyDescent="0.3">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1"/>
      <c r="AE415" s="90"/>
      <c r="AF415" s="297"/>
      <c r="AG415" s="297"/>
      <c r="AH415" s="297"/>
      <c r="AI415" s="297"/>
      <c r="AJ415" s="297"/>
      <c r="AK415" s="297"/>
      <c r="AL415" s="297"/>
      <c r="AM415" s="297"/>
      <c r="AN415" s="297"/>
      <c r="AO415" s="303" t="str">
        <f t="shared" si="30"/>
        <v>//</v>
      </c>
      <c r="AP415" s="284" t="str">
        <f t="shared" si="31"/>
        <v>00-</v>
      </c>
      <c r="AQ415" s="284" t="str">
        <f t="shared" si="32"/>
        <v xml:space="preserve"> site  m //</v>
      </c>
      <c r="AR415" s="284" t="str">
        <f t="shared" si="33"/>
        <v/>
      </c>
      <c r="AS415" s="284" t="str">
        <f t="shared" si="34"/>
        <v/>
      </c>
    </row>
    <row r="416" spans="1:45" x14ac:dyDescent="0.3">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1"/>
      <c r="AE416" s="90"/>
      <c r="AF416" s="297"/>
      <c r="AG416" s="297"/>
      <c r="AH416" s="297"/>
      <c r="AI416" s="297"/>
      <c r="AJ416" s="297"/>
      <c r="AK416" s="297"/>
      <c r="AL416" s="297"/>
      <c r="AM416" s="297"/>
      <c r="AN416" s="297"/>
      <c r="AO416" s="303" t="str">
        <f t="shared" si="30"/>
        <v>//</v>
      </c>
      <c r="AP416" s="284" t="str">
        <f t="shared" si="31"/>
        <v>00-</v>
      </c>
      <c r="AQ416" s="284" t="str">
        <f t="shared" si="32"/>
        <v xml:space="preserve"> site  m //</v>
      </c>
      <c r="AR416" s="284" t="str">
        <f t="shared" si="33"/>
        <v/>
      </c>
      <c r="AS416" s="284" t="str">
        <f t="shared" si="34"/>
        <v/>
      </c>
    </row>
    <row r="417" spans="1:45" x14ac:dyDescent="0.3">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1"/>
      <c r="AE417" s="90"/>
      <c r="AF417" s="297"/>
      <c r="AG417" s="297"/>
      <c r="AH417" s="297"/>
      <c r="AI417" s="297"/>
      <c r="AJ417" s="297"/>
      <c r="AK417" s="297"/>
      <c r="AL417" s="297"/>
      <c r="AM417" s="297"/>
      <c r="AN417" s="297"/>
      <c r="AO417" s="303" t="str">
        <f t="shared" si="30"/>
        <v>//</v>
      </c>
      <c r="AP417" s="284" t="str">
        <f t="shared" si="31"/>
        <v>00-</v>
      </c>
      <c r="AQ417" s="284" t="str">
        <f t="shared" si="32"/>
        <v xml:space="preserve"> site  m //</v>
      </c>
      <c r="AR417" s="284" t="str">
        <f t="shared" si="33"/>
        <v/>
      </c>
      <c r="AS417" s="284" t="str">
        <f t="shared" si="34"/>
        <v/>
      </c>
    </row>
    <row r="418" spans="1:45" x14ac:dyDescent="0.3">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1"/>
      <c r="AE418" s="90"/>
      <c r="AF418" s="297"/>
      <c r="AG418" s="297"/>
      <c r="AH418" s="297"/>
      <c r="AI418" s="297"/>
      <c r="AJ418" s="297"/>
      <c r="AK418" s="297"/>
      <c r="AL418" s="297"/>
      <c r="AM418" s="297"/>
      <c r="AN418" s="297"/>
      <c r="AO418" s="303" t="str">
        <f t="shared" si="30"/>
        <v>//</v>
      </c>
      <c r="AP418" s="284" t="str">
        <f t="shared" si="31"/>
        <v>00-</v>
      </c>
      <c r="AQ418" s="284" t="str">
        <f t="shared" si="32"/>
        <v xml:space="preserve"> site  m //</v>
      </c>
      <c r="AR418" s="284" t="str">
        <f t="shared" si="33"/>
        <v/>
      </c>
      <c r="AS418" s="284" t="str">
        <f t="shared" si="34"/>
        <v/>
      </c>
    </row>
    <row r="419" spans="1:45" x14ac:dyDescent="0.3">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1"/>
      <c r="AE419" s="90"/>
      <c r="AF419" s="297"/>
      <c r="AG419" s="297"/>
      <c r="AH419" s="297"/>
      <c r="AI419" s="297"/>
      <c r="AJ419" s="297"/>
      <c r="AK419" s="297"/>
      <c r="AL419" s="297"/>
      <c r="AM419" s="297"/>
      <c r="AN419" s="297"/>
      <c r="AO419" s="303" t="str">
        <f t="shared" si="30"/>
        <v>//</v>
      </c>
      <c r="AP419" s="284" t="str">
        <f t="shared" si="31"/>
        <v>00-</v>
      </c>
      <c r="AQ419" s="284" t="str">
        <f t="shared" si="32"/>
        <v xml:space="preserve"> site  m //</v>
      </c>
      <c r="AR419" s="284" t="str">
        <f t="shared" si="33"/>
        <v/>
      </c>
      <c r="AS419" s="284" t="str">
        <f t="shared" si="34"/>
        <v/>
      </c>
    </row>
    <row r="420" spans="1:45" x14ac:dyDescent="0.3">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1"/>
      <c r="AE420" s="90"/>
      <c r="AF420" s="297"/>
      <c r="AG420" s="297"/>
      <c r="AH420" s="297"/>
      <c r="AI420" s="297"/>
      <c r="AJ420" s="297"/>
      <c r="AK420" s="297"/>
      <c r="AL420" s="297"/>
      <c r="AM420" s="297"/>
      <c r="AN420" s="297"/>
      <c r="AO420" s="303" t="str">
        <f t="shared" si="30"/>
        <v>//</v>
      </c>
      <c r="AP420" s="284" t="str">
        <f t="shared" si="31"/>
        <v>00-</v>
      </c>
      <c r="AQ420" s="284" t="str">
        <f t="shared" si="32"/>
        <v xml:space="preserve"> site  m //</v>
      </c>
      <c r="AR420" s="284" t="str">
        <f t="shared" si="33"/>
        <v/>
      </c>
      <c r="AS420" s="284" t="str">
        <f t="shared" si="34"/>
        <v/>
      </c>
    </row>
    <row r="421" spans="1:45" x14ac:dyDescent="0.3">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1"/>
      <c r="AE421" s="90"/>
      <c r="AF421" s="297"/>
      <c r="AG421" s="297"/>
      <c r="AH421" s="297"/>
      <c r="AI421" s="297"/>
      <c r="AJ421" s="297"/>
      <c r="AK421" s="297"/>
      <c r="AL421" s="297"/>
      <c r="AM421" s="297"/>
      <c r="AN421" s="297"/>
      <c r="AO421" s="303" t="str">
        <f t="shared" si="30"/>
        <v>//</v>
      </c>
      <c r="AP421" s="284" t="str">
        <f t="shared" si="31"/>
        <v>00-</v>
      </c>
      <c r="AQ421" s="284" t="str">
        <f t="shared" si="32"/>
        <v xml:space="preserve"> site  m //</v>
      </c>
      <c r="AR421" s="284" t="str">
        <f t="shared" si="33"/>
        <v/>
      </c>
      <c r="AS421" s="284" t="str">
        <f t="shared" si="34"/>
        <v/>
      </c>
    </row>
    <row r="422" spans="1:45" x14ac:dyDescent="0.3">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1"/>
      <c r="AE422" s="90"/>
      <c r="AF422" s="297"/>
      <c r="AG422" s="297"/>
      <c r="AH422" s="297"/>
      <c r="AI422" s="297"/>
      <c r="AJ422" s="297"/>
      <c r="AK422" s="297"/>
      <c r="AL422" s="297"/>
      <c r="AM422" s="297"/>
      <c r="AN422" s="297"/>
      <c r="AO422" s="303" t="str">
        <f t="shared" si="30"/>
        <v>//</v>
      </c>
      <c r="AP422" s="284" t="str">
        <f t="shared" si="31"/>
        <v>00-</v>
      </c>
      <c r="AQ422" s="284" t="str">
        <f t="shared" si="32"/>
        <v xml:space="preserve"> site  m //</v>
      </c>
      <c r="AR422" s="284" t="str">
        <f t="shared" si="33"/>
        <v/>
      </c>
      <c r="AS422" s="284" t="str">
        <f t="shared" si="34"/>
        <v/>
      </c>
    </row>
    <row r="423" spans="1:45" x14ac:dyDescent="0.3">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1"/>
      <c r="AE423" s="90"/>
      <c r="AF423" s="297"/>
      <c r="AG423" s="297"/>
      <c r="AH423" s="297"/>
      <c r="AI423" s="297"/>
      <c r="AJ423" s="297"/>
      <c r="AK423" s="297"/>
      <c r="AL423" s="297"/>
      <c r="AM423" s="297"/>
      <c r="AN423" s="297"/>
      <c r="AO423" s="303" t="str">
        <f t="shared" si="30"/>
        <v>//</v>
      </c>
      <c r="AP423" s="284" t="str">
        <f t="shared" si="31"/>
        <v>00-</v>
      </c>
      <c r="AQ423" s="284" t="str">
        <f t="shared" si="32"/>
        <v xml:space="preserve"> site  m //</v>
      </c>
      <c r="AR423" s="284" t="str">
        <f t="shared" si="33"/>
        <v/>
      </c>
      <c r="AS423" s="284" t="str">
        <f t="shared" si="34"/>
        <v/>
      </c>
    </row>
    <row r="424" spans="1:45" x14ac:dyDescent="0.3">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1"/>
      <c r="AE424" s="90"/>
      <c r="AF424" s="297"/>
      <c r="AG424" s="297"/>
      <c r="AH424" s="297"/>
      <c r="AI424" s="297"/>
      <c r="AJ424" s="297"/>
      <c r="AK424" s="297"/>
      <c r="AL424" s="297"/>
      <c r="AM424" s="297"/>
      <c r="AN424" s="297"/>
      <c r="AO424" s="303" t="str">
        <f t="shared" si="30"/>
        <v>//</v>
      </c>
      <c r="AP424" s="284" t="str">
        <f t="shared" si="31"/>
        <v>00-</v>
      </c>
      <c r="AQ424" s="284" t="str">
        <f t="shared" si="32"/>
        <v xml:space="preserve"> site  m //</v>
      </c>
      <c r="AR424" s="284" t="str">
        <f t="shared" si="33"/>
        <v/>
      </c>
      <c r="AS424" s="284" t="str">
        <f t="shared" si="34"/>
        <v/>
      </c>
    </row>
    <row r="425" spans="1:45" x14ac:dyDescent="0.3">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1"/>
      <c r="AE425" s="90"/>
      <c r="AF425" s="297"/>
      <c r="AG425" s="297"/>
      <c r="AH425" s="297"/>
      <c r="AI425" s="297"/>
      <c r="AJ425" s="297"/>
      <c r="AK425" s="297"/>
      <c r="AL425" s="297"/>
      <c r="AM425" s="297"/>
      <c r="AN425" s="297"/>
      <c r="AO425" s="303" t="str">
        <f t="shared" si="30"/>
        <v>//</v>
      </c>
      <c r="AP425" s="284" t="str">
        <f t="shared" si="31"/>
        <v>00-</v>
      </c>
      <c r="AQ425" s="284" t="str">
        <f t="shared" si="32"/>
        <v xml:space="preserve"> site  m //</v>
      </c>
      <c r="AR425" s="284" t="str">
        <f t="shared" si="33"/>
        <v/>
      </c>
      <c r="AS425" s="284" t="str">
        <f t="shared" si="34"/>
        <v/>
      </c>
    </row>
    <row r="426" spans="1:45" x14ac:dyDescent="0.3">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1"/>
      <c r="AE426" s="90"/>
      <c r="AF426" s="297"/>
      <c r="AG426" s="297"/>
      <c r="AH426" s="297"/>
      <c r="AI426" s="297"/>
      <c r="AJ426" s="297"/>
      <c r="AK426" s="297"/>
      <c r="AL426" s="297"/>
      <c r="AM426" s="297"/>
      <c r="AN426" s="297"/>
      <c r="AO426" s="303" t="str">
        <f t="shared" si="30"/>
        <v>//</v>
      </c>
      <c r="AP426" s="284" t="str">
        <f t="shared" si="31"/>
        <v>00-</v>
      </c>
      <c r="AQ426" s="284" t="str">
        <f t="shared" si="32"/>
        <v xml:space="preserve"> site  m //</v>
      </c>
      <c r="AR426" s="284" t="str">
        <f t="shared" si="33"/>
        <v/>
      </c>
      <c r="AS426" s="284" t="str">
        <f t="shared" si="34"/>
        <v/>
      </c>
    </row>
    <row r="427" spans="1:45" x14ac:dyDescent="0.3">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1"/>
      <c r="AE427" s="90"/>
      <c r="AF427" s="297"/>
      <c r="AG427" s="297"/>
      <c r="AH427" s="297"/>
      <c r="AI427" s="297"/>
      <c r="AJ427" s="297"/>
      <c r="AK427" s="297"/>
      <c r="AL427" s="297"/>
      <c r="AM427" s="297"/>
      <c r="AN427" s="297"/>
      <c r="AO427" s="303" t="str">
        <f t="shared" si="30"/>
        <v>//</v>
      </c>
      <c r="AP427" s="284" t="str">
        <f t="shared" si="31"/>
        <v>00-</v>
      </c>
      <c r="AQ427" s="284" t="str">
        <f t="shared" si="32"/>
        <v xml:space="preserve"> site  m //</v>
      </c>
      <c r="AR427" s="284" t="str">
        <f t="shared" si="33"/>
        <v/>
      </c>
      <c r="AS427" s="284" t="str">
        <f t="shared" si="34"/>
        <v/>
      </c>
    </row>
    <row r="428" spans="1:45" x14ac:dyDescent="0.3">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1"/>
      <c r="AE428" s="90"/>
      <c r="AF428" s="297"/>
      <c r="AG428" s="297"/>
      <c r="AH428" s="297"/>
      <c r="AI428" s="297"/>
      <c r="AJ428" s="297"/>
      <c r="AK428" s="297"/>
      <c r="AL428" s="297"/>
      <c r="AM428" s="297"/>
      <c r="AN428" s="297"/>
      <c r="AO428" s="303" t="str">
        <f t="shared" si="30"/>
        <v>//</v>
      </c>
      <c r="AP428" s="284" t="str">
        <f t="shared" si="31"/>
        <v>00-</v>
      </c>
      <c r="AQ428" s="284" t="str">
        <f t="shared" si="32"/>
        <v xml:space="preserve"> site  m //</v>
      </c>
      <c r="AR428" s="284" t="str">
        <f t="shared" si="33"/>
        <v/>
      </c>
      <c r="AS428" s="284" t="str">
        <f t="shared" si="34"/>
        <v/>
      </c>
    </row>
    <row r="429" spans="1:45" x14ac:dyDescent="0.3">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1"/>
      <c r="AE429" s="90"/>
      <c r="AF429" s="297"/>
      <c r="AG429" s="297"/>
      <c r="AH429" s="297"/>
      <c r="AI429" s="297"/>
      <c r="AJ429" s="297"/>
      <c r="AK429" s="297"/>
      <c r="AL429" s="297"/>
      <c r="AM429" s="297"/>
      <c r="AN429" s="297"/>
      <c r="AO429" s="303" t="str">
        <f t="shared" si="30"/>
        <v>//</v>
      </c>
      <c r="AP429" s="284" t="str">
        <f t="shared" si="31"/>
        <v>00-</v>
      </c>
      <c r="AQ429" s="284" t="str">
        <f t="shared" si="32"/>
        <v xml:space="preserve"> site  m //</v>
      </c>
      <c r="AR429" s="284" t="str">
        <f t="shared" si="33"/>
        <v/>
      </c>
      <c r="AS429" s="284" t="str">
        <f t="shared" si="34"/>
        <v/>
      </c>
    </row>
    <row r="430" spans="1:45" x14ac:dyDescent="0.3">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1"/>
      <c r="AE430" s="90"/>
      <c r="AF430" s="297"/>
      <c r="AG430" s="297"/>
      <c r="AH430" s="297"/>
      <c r="AI430" s="297"/>
      <c r="AJ430" s="297"/>
      <c r="AK430" s="297"/>
      <c r="AL430" s="297"/>
      <c r="AM430" s="297"/>
      <c r="AN430" s="297"/>
      <c r="AO430" s="303" t="str">
        <f t="shared" si="30"/>
        <v>//</v>
      </c>
      <c r="AP430" s="284" t="str">
        <f t="shared" si="31"/>
        <v>00-</v>
      </c>
      <c r="AQ430" s="284" t="str">
        <f t="shared" si="32"/>
        <v xml:space="preserve"> site  m //</v>
      </c>
      <c r="AR430" s="284" t="str">
        <f t="shared" si="33"/>
        <v/>
      </c>
      <c r="AS430" s="284" t="str">
        <f t="shared" si="34"/>
        <v/>
      </c>
    </row>
    <row r="431" spans="1:45" x14ac:dyDescent="0.3">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1"/>
      <c r="AE431" s="90"/>
      <c r="AF431" s="297"/>
      <c r="AG431" s="297"/>
      <c r="AH431" s="297"/>
      <c r="AI431" s="297"/>
      <c r="AJ431" s="297"/>
      <c r="AK431" s="297"/>
      <c r="AL431" s="297"/>
      <c r="AM431" s="297"/>
      <c r="AN431" s="297"/>
      <c r="AO431" s="303" t="str">
        <f t="shared" si="30"/>
        <v>//</v>
      </c>
      <c r="AP431" s="284" t="str">
        <f t="shared" si="31"/>
        <v>00-</v>
      </c>
      <c r="AQ431" s="284" t="str">
        <f t="shared" si="32"/>
        <v xml:space="preserve"> site  m //</v>
      </c>
      <c r="AR431" s="284" t="str">
        <f t="shared" si="33"/>
        <v/>
      </c>
      <c r="AS431" s="284" t="str">
        <f t="shared" si="34"/>
        <v/>
      </c>
    </row>
    <row r="432" spans="1:45" x14ac:dyDescent="0.3">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1"/>
      <c r="AE432" s="90"/>
      <c r="AF432" s="297"/>
      <c r="AG432" s="297"/>
      <c r="AH432" s="297"/>
      <c r="AI432" s="297"/>
      <c r="AJ432" s="297"/>
      <c r="AK432" s="297"/>
      <c r="AL432" s="297"/>
      <c r="AM432" s="297"/>
      <c r="AN432" s="297"/>
      <c r="AO432" s="303" t="str">
        <f t="shared" si="30"/>
        <v>//</v>
      </c>
      <c r="AP432" s="284" t="str">
        <f t="shared" si="31"/>
        <v>00-</v>
      </c>
      <c r="AQ432" s="284" t="str">
        <f t="shared" si="32"/>
        <v xml:space="preserve"> site  m //</v>
      </c>
      <c r="AR432" s="284" t="str">
        <f t="shared" si="33"/>
        <v/>
      </c>
      <c r="AS432" s="284" t="str">
        <f t="shared" si="34"/>
        <v/>
      </c>
    </row>
    <row r="433" spans="1:45" x14ac:dyDescent="0.3">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1"/>
      <c r="AE433" s="90"/>
      <c r="AF433" s="297"/>
      <c r="AG433" s="297"/>
      <c r="AH433" s="297"/>
      <c r="AI433" s="297"/>
      <c r="AJ433" s="297"/>
      <c r="AK433" s="297"/>
      <c r="AL433" s="297"/>
      <c r="AM433" s="297"/>
      <c r="AN433" s="297"/>
      <c r="AO433" s="303" t="str">
        <f t="shared" si="30"/>
        <v>//</v>
      </c>
      <c r="AP433" s="284" t="str">
        <f t="shared" si="31"/>
        <v>00-</v>
      </c>
      <c r="AQ433" s="284" t="str">
        <f t="shared" si="32"/>
        <v xml:space="preserve"> site  m //</v>
      </c>
      <c r="AR433" s="284" t="str">
        <f t="shared" si="33"/>
        <v/>
      </c>
      <c r="AS433" s="284" t="str">
        <f t="shared" si="34"/>
        <v/>
      </c>
    </row>
    <row r="434" spans="1:45" x14ac:dyDescent="0.3">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1"/>
      <c r="AE434" s="90"/>
      <c r="AF434" s="297"/>
      <c r="AG434" s="297"/>
      <c r="AH434" s="297"/>
      <c r="AI434" s="297"/>
      <c r="AJ434" s="297"/>
      <c r="AK434" s="297"/>
      <c r="AL434" s="297"/>
      <c r="AM434" s="297"/>
      <c r="AN434" s="297"/>
      <c r="AO434" s="303" t="str">
        <f t="shared" si="30"/>
        <v>//</v>
      </c>
      <c r="AP434" s="284" t="str">
        <f t="shared" si="31"/>
        <v>00-</v>
      </c>
      <c r="AQ434" s="284" t="str">
        <f t="shared" si="32"/>
        <v xml:space="preserve"> site  m //</v>
      </c>
      <c r="AR434" s="284" t="str">
        <f t="shared" si="33"/>
        <v/>
      </c>
      <c r="AS434" s="284" t="str">
        <f t="shared" si="34"/>
        <v/>
      </c>
    </row>
    <row r="435" spans="1:45" x14ac:dyDescent="0.3">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1"/>
      <c r="AE435" s="90"/>
      <c r="AF435" s="297"/>
      <c r="AG435" s="297"/>
      <c r="AH435" s="297"/>
      <c r="AI435" s="297"/>
      <c r="AJ435" s="297"/>
      <c r="AK435" s="297"/>
      <c r="AL435" s="297"/>
      <c r="AM435" s="297"/>
      <c r="AN435" s="297"/>
      <c r="AO435" s="303" t="str">
        <f t="shared" si="30"/>
        <v>//</v>
      </c>
      <c r="AP435" s="284" t="str">
        <f t="shared" si="31"/>
        <v>00-</v>
      </c>
      <c r="AQ435" s="284" t="str">
        <f t="shared" si="32"/>
        <v xml:space="preserve"> site  m //</v>
      </c>
      <c r="AR435" s="284" t="str">
        <f t="shared" si="33"/>
        <v/>
      </c>
      <c r="AS435" s="284" t="str">
        <f t="shared" si="34"/>
        <v/>
      </c>
    </row>
    <row r="436" spans="1:45" x14ac:dyDescent="0.3">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1"/>
      <c r="AE436" s="90"/>
      <c r="AF436" s="297"/>
      <c r="AG436" s="297"/>
      <c r="AH436" s="297"/>
      <c r="AI436" s="297"/>
      <c r="AJ436" s="297"/>
      <c r="AK436" s="297"/>
      <c r="AL436" s="297"/>
      <c r="AM436" s="297"/>
      <c r="AN436" s="297"/>
      <c r="AO436" s="303" t="str">
        <f t="shared" si="30"/>
        <v>//</v>
      </c>
      <c r="AP436" s="284" t="str">
        <f t="shared" si="31"/>
        <v>00-</v>
      </c>
      <c r="AQ436" s="284" t="str">
        <f t="shared" si="32"/>
        <v xml:space="preserve"> site  m //</v>
      </c>
      <c r="AR436" s="284" t="str">
        <f t="shared" si="33"/>
        <v/>
      </c>
      <c r="AS436" s="284" t="str">
        <f t="shared" si="34"/>
        <v/>
      </c>
    </row>
    <row r="437" spans="1:45" x14ac:dyDescent="0.3">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1"/>
      <c r="AE437" s="90"/>
      <c r="AF437" s="297"/>
      <c r="AG437" s="297"/>
      <c r="AH437" s="297"/>
      <c r="AI437" s="297"/>
      <c r="AJ437" s="297"/>
      <c r="AK437" s="297"/>
      <c r="AL437" s="297"/>
      <c r="AM437" s="297"/>
      <c r="AN437" s="297"/>
      <c r="AO437" s="303" t="str">
        <f t="shared" si="30"/>
        <v>//</v>
      </c>
      <c r="AP437" s="284" t="str">
        <f t="shared" si="31"/>
        <v>00-</v>
      </c>
      <c r="AQ437" s="284" t="str">
        <f t="shared" si="32"/>
        <v xml:space="preserve"> site  m //</v>
      </c>
      <c r="AR437" s="284" t="str">
        <f t="shared" si="33"/>
        <v/>
      </c>
      <c r="AS437" s="284" t="str">
        <f t="shared" si="34"/>
        <v/>
      </c>
    </row>
    <row r="438" spans="1:45" x14ac:dyDescent="0.3">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1"/>
      <c r="AE438" s="90"/>
      <c r="AF438" s="297"/>
      <c r="AG438" s="297"/>
      <c r="AH438" s="297"/>
      <c r="AI438" s="297"/>
      <c r="AJ438" s="297"/>
      <c r="AK438" s="297"/>
      <c r="AL438" s="297"/>
      <c r="AM438" s="297"/>
      <c r="AN438" s="297"/>
      <c r="AO438" s="303" t="str">
        <f t="shared" si="30"/>
        <v>//</v>
      </c>
      <c r="AP438" s="284" t="str">
        <f t="shared" si="31"/>
        <v>00-</v>
      </c>
      <c r="AQ438" s="284" t="str">
        <f t="shared" si="32"/>
        <v xml:space="preserve"> site  m //</v>
      </c>
      <c r="AR438" s="284" t="str">
        <f t="shared" si="33"/>
        <v/>
      </c>
      <c r="AS438" s="284" t="str">
        <f t="shared" si="34"/>
        <v/>
      </c>
    </row>
    <row r="439" spans="1:45" x14ac:dyDescent="0.3">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1"/>
      <c r="AE439" s="90"/>
      <c r="AF439" s="297"/>
      <c r="AG439" s="297"/>
      <c r="AH439" s="297"/>
      <c r="AI439" s="297"/>
      <c r="AJ439" s="297"/>
      <c r="AK439" s="297"/>
      <c r="AL439" s="297"/>
      <c r="AM439" s="297"/>
      <c r="AN439" s="297"/>
      <c r="AO439" s="303" t="str">
        <f t="shared" si="30"/>
        <v>//</v>
      </c>
      <c r="AP439" s="284" t="str">
        <f t="shared" si="31"/>
        <v>00-</v>
      </c>
      <c r="AQ439" s="284" t="str">
        <f t="shared" si="32"/>
        <v xml:space="preserve"> site  m //</v>
      </c>
      <c r="AR439" s="284" t="str">
        <f t="shared" si="33"/>
        <v/>
      </c>
      <c r="AS439" s="284" t="str">
        <f t="shared" si="34"/>
        <v/>
      </c>
    </row>
    <row r="440" spans="1:45" x14ac:dyDescent="0.3">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1"/>
      <c r="AE440" s="90"/>
      <c r="AF440" s="297"/>
      <c r="AG440" s="297"/>
      <c r="AH440" s="297"/>
      <c r="AI440" s="297"/>
      <c r="AJ440" s="297"/>
      <c r="AK440" s="297"/>
      <c r="AL440" s="297"/>
      <c r="AM440" s="297"/>
      <c r="AN440" s="297"/>
      <c r="AO440" s="303" t="str">
        <f t="shared" si="30"/>
        <v>//</v>
      </c>
      <c r="AP440" s="284" t="str">
        <f t="shared" si="31"/>
        <v>00-</v>
      </c>
      <c r="AQ440" s="284" t="str">
        <f t="shared" si="32"/>
        <v xml:space="preserve"> site  m //</v>
      </c>
      <c r="AR440" s="284" t="str">
        <f t="shared" si="33"/>
        <v/>
      </c>
      <c r="AS440" s="284" t="str">
        <f t="shared" si="34"/>
        <v/>
      </c>
    </row>
    <row r="441" spans="1:45" x14ac:dyDescent="0.3">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1"/>
      <c r="AE441" s="90"/>
      <c r="AF441" s="297"/>
      <c r="AG441" s="297"/>
      <c r="AH441" s="297"/>
      <c r="AI441" s="297"/>
      <c r="AJ441" s="297"/>
      <c r="AK441" s="297"/>
      <c r="AL441" s="297"/>
      <c r="AM441" s="297"/>
      <c r="AN441" s="297"/>
      <c r="AO441" s="303" t="str">
        <f t="shared" si="30"/>
        <v>//</v>
      </c>
      <c r="AP441" s="284" t="str">
        <f t="shared" si="31"/>
        <v>00-</v>
      </c>
      <c r="AQ441" s="284" t="str">
        <f t="shared" si="32"/>
        <v xml:space="preserve"> site  m //</v>
      </c>
      <c r="AR441" s="284" t="str">
        <f t="shared" si="33"/>
        <v/>
      </c>
      <c r="AS441" s="284" t="str">
        <f t="shared" si="34"/>
        <v/>
      </c>
    </row>
    <row r="442" spans="1:45" x14ac:dyDescent="0.3">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1"/>
      <c r="AE442" s="90"/>
      <c r="AF442" s="297"/>
      <c r="AG442" s="297"/>
      <c r="AH442" s="297"/>
      <c r="AI442" s="297"/>
      <c r="AJ442" s="297"/>
      <c r="AK442" s="297"/>
      <c r="AL442" s="297"/>
      <c r="AM442" s="297"/>
      <c r="AN442" s="297"/>
      <c r="AO442" s="303" t="str">
        <f t="shared" si="30"/>
        <v>//</v>
      </c>
      <c r="AP442" s="284" t="str">
        <f t="shared" si="31"/>
        <v>00-</v>
      </c>
      <c r="AQ442" s="284" t="str">
        <f t="shared" si="32"/>
        <v xml:space="preserve"> site  m //</v>
      </c>
      <c r="AR442" s="284" t="str">
        <f t="shared" si="33"/>
        <v/>
      </c>
      <c r="AS442" s="284" t="str">
        <f t="shared" si="34"/>
        <v/>
      </c>
    </row>
    <row r="443" spans="1:45" x14ac:dyDescent="0.3">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1"/>
      <c r="AE443" s="90"/>
      <c r="AF443" s="297"/>
      <c r="AG443" s="297"/>
      <c r="AH443" s="297"/>
      <c r="AI443" s="297"/>
      <c r="AJ443" s="297"/>
      <c r="AK443" s="297"/>
      <c r="AL443" s="297"/>
      <c r="AM443" s="297"/>
      <c r="AN443" s="297"/>
      <c r="AO443" s="303" t="str">
        <f t="shared" si="30"/>
        <v>//</v>
      </c>
      <c r="AP443" s="284" t="str">
        <f t="shared" si="31"/>
        <v>00-</v>
      </c>
      <c r="AQ443" s="284" t="str">
        <f t="shared" si="32"/>
        <v xml:space="preserve"> site  m //</v>
      </c>
      <c r="AR443" s="284" t="str">
        <f t="shared" si="33"/>
        <v/>
      </c>
      <c r="AS443" s="284" t="str">
        <f t="shared" si="34"/>
        <v/>
      </c>
    </row>
    <row r="444" spans="1:45" x14ac:dyDescent="0.3">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1"/>
      <c r="AE444" s="90"/>
      <c r="AF444" s="297"/>
      <c r="AG444" s="297"/>
      <c r="AH444" s="297"/>
      <c r="AI444" s="297"/>
      <c r="AJ444" s="297"/>
      <c r="AK444" s="297"/>
      <c r="AL444" s="297"/>
      <c r="AM444" s="297"/>
      <c r="AN444" s="297"/>
      <c r="AO444" s="303" t="str">
        <f t="shared" si="30"/>
        <v>//</v>
      </c>
      <c r="AP444" s="284" t="str">
        <f t="shared" si="31"/>
        <v>00-</v>
      </c>
      <c r="AQ444" s="284" t="str">
        <f t="shared" si="32"/>
        <v xml:space="preserve"> site  m //</v>
      </c>
      <c r="AR444" s="284" t="str">
        <f t="shared" si="33"/>
        <v/>
      </c>
      <c r="AS444" s="284" t="str">
        <f t="shared" si="34"/>
        <v/>
      </c>
    </row>
    <row r="445" spans="1:45" x14ac:dyDescent="0.3">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1"/>
      <c r="AE445" s="90"/>
      <c r="AF445" s="297"/>
      <c r="AG445" s="297"/>
      <c r="AH445" s="297"/>
      <c r="AI445" s="297"/>
      <c r="AJ445" s="297"/>
      <c r="AK445" s="297"/>
      <c r="AL445" s="297"/>
      <c r="AM445" s="297"/>
      <c r="AN445" s="297"/>
      <c r="AO445" s="303" t="str">
        <f t="shared" si="30"/>
        <v>//</v>
      </c>
      <c r="AP445" s="284" t="str">
        <f t="shared" si="31"/>
        <v>00-</v>
      </c>
      <c r="AQ445" s="284" t="str">
        <f t="shared" si="32"/>
        <v xml:space="preserve"> site  m //</v>
      </c>
      <c r="AR445" s="284" t="str">
        <f t="shared" si="33"/>
        <v/>
      </c>
      <c r="AS445" s="284" t="str">
        <f t="shared" si="34"/>
        <v/>
      </c>
    </row>
    <row r="446" spans="1:45" x14ac:dyDescent="0.3">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1"/>
      <c r="AE446" s="90"/>
      <c r="AF446" s="297"/>
      <c r="AG446" s="297"/>
      <c r="AH446" s="297"/>
      <c r="AI446" s="297"/>
      <c r="AJ446" s="297"/>
      <c r="AK446" s="297"/>
      <c r="AL446" s="297"/>
      <c r="AM446" s="297"/>
      <c r="AN446" s="297"/>
      <c r="AO446" s="303" t="str">
        <f t="shared" si="30"/>
        <v>//</v>
      </c>
      <c r="AP446" s="284" t="str">
        <f t="shared" si="31"/>
        <v>00-</v>
      </c>
      <c r="AQ446" s="284" t="str">
        <f t="shared" si="32"/>
        <v xml:space="preserve"> site  m //</v>
      </c>
      <c r="AR446" s="284" t="str">
        <f t="shared" si="33"/>
        <v/>
      </c>
      <c r="AS446" s="284" t="str">
        <f t="shared" si="34"/>
        <v/>
      </c>
    </row>
    <row r="447" spans="1:45" x14ac:dyDescent="0.3">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1"/>
      <c r="AE447" s="90"/>
      <c r="AF447" s="297"/>
      <c r="AG447" s="297"/>
      <c r="AH447" s="297"/>
      <c r="AI447" s="297"/>
      <c r="AJ447" s="297"/>
      <c r="AK447" s="297"/>
      <c r="AL447" s="297"/>
      <c r="AM447" s="297"/>
      <c r="AN447" s="297"/>
      <c r="AO447" s="303" t="str">
        <f t="shared" si="30"/>
        <v>//</v>
      </c>
      <c r="AP447" s="284" t="str">
        <f t="shared" si="31"/>
        <v>00-</v>
      </c>
      <c r="AQ447" s="284" t="str">
        <f t="shared" si="32"/>
        <v xml:space="preserve"> site  m //</v>
      </c>
      <c r="AR447" s="284" t="str">
        <f t="shared" si="33"/>
        <v/>
      </c>
      <c r="AS447" s="284" t="str">
        <f t="shared" si="34"/>
        <v/>
      </c>
    </row>
    <row r="448" spans="1:45" x14ac:dyDescent="0.3">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1"/>
      <c r="AE448" s="90"/>
      <c r="AF448" s="297"/>
      <c r="AG448" s="297"/>
      <c r="AH448" s="297"/>
      <c r="AI448" s="297"/>
      <c r="AJ448" s="297"/>
      <c r="AK448" s="297"/>
      <c r="AL448" s="297"/>
      <c r="AM448" s="297"/>
      <c r="AN448" s="297"/>
      <c r="AO448" s="303" t="str">
        <f t="shared" si="30"/>
        <v>//</v>
      </c>
      <c r="AP448" s="284" t="str">
        <f t="shared" si="31"/>
        <v>00-</v>
      </c>
      <c r="AQ448" s="284" t="str">
        <f t="shared" si="32"/>
        <v xml:space="preserve"> site  m //</v>
      </c>
      <c r="AR448" s="284" t="str">
        <f t="shared" si="33"/>
        <v/>
      </c>
      <c r="AS448" s="284" t="str">
        <f t="shared" si="34"/>
        <v/>
      </c>
    </row>
    <row r="449" spans="1:45" x14ac:dyDescent="0.3">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1"/>
      <c r="AE449" s="90"/>
      <c r="AF449" s="297"/>
      <c r="AG449" s="297"/>
      <c r="AH449" s="297"/>
      <c r="AI449" s="297"/>
      <c r="AJ449" s="297"/>
      <c r="AK449" s="297"/>
      <c r="AL449" s="297"/>
      <c r="AM449" s="297"/>
      <c r="AN449" s="297"/>
      <c r="AO449" s="303" t="str">
        <f t="shared" si="30"/>
        <v>//</v>
      </c>
      <c r="AP449" s="284" t="str">
        <f t="shared" si="31"/>
        <v>00-</v>
      </c>
      <c r="AQ449" s="284" t="str">
        <f t="shared" si="32"/>
        <v xml:space="preserve"> site  m //</v>
      </c>
      <c r="AR449" s="284" t="str">
        <f t="shared" si="33"/>
        <v/>
      </c>
      <c r="AS449" s="284" t="str">
        <f t="shared" si="34"/>
        <v/>
      </c>
    </row>
    <row r="450" spans="1:45" x14ac:dyDescent="0.3">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1"/>
      <c r="AE450" s="90"/>
      <c r="AF450" s="297"/>
      <c r="AG450" s="297"/>
      <c r="AH450" s="297"/>
      <c r="AI450" s="297"/>
      <c r="AJ450" s="297"/>
      <c r="AK450" s="297"/>
      <c r="AL450" s="297"/>
      <c r="AM450" s="297"/>
      <c r="AN450" s="297"/>
      <c r="AO450" s="303" t="str">
        <f t="shared" si="30"/>
        <v>//</v>
      </c>
      <c r="AP450" s="284" t="str">
        <f t="shared" si="31"/>
        <v>00-</v>
      </c>
      <c r="AQ450" s="284" t="str">
        <f t="shared" si="32"/>
        <v xml:space="preserve"> site  m //</v>
      </c>
      <c r="AR450" s="284" t="str">
        <f t="shared" si="33"/>
        <v/>
      </c>
      <c r="AS450" s="284" t="str">
        <f t="shared" si="34"/>
        <v/>
      </c>
    </row>
    <row r="451" spans="1:45" x14ac:dyDescent="0.3">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1"/>
      <c r="AE451" s="90"/>
      <c r="AF451" s="297"/>
      <c r="AG451" s="297"/>
      <c r="AH451" s="297"/>
      <c r="AI451" s="297"/>
      <c r="AJ451" s="297"/>
      <c r="AK451" s="297"/>
      <c r="AL451" s="297"/>
      <c r="AM451" s="297"/>
      <c r="AN451" s="297"/>
      <c r="AO451" s="303" t="str">
        <f t="shared" ref="AO451:AO501" si="35">(CONCATENATE(D451,"/",E451,"/",F451))</f>
        <v>//</v>
      </c>
      <c r="AP451" s="284" t="str">
        <f t="shared" ref="AP451:AP501" si="36">IFERROR((CONCATENATE(((-1*TRUNC(B451,4))*10000),((TRUNC(A451,4))*10000),"-",F451))," ")</f>
        <v>00-</v>
      </c>
      <c r="AQ451" s="284" t="str">
        <f t="shared" ref="AQ451:AQ501" si="37">CONCATENATE(I451," ","site"," ",J451," ",S451,"m"," ",AO451)</f>
        <v xml:space="preserve"> site  m //</v>
      </c>
      <c r="AR451" s="284" t="str">
        <f t="shared" ref="AR451:AR501" si="38">IF(AQ451=" site  m //","",(CONCATENATE(I451," ","site"," ",J451," ",S451,"m"," ",AO451)))</f>
        <v/>
      </c>
      <c r="AS451" s="284" t="str">
        <f t="shared" si="34"/>
        <v/>
      </c>
    </row>
    <row r="452" spans="1:45" x14ac:dyDescent="0.3">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1"/>
      <c r="AE452" s="90"/>
      <c r="AF452" s="297"/>
      <c r="AG452" s="297"/>
      <c r="AH452" s="297"/>
      <c r="AI452" s="297"/>
      <c r="AJ452" s="297"/>
      <c r="AK452" s="297"/>
      <c r="AL452" s="297"/>
      <c r="AM452" s="297"/>
      <c r="AN452" s="297"/>
      <c r="AO452" s="303" t="str">
        <f t="shared" si="35"/>
        <v>//</v>
      </c>
      <c r="AP452" s="284" t="str">
        <f t="shared" si="36"/>
        <v>00-</v>
      </c>
      <c r="AQ452" s="284" t="str">
        <f t="shared" si="37"/>
        <v xml:space="preserve"> site  m //</v>
      </c>
      <c r="AR452" s="284" t="str">
        <f t="shared" si="38"/>
        <v/>
      </c>
      <c r="AS452" s="284" t="str">
        <f t="shared" ref="AS452:AS501" si="39">IF(I452="","",I452)</f>
        <v/>
      </c>
    </row>
    <row r="453" spans="1:45" x14ac:dyDescent="0.3">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1"/>
      <c r="AE453" s="90"/>
      <c r="AF453" s="297"/>
      <c r="AG453" s="297"/>
      <c r="AH453" s="297"/>
      <c r="AI453" s="297"/>
      <c r="AJ453" s="297"/>
      <c r="AK453" s="297"/>
      <c r="AL453" s="297"/>
      <c r="AM453" s="297"/>
      <c r="AN453" s="297"/>
      <c r="AO453" s="303" t="str">
        <f t="shared" si="35"/>
        <v>//</v>
      </c>
      <c r="AP453" s="284" t="str">
        <f t="shared" si="36"/>
        <v>00-</v>
      </c>
      <c r="AQ453" s="284" t="str">
        <f t="shared" si="37"/>
        <v xml:space="preserve"> site  m //</v>
      </c>
      <c r="AR453" s="284" t="str">
        <f t="shared" si="38"/>
        <v/>
      </c>
      <c r="AS453" s="284" t="str">
        <f t="shared" si="39"/>
        <v/>
      </c>
    </row>
    <row r="454" spans="1:45" x14ac:dyDescent="0.3">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1"/>
      <c r="AE454" s="90"/>
      <c r="AF454" s="297"/>
      <c r="AG454" s="297"/>
      <c r="AH454" s="297"/>
      <c r="AI454" s="297"/>
      <c r="AJ454" s="297"/>
      <c r="AK454" s="297"/>
      <c r="AL454" s="297"/>
      <c r="AM454" s="297"/>
      <c r="AN454" s="297"/>
      <c r="AO454" s="303" t="str">
        <f t="shared" si="35"/>
        <v>//</v>
      </c>
      <c r="AP454" s="284" t="str">
        <f t="shared" si="36"/>
        <v>00-</v>
      </c>
      <c r="AQ454" s="284" t="str">
        <f t="shared" si="37"/>
        <v xml:space="preserve"> site  m //</v>
      </c>
      <c r="AR454" s="284" t="str">
        <f t="shared" si="38"/>
        <v/>
      </c>
      <c r="AS454" s="284" t="str">
        <f t="shared" si="39"/>
        <v/>
      </c>
    </row>
    <row r="455" spans="1:45" x14ac:dyDescent="0.3">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1"/>
      <c r="AE455" s="90"/>
      <c r="AF455" s="297"/>
      <c r="AG455" s="297"/>
      <c r="AH455" s="297"/>
      <c r="AI455" s="297"/>
      <c r="AJ455" s="297"/>
      <c r="AK455" s="297"/>
      <c r="AL455" s="297"/>
      <c r="AM455" s="297"/>
      <c r="AN455" s="297"/>
      <c r="AO455" s="303" t="str">
        <f t="shared" si="35"/>
        <v>//</v>
      </c>
      <c r="AP455" s="284" t="str">
        <f t="shared" si="36"/>
        <v>00-</v>
      </c>
      <c r="AQ455" s="284" t="str">
        <f t="shared" si="37"/>
        <v xml:space="preserve"> site  m //</v>
      </c>
      <c r="AR455" s="284" t="str">
        <f t="shared" si="38"/>
        <v/>
      </c>
      <c r="AS455" s="284" t="str">
        <f t="shared" si="39"/>
        <v/>
      </c>
    </row>
    <row r="456" spans="1:45" x14ac:dyDescent="0.3">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1"/>
      <c r="AE456" s="90"/>
      <c r="AF456" s="297"/>
      <c r="AG456" s="297"/>
      <c r="AH456" s="297"/>
      <c r="AI456" s="297"/>
      <c r="AJ456" s="297"/>
      <c r="AK456" s="297"/>
      <c r="AL456" s="297"/>
      <c r="AM456" s="297"/>
      <c r="AN456" s="297"/>
      <c r="AO456" s="303" t="str">
        <f t="shared" si="35"/>
        <v>//</v>
      </c>
      <c r="AP456" s="284" t="str">
        <f t="shared" si="36"/>
        <v>00-</v>
      </c>
      <c r="AQ456" s="284" t="str">
        <f t="shared" si="37"/>
        <v xml:space="preserve"> site  m //</v>
      </c>
      <c r="AR456" s="284" t="str">
        <f t="shared" si="38"/>
        <v/>
      </c>
      <c r="AS456" s="284" t="str">
        <f t="shared" si="39"/>
        <v/>
      </c>
    </row>
    <row r="457" spans="1:45" x14ac:dyDescent="0.3">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1"/>
      <c r="AE457" s="90"/>
      <c r="AF457" s="297"/>
      <c r="AG457" s="297"/>
      <c r="AH457" s="297"/>
      <c r="AI457" s="297"/>
      <c r="AJ457" s="297"/>
      <c r="AK457" s="297"/>
      <c r="AL457" s="297"/>
      <c r="AM457" s="297"/>
      <c r="AN457" s="297"/>
      <c r="AO457" s="303" t="str">
        <f t="shared" si="35"/>
        <v>//</v>
      </c>
      <c r="AP457" s="284" t="str">
        <f t="shared" si="36"/>
        <v>00-</v>
      </c>
      <c r="AQ457" s="284" t="str">
        <f t="shared" si="37"/>
        <v xml:space="preserve"> site  m //</v>
      </c>
      <c r="AR457" s="284" t="str">
        <f t="shared" si="38"/>
        <v/>
      </c>
      <c r="AS457" s="284" t="str">
        <f t="shared" si="39"/>
        <v/>
      </c>
    </row>
    <row r="458" spans="1:45" x14ac:dyDescent="0.3">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1"/>
      <c r="AE458" s="90"/>
      <c r="AF458" s="297"/>
      <c r="AG458" s="297"/>
      <c r="AH458" s="297"/>
      <c r="AI458" s="297"/>
      <c r="AJ458" s="297"/>
      <c r="AK458" s="297"/>
      <c r="AL458" s="297"/>
      <c r="AM458" s="297"/>
      <c r="AN458" s="297"/>
      <c r="AO458" s="303" t="str">
        <f t="shared" si="35"/>
        <v>//</v>
      </c>
      <c r="AP458" s="284" t="str">
        <f t="shared" si="36"/>
        <v>00-</v>
      </c>
      <c r="AQ458" s="284" t="str">
        <f t="shared" si="37"/>
        <v xml:space="preserve"> site  m //</v>
      </c>
      <c r="AR458" s="284" t="str">
        <f t="shared" si="38"/>
        <v/>
      </c>
      <c r="AS458" s="284" t="str">
        <f t="shared" si="39"/>
        <v/>
      </c>
    </row>
    <row r="459" spans="1:45" x14ac:dyDescent="0.3">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1"/>
      <c r="AE459" s="90"/>
      <c r="AF459" s="297"/>
      <c r="AG459" s="297"/>
      <c r="AH459" s="297"/>
      <c r="AI459" s="297"/>
      <c r="AJ459" s="297"/>
      <c r="AK459" s="297"/>
      <c r="AL459" s="297"/>
      <c r="AM459" s="297"/>
      <c r="AN459" s="297"/>
      <c r="AO459" s="303" t="str">
        <f t="shared" si="35"/>
        <v>//</v>
      </c>
      <c r="AP459" s="284" t="str">
        <f t="shared" si="36"/>
        <v>00-</v>
      </c>
      <c r="AQ459" s="284" t="str">
        <f t="shared" si="37"/>
        <v xml:space="preserve"> site  m //</v>
      </c>
      <c r="AR459" s="284" t="str">
        <f t="shared" si="38"/>
        <v/>
      </c>
      <c r="AS459" s="284" t="str">
        <f t="shared" si="39"/>
        <v/>
      </c>
    </row>
    <row r="460" spans="1:45" x14ac:dyDescent="0.3">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1"/>
      <c r="AE460" s="90"/>
      <c r="AF460" s="297"/>
      <c r="AG460" s="297"/>
      <c r="AH460" s="297"/>
      <c r="AI460" s="297"/>
      <c r="AJ460" s="297"/>
      <c r="AK460" s="297"/>
      <c r="AL460" s="297"/>
      <c r="AM460" s="297"/>
      <c r="AN460" s="297"/>
      <c r="AO460" s="303" t="str">
        <f t="shared" si="35"/>
        <v>//</v>
      </c>
      <c r="AP460" s="284" t="str">
        <f t="shared" si="36"/>
        <v>00-</v>
      </c>
      <c r="AQ460" s="284" t="str">
        <f t="shared" si="37"/>
        <v xml:space="preserve"> site  m //</v>
      </c>
      <c r="AR460" s="284" t="str">
        <f t="shared" si="38"/>
        <v/>
      </c>
      <c r="AS460" s="284" t="str">
        <f t="shared" si="39"/>
        <v/>
      </c>
    </row>
    <row r="461" spans="1:45" x14ac:dyDescent="0.3">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1"/>
      <c r="AE461" s="90"/>
      <c r="AF461" s="297"/>
      <c r="AG461" s="297"/>
      <c r="AH461" s="297"/>
      <c r="AI461" s="297"/>
      <c r="AJ461" s="297"/>
      <c r="AK461" s="297"/>
      <c r="AL461" s="297"/>
      <c r="AM461" s="297"/>
      <c r="AN461" s="297"/>
      <c r="AO461" s="303" t="str">
        <f t="shared" si="35"/>
        <v>//</v>
      </c>
      <c r="AP461" s="284" t="str">
        <f t="shared" si="36"/>
        <v>00-</v>
      </c>
      <c r="AQ461" s="284" t="str">
        <f t="shared" si="37"/>
        <v xml:space="preserve"> site  m //</v>
      </c>
      <c r="AR461" s="284" t="str">
        <f t="shared" si="38"/>
        <v/>
      </c>
      <c r="AS461" s="284" t="str">
        <f t="shared" si="39"/>
        <v/>
      </c>
    </row>
    <row r="462" spans="1:45" x14ac:dyDescent="0.3">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1"/>
      <c r="AE462" s="90"/>
      <c r="AF462" s="297"/>
      <c r="AG462" s="297"/>
      <c r="AH462" s="297"/>
      <c r="AI462" s="297"/>
      <c r="AJ462" s="297"/>
      <c r="AK462" s="297"/>
      <c r="AL462" s="297"/>
      <c r="AM462" s="297"/>
      <c r="AN462" s="297"/>
      <c r="AO462" s="303" t="str">
        <f t="shared" si="35"/>
        <v>//</v>
      </c>
      <c r="AP462" s="284" t="str">
        <f t="shared" si="36"/>
        <v>00-</v>
      </c>
      <c r="AQ462" s="284" t="str">
        <f t="shared" si="37"/>
        <v xml:space="preserve"> site  m //</v>
      </c>
      <c r="AR462" s="284" t="str">
        <f t="shared" si="38"/>
        <v/>
      </c>
      <c r="AS462" s="284" t="str">
        <f t="shared" si="39"/>
        <v/>
      </c>
    </row>
    <row r="463" spans="1:45" x14ac:dyDescent="0.3">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1"/>
      <c r="AE463" s="90"/>
      <c r="AF463" s="297"/>
      <c r="AG463" s="297"/>
      <c r="AH463" s="297"/>
      <c r="AI463" s="297"/>
      <c r="AJ463" s="297"/>
      <c r="AK463" s="297"/>
      <c r="AL463" s="297"/>
      <c r="AM463" s="297"/>
      <c r="AN463" s="297"/>
      <c r="AO463" s="303" t="str">
        <f t="shared" si="35"/>
        <v>//</v>
      </c>
      <c r="AP463" s="284" t="str">
        <f t="shared" si="36"/>
        <v>00-</v>
      </c>
      <c r="AQ463" s="284" t="str">
        <f t="shared" si="37"/>
        <v xml:space="preserve"> site  m //</v>
      </c>
      <c r="AR463" s="284" t="str">
        <f t="shared" si="38"/>
        <v/>
      </c>
      <c r="AS463" s="284" t="str">
        <f t="shared" si="39"/>
        <v/>
      </c>
    </row>
    <row r="464" spans="1:45" x14ac:dyDescent="0.3">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1"/>
      <c r="AE464" s="90"/>
      <c r="AF464" s="297"/>
      <c r="AG464" s="297"/>
      <c r="AH464" s="297"/>
      <c r="AI464" s="297"/>
      <c r="AJ464" s="297"/>
      <c r="AK464" s="297"/>
      <c r="AL464" s="297"/>
      <c r="AM464" s="297"/>
      <c r="AN464" s="297"/>
      <c r="AO464" s="303" t="str">
        <f t="shared" si="35"/>
        <v>//</v>
      </c>
      <c r="AP464" s="284" t="str">
        <f t="shared" si="36"/>
        <v>00-</v>
      </c>
      <c r="AQ464" s="284" t="str">
        <f t="shared" si="37"/>
        <v xml:space="preserve"> site  m //</v>
      </c>
      <c r="AR464" s="284" t="str">
        <f t="shared" si="38"/>
        <v/>
      </c>
      <c r="AS464" s="284" t="str">
        <f t="shared" si="39"/>
        <v/>
      </c>
    </row>
    <row r="465" spans="1:45" x14ac:dyDescent="0.3">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1"/>
      <c r="AE465" s="90"/>
      <c r="AF465" s="297"/>
      <c r="AG465" s="297"/>
      <c r="AH465" s="297"/>
      <c r="AI465" s="297"/>
      <c r="AJ465" s="297"/>
      <c r="AK465" s="297"/>
      <c r="AL465" s="297"/>
      <c r="AM465" s="297"/>
      <c r="AN465" s="297"/>
      <c r="AO465" s="303" t="str">
        <f t="shared" si="35"/>
        <v>//</v>
      </c>
      <c r="AP465" s="284" t="str">
        <f t="shared" si="36"/>
        <v>00-</v>
      </c>
      <c r="AQ465" s="284" t="str">
        <f t="shared" si="37"/>
        <v xml:space="preserve"> site  m //</v>
      </c>
      <c r="AR465" s="284" t="str">
        <f t="shared" si="38"/>
        <v/>
      </c>
      <c r="AS465" s="284" t="str">
        <f t="shared" si="39"/>
        <v/>
      </c>
    </row>
    <row r="466" spans="1:45" x14ac:dyDescent="0.3">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1"/>
      <c r="AE466" s="90"/>
      <c r="AF466" s="297"/>
      <c r="AG466" s="297"/>
      <c r="AH466" s="297"/>
      <c r="AI466" s="297"/>
      <c r="AJ466" s="297"/>
      <c r="AK466" s="297"/>
      <c r="AL466" s="297"/>
      <c r="AM466" s="297"/>
      <c r="AN466" s="297"/>
      <c r="AO466" s="303" t="str">
        <f t="shared" si="35"/>
        <v>//</v>
      </c>
      <c r="AP466" s="284" t="str">
        <f t="shared" si="36"/>
        <v>00-</v>
      </c>
      <c r="AQ466" s="284" t="str">
        <f t="shared" si="37"/>
        <v xml:space="preserve"> site  m //</v>
      </c>
      <c r="AR466" s="284" t="str">
        <f t="shared" si="38"/>
        <v/>
      </c>
      <c r="AS466" s="284" t="str">
        <f t="shared" si="39"/>
        <v/>
      </c>
    </row>
    <row r="467" spans="1:45" x14ac:dyDescent="0.3">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1"/>
      <c r="AE467" s="90"/>
      <c r="AF467" s="297"/>
      <c r="AG467" s="297"/>
      <c r="AH467" s="297"/>
      <c r="AI467" s="297"/>
      <c r="AJ467" s="297"/>
      <c r="AK467" s="297"/>
      <c r="AL467" s="297"/>
      <c r="AM467" s="297"/>
      <c r="AN467" s="297"/>
      <c r="AO467" s="303" t="str">
        <f t="shared" si="35"/>
        <v>//</v>
      </c>
      <c r="AP467" s="284" t="str">
        <f t="shared" si="36"/>
        <v>00-</v>
      </c>
      <c r="AQ467" s="284" t="str">
        <f t="shared" si="37"/>
        <v xml:space="preserve"> site  m //</v>
      </c>
      <c r="AR467" s="284" t="str">
        <f t="shared" si="38"/>
        <v/>
      </c>
      <c r="AS467" s="284" t="str">
        <f t="shared" si="39"/>
        <v/>
      </c>
    </row>
    <row r="468" spans="1:45" x14ac:dyDescent="0.3">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1"/>
      <c r="AE468" s="90"/>
      <c r="AF468" s="297"/>
      <c r="AG468" s="297"/>
      <c r="AH468" s="297"/>
      <c r="AI468" s="297"/>
      <c r="AJ468" s="297"/>
      <c r="AK468" s="297"/>
      <c r="AL468" s="297"/>
      <c r="AM468" s="297"/>
      <c r="AN468" s="297"/>
      <c r="AO468" s="303" t="str">
        <f t="shared" si="35"/>
        <v>//</v>
      </c>
      <c r="AP468" s="284" t="str">
        <f t="shared" si="36"/>
        <v>00-</v>
      </c>
      <c r="AQ468" s="284" t="str">
        <f t="shared" si="37"/>
        <v xml:space="preserve"> site  m //</v>
      </c>
      <c r="AR468" s="284" t="str">
        <f t="shared" si="38"/>
        <v/>
      </c>
      <c r="AS468" s="284" t="str">
        <f t="shared" si="39"/>
        <v/>
      </c>
    </row>
    <row r="469" spans="1:45" x14ac:dyDescent="0.3">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1"/>
      <c r="AE469" s="90"/>
      <c r="AF469" s="297"/>
      <c r="AG469" s="297"/>
      <c r="AH469" s="297"/>
      <c r="AI469" s="297"/>
      <c r="AJ469" s="297"/>
      <c r="AK469" s="297"/>
      <c r="AL469" s="297"/>
      <c r="AM469" s="297"/>
      <c r="AN469" s="297"/>
      <c r="AO469" s="303" t="str">
        <f t="shared" si="35"/>
        <v>//</v>
      </c>
      <c r="AP469" s="284" t="str">
        <f t="shared" si="36"/>
        <v>00-</v>
      </c>
      <c r="AQ469" s="284" t="str">
        <f t="shared" si="37"/>
        <v xml:space="preserve"> site  m //</v>
      </c>
      <c r="AR469" s="284" t="str">
        <f t="shared" si="38"/>
        <v/>
      </c>
      <c r="AS469" s="284" t="str">
        <f t="shared" si="39"/>
        <v/>
      </c>
    </row>
    <row r="470" spans="1:45" x14ac:dyDescent="0.3">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1"/>
      <c r="AE470" s="90"/>
      <c r="AF470" s="297"/>
      <c r="AG470" s="297"/>
      <c r="AH470" s="297"/>
      <c r="AI470" s="297"/>
      <c r="AJ470" s="297"/>
      <c r="AK470" s="297"/>
      <c r="AL470" s="297"/>
      <c r="AM470" s="297"/>
      <c r="AN470" s="297"/>
      <c r="AO470" s="303" t="str">
        <f t="shared" si="35"/>
        <v>//</v>
      </c>
      <c r="AP470" s="284" t="str">
        <f t="shared" si="36"/>
        <v>00-</v>
      </c>
      <c r="AQ470" s="284" t="str">
        <f t="shared" si="37"/>
        <v xml:space="preserve"> site  m //</v>
      </c>
      <c r="AR470" s="284" t="str">
        <f t="shared" si="38"/>
        <v/>
      </c>
      <c r="AS470" s="284" t="str">
        <f t="shared" si="39"/>
        <v/>
      </c>
    </row>
    <row r="471" spans="1:45" x14ac:dyDescent="0.3">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1"/>
      <c r="AE471" s="90"/>
      <c r="AF471" s="297"/>
      <c r="AG471" s="297"/>
      <c r="AH471" s="297"/>
      <c r="AI471" s="297"/>
      <c r="AJ471" s="297"/>
      <c r="AK471" s="297"/>
      <c r="AL471" s="297"/>
      <c r="AM471" s="297"/>
      <c r="AN471" s="297"/>
      <c r="AO471" s="303" t="str">
        <f t="shared" si="35"/>
        <v>//</v>
      </c>
      <c r="AP471" s="284" t="str">
        <f t="shared" si="36"/>
        <v>00-</v>
      </c>
      <c r="AQ471" s="284" t="str">
        <f t="shared" si="37"/>
        <v xml:space="preserve"> site  m //</v>
      </c>
      <c r="AR471" s="284" t="str">
        <f t="shared" si="38"/>
        <v/>
      </c>
      <c r="AS471" s="284" t="str">
        <f t="shared" si="39"/>
        <v/>
      </c>
    </row>
    <row r="472" spans="1:45" x14ac:dyDescent="0.3">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1"/>
      <c r="AE472" s="90"/>
      <c r="AF472" s="297"/>
      <c r="AG472" s="297"/>
      <c r="AH472" s="297"/>
      <c r="AI472" s="297"/>
      <c r="AJ472" s="297"/>
      <c r="AK472" s="297"/>
      <c r="AL472" s="297"/>
      <c r="AM472" s="297"/>
      <c r="AN472" s="297"/>
      <c r="AO472" s="303" t="str">
        <f t="shared" si="35"/>
        <v>//</v>
      </c>
      <c r="AP472" s="284" t="str">
        <f t="shared" si="36"/>
        <v>00-</v>
      </c>
      <c r="AQ472" s="284" t="str">
        <f t="shared" si="37"/>
        <v xml:space="preserve"> site  m //</v>
      </c>
      <c r="AR472" s="284" t="str">
        <f t="shared" si="38"/>
        <v/>
      </c>
      <c r="AS472" s="284" t="str">
        <f t="shared" si="39"/>
        <v/>
      </c>
    </row>
    <row r="473" spans="1:45" x14ac:dyDescent="0.3">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1"/>
      <c r="AE473" s="90"/>
      <c r="AF473" s="297"/>
      <c r="AG473" s="297"/>
      <c r="AH473" s="297"/>
      <c r="AI473" s="297"/>
      <c r="AJ473" s="297"/>
      <c r="AK473" s="297"/>
      <c r="AL473" s="297"/>
      <c r="AM473" s="297"/>
      <c r="AN473" s="297"/>
      <c r="AO473" s="303" t="str">
        <f t="shared" si="35"/>
        <v>//</v>
      </c>
      <c r="AP473" s="284" t="str">
        <f t="shared" si="36"/>
        <v>00-</v>
      </c>
      <c r="AQ473" s="284" t="str">
        <f t="shared" si="37"/>
        <v xml:space="preserve"> site  m //</v>
      </c>
      <c r="AR473" s="284" t="str">
        <f t="shared" si="38"/>
        <v/>
      </c>
      <c r="AS473" s="284" t="str">
        <f t="shared" si="39"/>
        <v/>
      </c>
    </row>
    <row r="474" spans="1:45" x14ac:dyDescent="0.3">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1"/>
      <c r="AE474" s="90"/>
      <c r="AF474" s="297"/>
      <c r="AG474" s="297"/>
      <c r="AH474" s="297"/>
      <c r="AI474" s="297"/>
      <c r="AJ474" s="297"/>
      <c r="AK474" s="297"/>
      <c r="AL474" s="297"/>
      <c r="AM474" s="297"/>
      <c r="AN474" s="297"/>
      <c r="AO474" s="303" t="str">
        <f t="shared" si="35"/>
        <v>//</v>
      </c>
      <c r="AP474" s="284" t="str">
        <f t="shared" si="36"/>
        <v>00-</v>
      </c>
      <c r="AQ474" s="284" t="str">
        <f t="shared" si="37"/>
        <v xml:space="preserve"> site  m //</v>
      </c>
      <c r="AR474" s="284" t="str">
        <f t="shared" si="38"/>
        <v/>
      </c>
      <c r="AS474" s="284" t="str">
        <f t="shared" si="39"/>
        <v/>
      </c>
    </row>
    <row r="475" spans="1:45" x14ac:dyDescent="0.3">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1"/>
      <c r="AE475" s="90"/>
      <c r="AF475" s="297"/>
      <c r="AG475" s="297"/>
      <c r="AH475" s="297"/>
      <c r="AI475" s="297"/>
      <c r="AJ475" s="297"/>
      <c r="AK475" s="297"/>
      <c r="AL475" s="297"/>
      <c r="AM475" s="297"/>
      <c r="AN475" s="297"/>
      <c r="AO475" s="303" t="str">
        <f t="shared" si="35"/>
        <v>//</v>
      </c>
      <c r="AP475" s="284" t="str">
        <f t="shared" si="36"/>
        <v>00-</v>
      </c>
      <c r="AQ475" s="284" t="str">
        <f t="shared" si="37"/>
        <v xml:space="preserve"> site  m //</v>
      </c>
      <c r="AR475" s="284" t="str">
        <f t="shared" si="38"/>
        <v/>
      </c>
      <c r="AS475" s="284" t="str">
        <f t="shared" si="39"/>
        <v/>
      </c>
    </row>
    <row r="476" spans="1:45" x14ac:dyDescent="0.3">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1"/>
      <c r="AE476" s="90"/>
      <c r="AF476" s="297"/>
      <c r="AG476" s="297"/>
      <c r="AH476" s="297"/>
      <c r="AI476" s="297"/>
      <c r="AJ476" s="297"/>
      <c r="AK476" s="297"/>
      <c r="AL476" s="297"/>
      <c r="AM476" s="297"/>
      <c r="AN476" s="297"/>
      <c r="AO476" s="303" t="str">
        <f t="shared" si="35"/>
        <v>//</v>
      </c>
      <c r="AP476" s="284" t="str">
        <f t="shared" si="36"/>
        <v>00-</v>
      </c>
      <c r="AQ476" s="284" t="str">
        <f t="shared" si="37"/>
        <v xml:space="preserve"> site  m //</v>
      </c>
      <c r="AR476" s="284" t="str">
        <f t="shared" si="38"/>
        <v/>
      </c>
      <c r="AS476" s="284" t="str">
        <f t="shared" si="39"/>
        <v/>
      </c>
    </row>
    <row r="477" spans="1:45" x14ac:dyDescent="0.3">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1"/>
      <c r="AE477" s="90"/>
      <c r="AF477" s="297"/>
      <c r="AG477" s="297"/>
      <c r="AH477" s="297"/>
      <c r="AI477" s="297"/>
      <c r="AJ477" s="297"/>
      <c r="AK477" s="297"/>
      <c r="AL477" s="297"/>
      <c r="AM477" s="297"/>
      <c r="AN477" s="297"/>
      <c r="AO477" s="303" t="str">
        <f t="shared" si="35"/>
        <v>//</v>
      </c>
      <c r="AP477" s="284" t="str">
        <f t="shared" si="36"/>
        <v>00-</v>
      </c>
      <c r="AQ477" s="284" t="str">
        <f t="shared" si="37"/>
        <v xml:space="preserve"> site  m //</v>
      </c>
      <c r="AR477" s="284" t="str">
        <f t="shared" si="38"/>
        <v/>
      </c>
      <c r="AS477" s="284" t="str">
        <f t="shared" si="39"/>
        <v/>
      </c>
    </row>
    <row r="478" spans="1:45" x14ac:dyDescent="0.3">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1"/>
      <c r="AE478" s="90"/>
      <c r="AF478" s="297"/>
      <c r="AG478" s="297"/>
      <c r="AH478" s="297"/>
      <c r="AI478" s="297"/>
      <c r="AJ478" s="297"/>
      <c r="AK478" s="297"/>
      <c r="AL478" s="297"/>
      <c r="AM478" s="297"/>
      <c r="AN478" s="297"/>
      <c r="AO478" s="303" t="str">
        <f t="shared" si="35"/>
        <v>//</v>
      </c>
      <c r="AP478" s="284" t="str">
        <f t="shared" si="36"/>
        <v>00-</v>
      </c>
      <c r="AQ478" s="284" t="str">
        <f t="shared" si="37"/>
        <v xml:space="preserve"> site  m //</v>
      </c>
      <c r="AR478" s="284" t="str">
        <f t="shared" si="38"/>
        <v/>
      </c>
      <c r="AS478" s="284" t="str">
        <f t="shared" si="39"/>
        <v/>
      </c>
    </row>
    <row r="479" spans="1:45" x14ac:dyDescent="0.3">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1"/>
      <c r="AE479" s="90"/>
      <c r="AF479" s="297"/>
      <c r="AG479" s="297"/>
      <c r="AH479" s="297"/>
      <c r="AI479" s="297"/>
      <c r="AJ479" s="297"/>
      <c r="AK479" s="297"/>
      <c r="AL479" s="297"/>
      <c r="AM479" s="297"/>
      <c r="AN479" s="297"/>
      <c r="AO479" s="303" t="str">
        <f t="shared" si="35"/>
        <v>//</v>
      </c>
      <c r="AP479" s="284" t="str">
        <f t="shared" si="36"/>
        <v>00-</v>
      </c>
      <c r="AQ479" s="284" t="str">
        <f t="shared" si="37"/>
        <v xml:space="preserve"> site  m //</v>
      </c>
      <c r="AR479" s="284" t="str">
        <f t="shared" si="38"/>
        <v/>
      </c>
      <c r="AS479" s="284" t="str">
        <f t="shared" si="39"/>
        <v/>
      </c>
    </row>
    <row r="480" spans="1:45" x14ac:dyDescent="0.3">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1"/>
      <c r="AE480" s="90"/>
      <c r="AF480" s="297"/>
      <c r="AG480" s="297"/>
      <c r="AH480" s="297"/>
      <c r="AI480" s="297"/>
      <c r="AJ480" s="297"/>
      <c r="AK480" s="297"/>
      <c r="AL480" s="297"/>
      <c r="AM480" s="297"/>
      <c r="AN480" s="297"/>
      <c r="AO480" s="303" t="str">
        <f t="shared" si="35"/>
        <v>//</v>
      </c>
      <c r="AP480" s="284" t="str">
        <f t="shared" si="36"/>
        <v>00-</v>
      </c>
      <c r="AQ480" s="284" t="str">
        <f t="shared" si="37"/>
        <v xml:space="preserve"> site  m //</v>
      </c>
      <c r="AR480" s="284" t="str">
        <f t="shared" si="38"/>
        <v/>
      </c>
      <c r="AS480" s="284" t="str">
        <f t="shared" si="39"/>
        <v/>
      </c>
    </row>
    <row r="481" spans="1:45" x14ac:dyDescent="0.3">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1"/>
      <c r="AE481" s="90"/>
      <c r="AF481" s="297"/>
      <c r="AG481" s="297"/>
      <c r="AH481" s="297"/>
      <c r="AI481" s="297"/>
      <c r="AJ481" s="297"/>
      <c r="AK481" s="297"/>
      <c r="AL481" s="297"/>
      <c r="AM481" s="297"/>
      <c r="AN481" s="297"/>
      <c r="AO481" s="303" t="str">
        <f t="shared" si="35"/>
        <v>//</v>
      </c>
      <c r="AP481" s="284" t="str">
        <f t="shared" si="36"/>
        <v>00-</v>
      </c>
      <c r="AQ481" s="284" t="str">
        <f t="shared" si="37"/>
        <v xml:space="preserve"> site  m //</v>
      </c>
      <c r="AR481" s="284" t="str">
        <f t="shared" si="38"/>
        <v/>
      </c>
      <c r="AS481" s="284" t="str">
        <f t="shared" si="39"/>
        <v/>
      </c>
    </row>
    <row r="482" spans="1:45" x14ac:dyDescent="0.3">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1"/>
      <c r="AE482" s="90"/>
      <c r="AF482" s="297"/>
      <c r="AG482" s="297"/>
      <c r="AH482" s="297"/>
      <c r="AI482" s="297"/>
      <c r="AJ482" s="297"/>
      <c r="AK482" s="297"/>
      <c r="AL482" s="297"/>
      <c r="AM482" s="297"/>
      <c r="AN482" s="297"/>
      <c r="AO482" s="303" t="str">
        <f t="shared" si="35"/>
        <v>//</v>
      </c>
      <c r="AP482" s="284" t="str">
        <f t="shared" si="36"/>
        <v>00-</v>
      </c>
      <c r="AQ482" s="284" t="str">
        <f t="shared" si="37"/>
        <v xml:space="preserve"> site  m //</v>
      </c>
      <c r="AR482" s="284" t="str">
        <f t="shared" si="38"/>
        <v/>
      </c>
      <c r="AS482" s="284" t="str">
        <f t="shared" si="39"/>
        <v/>
      </c>
    </row>
    <row r="483" spans="1:45" x14ac:dyDescent="0.3">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1"/>
      <c r="AE483" s="90"/>
      <c r="AF483" s="297"/>
      <c r="AG483" s="297"/>
      <c r="AH483" s="297"/>
      <c r="AI483" s="297"/>
      <c r="AJ483" s="297"/>
      <c r="AK483" s="297"/>
      <c r="AL483" s="297"/>
      <c r="AM483" s="297"/>
      <c r="AN483" s="297"/>
      <c r="AO483" s="303" t="str">
        <f t="shared" si="35"/>
        <v>//</v>
      </c>
      <c r="AP483" s="284" t="str">
        <f t="shared" si="36"/>
        <v>00-</v>
      </c>
      <c r="AQ483" s="284" t="str">
        <f t="shared" si="37"/>
        <v xml:space="preserve"> site  m //</v>
      </c>
      <c r="AR483" s="284" t="str">
        <f t="shared" si="38"/>
        <v/>
      </c>
      <c r="AS483" s="284" t="str">
        <f t="shared" si="39"/>
        <v/>
      </c>
    </row>
    <row r="484" spans="1:45" x14ac:dyDescent="0.3">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1"/>
      <c r="AE484" s="90"/>
      <c r="AF484" s="297"/>
      <c r="AG484" s="297"/>
      <c r="AH484" s="297"/>
      <c r="AI484" s="297"/>
      <c r="AJ484" s="297"/>
      <c r="AK484" s="297"/>
      <c r="AL484" s="297"/>
      <c r="AM484" s="297"/>
      <c r="AN484" s="297"/>
      <c r="AO484" s="303" t="str">
        <f t="shared" si="35"/>
        <v>//</v>
      </c>
      <c r="AP484" s="284" t="str">
        <f t="shared" si="36"/>
        <v>00-</v>
      </c>
      <c r="AQ484" s="284" t="str">
        <f t="shared" si="37"/>
        <v xml:space="preserve"> site  m //</v>
      </c>
      <c r="AR484" s="284" t="str">
        <f t="shared" si="38"/>
        <v/>
      </c>
      <c r="AS484" s="284" t="str">
        <f t="shared" si="39"/>
        <v/>
      </c>
    </row>
    <row r="485" spans="1:45" x14ac:dyDescent="0.3">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1"/>
      <c r="AE485" s="90"/>
      <c r="AF485" s="297"/>
      <c r="AG485" s="297"/>
      <c r="AH485" s="297"/>
      <c r="AI485" s="297"/>
      <c r="AJ485" s="297"/>
      <c r="AK485" s="297"/>
      <c r="AL485" s="297"/>
      <c r="AM485" s="297"/>
      <c r="AN485" s="297"/>
      <c r="AO485" s="303" t="str">
        <f t="shared" si="35"/>
        <v>//</v>
      </c>
      <c r="AP485" s="284" t="str">
        <f t="shared" si="36"/>
        <v>00-</v>
      </c>
      <c r="AQ485" s="284" t="str">
        <f t="shared" si="37"/>
        <v xml:space="preserve"> site  m //</v>
      </c>
      <c r="AR485" s="284" t="str">
        <f t="shared" si="38"/>
        <v/>
      </c>
      <c r="AS485" s="284" t="str">
        <f t="shared" si="39"/>
        <v/>
      </c>
    </row>
    <row r="486" spans="1:45" x14ac:dyDescent="0.3">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1"/>
      <c r="AE486" s="90"/>
      <c r="AF486" s="297"/>
      <c r="AG486" s="297"/>
      <c r="AH486" s="297"/>
      <c r="AI486" s="297"/>
      <c r="AJ486" s="297"/>
      <c r="AK486" s="297"/>
      <c r="AL486" s="297"/>
      <c r="AM486" s="297"/>
      <c r="AN486" s="297"/>
      <c r="AO486" s="303" t="str">
        <f t="shared" si="35"/>
        <v>//</v>
      </c>
      <c r="AP486" s="284" t="str">
        <f t="shared" si="36"/>
        <v>00-</v>
      </c>
      <c r="AQ486" s="284" t="str">
        <f t="shared" si="37"/>
        <v xml:space="preserve"> site  m //</v>
      </c>
      <c r="AR486" s="284" t="str">
        <f t="shared" si="38"/>
        <v/>
      </c>
      <c r="AS486" s="284" t="str">
        <f t="shared" si="39"/>
        <v/>
      </c>
    </row>
    <row r="487" spans="1:45" x14ac:dyDescent="0.3">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1"/>
      <c r="AE487" s="90"/>
      <c r="AF487" s="297"/>
      <c r="AG487" s="297"/>
      <c r="AH487" s="297"/>
      <c r="AI487" s="297"/>
      <c r="AJ487" s="297"/>
      <c r="AK487" s="297"/>
      <c r="AL487" s="297"/>
      <c r="AM487" s="297"/>
      <c r="AN487" s="297"/>
      <c r="AO487" s="303" t="str">
        <f t="shared" si="35"/>
        <v>//</v>
      </c>
      <c r="AP487" s="284" t="str">
        <f t="shared" si="36"/>
        <v>00-</v>
      </c>
      <c r="AQ487" s="284" t="str">
        <f t="shared" si="37"/>
        <v xml:space="preserve"> site  m //</v>
      </c>
      <c r="AR487" s="284" t="str">
        <f t="shared" si="38"/>
        <v/>
      </c>
      <c r="AS487" s="284" t="str">
        <f t="shared" si="39"/>
        <v/>
      </c>
    </row>
    <row r="488" spans="1:45" x14ac:dyDescent="0.3">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1"/>
      <c r="AE488" s="90"/>
      <c r="AF488" s="297"/>
      <c r="AG488" s="297"/>
      <c r="AH488" s="297"/>
      <c r="AI488" s="297"/>
      <c r="AJ488" s="297"/>
      <c r="AK488" s="297"/>
      <c r="AL488" s="297"/>
      <c r="AM488" s="297"/>
      <c r="AN488" s="297"/>
      <c r="AO488" s="303" t="str">
        <f t="shared" si="35"/>
        <v>//</v>
      </c>
      <c r="AP488" s="284" t="str">
        <f t="shared" si="36"/>
        <v>00-</v>
      </c>
      <c r="AQ488" s="284" t="str">
        <f t="shared" si="37"/>
        <v xml:space="preserve"> site  m //</v>
      </c>
      <c r="AR488" s="284" t="str">
        <f t="shared" si="38"/>
        <v/>
      </c>
      <c r="AS488" s="284" t="str">
        <f t="shared" si="39"/>
        <v/>
      </c>
    </row>
    <row r="489" spans="1:45" x14ac:dyDescent="0.3">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1"/>
      <c r="AE489" s="90"/>
      <c r="AF489" s="297"/>
      <c r="AG489" s="297"/>
      <c r="AH489" s="297"/>
      <c r="AI489" s="297"/>
      <c r="AJ489" s="297"/>
      <c r="AK489" s="297"/>
      <c r="AL489" s="297"/>
      <c r="AM489" s="297"/>
      <c r="AN489" s="297"/>
      <c r="AO489" s="303" t="str">
        <f t="shared" si="35"/>
        <v>//</v>
      </c>
      <c r="AP489" s="284" t="str">
        <f t="shared" si="36"/>
        <v>00-</v>
      </c>
      <c r="AQ489" s="284" t="str">
        <f t="shared" si="37"/>
        <v xml:space="preserve"> site  m //</v>
      </c>
      <c r="AR489" s="284" t="str">
        <f t="shared" si="38"/>
        <v/>
      </c>
      <c r="AS489" s="284" t="str">
        <f t="shared" si="39"/>
        <v/>
      </c>
    </row>
    <row r="490" spans="1:45" x14ac:dyDescent="0.3">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1"/>
      <c r="AE490" s="90"/>
      <c r="AF490" s="297"/>
      <c r="AG490" s="297"/>
      <c r="AH490" s="297"/>
      <c r="AI490" s="297"/>
      <c r="AJ490" s="297"/>
      <c r="AK490" s="297"/>
      <c r="AL490" s="297"/>
      <c r="AM490" s="297"/>
      <c r="AN490" s="297"/>
      <c r="AO490" s="303" t="str">
        <f t="shared" si="35"/>
        <v>//</v>
      </c>
      <c r="AP490" s="284" t="str">
        <f t="shared" si="36"/>
        <v>00-</v>
      </c>
      <c r="AQ490" s="284" t="str">
        <f t="shared" si="37"/>
        <v xml:space="preserve"> site  m //</v>
      </c>
      <c r="AR490" s="284" t="str">
        <f t="shared" si="38"/>
        <v/>
      </c>
      <c r="AS490" s="284" t="str">
        <f t="shared" si="39"/>
        <v/>
      </c>
    </row>
    <row r="491" spans="1:45" x14ac:dyDescent="0.3">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1"/>
      <c r="AE491" s="90"/>
      <c r="AF491" s="297"/>
      <c r="AG491" s="297"/>
      <c r="AH491" s="297"/>
      <c r="AI491" s="297"/>
      <c r="AJ491" s="297"/>
      <c r="AK491" s="297"/>
      <c r="AL491" s="297"/>
      <c r="AM491" s="297"/>
      <c r="AN491" s="297"/>
      <c r="AO491" s="303" t="str">
        <f t="shared" si="35"/>
        <v>//</v>
      </c>
      <c r="AP491" s="284" t="str">
        <f t="shared" si="36"/>
        <v>00-</v>
      </c>
      <c r="AQ491" s="284" t="str">
        <f t="shared" si="37"/>
        <v xml:space="preserve"> site  m //</v>
      </c>
      <c r="AR491" s="284" t="str">
        <f t="shared" si="38"/>
        <v/>
      </c>
      <c r="AS491" s="284" t="str">
        <f t="shared" si="39"/>
        <v/>
      </c>
    </row>
    <row r="492" spans="1:45" x14ac:dyDescent="0.3">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1"/>
      <c r="AE492" s="90"/>
      <c r="AF492" s="297"/>
      <c r="AG492" s="297"/>
      <c r="AH492" s="297"/>
      <c r="AI492" s="297"/>
      <c r="AJ492" s="297"/>
      <c r="AK492" s="297"/>
      <c r="AL492" s="297"/>
      <c r="AM492" s="297"/>
      <c r="AN492" s="297"/>
      <c r="AO492" s="303" t="str">
        <f t="shared" si="35"/>
        <v>//</v>
      </c>
      <c r="AP492" s="284" t="str">
        <f t="shared" si="36"/>
        <v>00-</v>
      </c>
      <c r="AQ492" s="284" t="str">
        <f t="shared" si="37"/>
        <v xml:space="preserve"> site  m //</v>
      </c>
      <c r="AR492" s="284" t="str">
        <f t="shared" si="38"/>
        <v/>
      </c>
      <c r="AS492" s="284" t="str">
        <f t="shared" si="39"/>
        <v/>
      </c>
    </row>
    <row r="493" spans="1:45" x14ac:dyDescent="0.3">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1"/>
      <c r="AE493" s="90"/>
      <c r="AF493" s="297"/>
      <c r="AG493" s="297"/>
      <c r="AH493" s="297"/>
      <c r="AI493" s="297"/>
      <c r="AJ493" s="297"/>
      <c r="AK493" s="297"/>
      <c r="AL493" s="297"/>
      <c r="AM493" s="297"/>
      <c r="AN493" s="297"/>
      <c r="AO493" s="303" t="str">
        <f t="shared" si="35"/>
        <v>//</v>
      </c>
      <c r="AP493" s="284" t="str">
        <f t="shared" si="36"/>
        <v>00-</v>
      </c>
      <c r="AQ493" s="284" t="str">
        <f t="shared" si="37"/>
        <v xml:space="preserve"> site  m //</v>
      </c>
      <c r="AR493" s="284" t="str">
        <f t="shared" si="38"/>
        <v/>
      </c>
      <c r="AS493" s="284" t="str">
        <f t="shared" si="39"/>
        <v/>
      </c>
    </row>
    <row r="494" spans="1:45" x14ac:dyDescent="0.3">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1"/>
      <c r="AE494" s="90"/>
      <c r="AF494" s="297"/>
      <c r="AG494" s="297"/>
      <c r="AH494" s="297"/>
      <c r="AI494" s="297"/>
      <c r="AJ494" s="297"/>
      <c r="AK494" s="297"/>
      <c r="AL494" s="297"/>
      <c r="AM494" s="297"/>
      <c r="AN494" s="297"/>
      <c r="AO494" s="303" t="str">
        <f t="shared" si="35"/>
        <v>//</v>
      </c>
      <c r="AP494" s="284" t="str">
        <f t="shared" si="36"/>
        <v>00-</v>
      </c>
      <c r="AQ494" s="284" t="str">
        <f t="shared" si="37"/>
        <v xml:space="preserve"> site  m //</v>
      </c>
      <c r="AR494" s="284" t="str">
        <f t="shared" si="38"/>
        <v/>
      </c>
      <c r="AS494" s="284" t="str">
        <f t="shared" si="39"/>
        <v/>
      </c>
    </row>
    <row r="495" spans="1:45" x14ac:dyDescent="0.3">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1"/>
      <c r="AE495" s="90"/>
      <c r="AF495" s="297"/>
      <c r="AG495" s="297"/>
      <c r="AH495" s="297"/>
      <c r="AI495" s="297"/>
      <c r="AJ495" s="297"/>
      <c r="AK495" s="297"/>
      <c r="AL495" s="297"/>
      <c r="AM495" s="297"/>
      <c r="AN495" s="297"/>
      <c r="AO495" s="303" t="str">
        <f t="shared" si="35"/>
        <v>//</v>
      </c>
      <c r="AP495" s="284" t="str">
        <f t="shared" si="36"/>
        <v>00-</v>
      </c>
      <c r="AQ495" s="284" t="str">
        <f t="shared" si="37"/>
        <v xml:space="preserve"> site  m //</v>
      </c>
      <c r="AR495" s="284" t="str">
        <f t="shared" si="38"/>
        <v/>
      </c>
      <c r="AS495" s="284" t="str">
        <f t="shared" si="39"/>
        <v/>
      </c>
    </row>
    <row r="496" spans="1:45" x14ac:dyDescent="0.3">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1"/>
      <c r="AE496" s="90"/>
      <c r="AF496" s="297"/>
      <c r="AG496" s="297"/>
      <c r="AH496" s="297"/>
      <c r="AI496" s="297"/>
      <c r="AJ496" s="297"/>
      <c r="AK496" s="297"/>
      <c r="AL496" s="297"/>
      <c r="AM496" s="297"/>
      <c r="AN496" s="297"/>
      <c r="AO496" s="303" t="str">
        <f t="shared" si="35"/>
        <v>//</v>
      </c>
      <c r="AP496" s="284" t="str">
        <f t="shared" si="36"/>
        <v>00-</v>
      </c>
      <c r="AQ496" s="284" t="str">
        <f t="shared" si="37"/>
        <v xml:space="preserve"> site  m //</v>
      </c>
      <c r="AR496" s="284" t="str">
        <f t="shared" si="38"/>
        <v/>
      </c>
      <c r="AS496" s="284" t="str">
        <f t="shared" si="39"/>
        <v/>
      </c>
    </row>
    <row r="497" spans="1:45" x14ac:dyDescent="0.3">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1"/>
      <c r="AE497" s="90"/>
      <c r="AF497" s="297"/>
      <c r="AG497" s="297"/>
      <c r="AH497" s="297"/>
      <c r="AI497" s="297"/>
      <c r="AJ497" s="297"/>
      <c r="AK497" s="297"/>
      <c r="AL497" s="297"/>
      <c r="AM497" s="297"/>
      <c r="AN497" s="297"/>
      <c r="AO497" s="303" t="str">
        <f t="shared" si="35"/>
        <v>//</v>
      </c>
      <c r="AP497" s="284" t="str">
        <f t="shared" si="36"/>
        <v>00-</v>
      </c>
      <c r="AQ497" s="284" t="str">
        <f t="shared" si="37"/>
        <v xml:space="preserve"> site  m //</v>
      </c>
      <c r="AR497" s="284" t="str">
        <f t="shared" si="38"/>
        <v/>
      </c>
      <c r="AS497" s="284" t="str">
        <f t="shared" si="39"/>
        <v/>
      </c>
    </row>
    <row r="498" spans="1:45" x14ac:dyDescent="0.3">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1"/>
      <c r="AE498" s="90"/>
      <c r="AF498" s="297"/>
      <c r="AG498" s="297"/>
      <c r="AH498" s="297"/>
      <c r="AI498" s="297"/>
      <c r="AJ498" s="297"/>
      <c r="AK498" s="297"/>
      <c r="AL498" s="297"/>
      <c r="AM498" s="297"/>
      <c r="AN498" s="297"/>
      <c r="AO498" s="303" t="str">
        <f t="shared" si="35"/>
        <v>//</v>
      </c>
      <c r="AP498" s="284" t="str">
        <f t="shared" si="36"/>
        <v>00-</v>
      </c>
      <c r="AQ498" s="284" t="str">
        <f t="shared" si="37"/>
        <v xml:space="preserve"> site  m //</v>
      </c>
      <c r="AR498" s="284" t="str">
        <f t="shared" si="38"/>
        <v/>
      </c>
      <c r="AS498" s="284" t="str">
        <f t="shared" si="39"/>
        <v/>
      </c>
    </row>
    <row r="499" spans="1:45" x14ac:dyDescent="0.3">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1"/>
      <c r="AE499" s="90"/>
      <c r="AF499" s="297"/>
      <c r="AG499" s="297"/>
      <c r="AH499" s="297"/>
      <c r="AI499" s="297"/>
      <c r="AJ499" s="297"/>
      <c r="AK499" s="297"/>
      <c r="AL499" s="297"/>
      <c r="AM499" s="297"/>
      <c r="AN499" s="297"/>
      <c r="AO499" s="303" t="str">
        <f t="shared" si="35"/>
        <v>//</v>
      </c>
      <c r="AP499" s="284" t="str">
        <f t="shared" si="36"/>
        <v>00-</v>
      </c>
      <c r="AQ499" s="284" t="str">
        <f t="shared" si="37"/>
        <v xml:space="preserve"> site  m //</v>
      </c>
      <c r="AR499" s="284" t="str">
        <f t="shared" si="38"/>
        <v/>
      </c>
      <c r="AS499" s="284" t="str">
        <f t="shared" si="39"/>
        <v/>
      </c>
    </row>
    <row r="500" spans="1:45" x14ac:dyDescent="0.3">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1"/>
      <c r="AE500" s="90"/>
      <c r="AF500" s="297"/>
      <c r="AG500" s="297"/>
      <c r="AH500" s="297"/>
      <c r="AI500" s="297"/>
      <c r="AJ500" s="297"/>
      <c r="AK500" s="297"/>
      <c r="AL500" s="297"/>
      <c r="AM500" s="297"/>
      <c r="AN500" s="297"/>
      <c r="AO500" s="303" t="str">
        <f t="shared" si="35"/>
        <v>//</v>
      </c>
      <c r="AP500" s="284" t="str">
        <f t="shared" si="36"/>
        <v>00-</v>
      </c>
      <c r="AQ500" s="284" t="str">
        <f t="shared" si="37"/>
        <v xml:space="preserve"> site  m //</v>
      </c>
      <c r="AR500" s="284" t="str">
        <f t="shared" si="38"/>
        <v/>
      </c>
      <c r="AS500" s="284" t="str">
        <f t="shared" si="39"/>
        <v/>
      </c>
    </row>
    <row r="501" spans="1:45" x14ac:dyDescent="0.3">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1"/>
      <c r="AE501" s="90"/>
      <c r="AF501" s="297"/>
      <c r="AG501" s="297"/>
      <c r="AH501" s="297"/>
      <c r="AI501" s="297"/>
      <c r="AJ501" s="297"/>
      <c r="AK501" s="297"/>
      <c r="AL501" s="297"/>
      <c r="AM501" s="297"/>
      <c r="AN501" s="297"/>
      <c r="AO501" s="303" t="str">
        <f t="shared" si="35"/>
        <v>//</v>
      </c>
      <c r="AP501" s="284" t="str">
        <f t="shared" si="36"/>
        <v>00-</v>
      </c>
      <c r="AQ501" s="284" t="str">
        <f t="shared" si="37"/>
        <v xml:space="preserve"> site  m //</v>
      </c>
      <c r="AR501" s="284" t="str">
        <f t="shared" si="38"/>
        <v/>
      </c>
      <c r="AS501" s="284"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4500"/>
  <sheetViews>
    <sheetView workbookViewId="0">
      <pane ySplit="1" topLeftCell="A2" activePane="bottomLeft" state="frozen"/>
      <selection pane="bottomLeft" activeCell="Y20" sqref="Y20"/>
    </sheetView>
  </sheetViews>
  <sheetFormatPr defaultRowHeight="14.5" x14ac:dyDescent="0.35"/>
  <cols>
    <col min="1" max="1" width="25" customWidth="1"/>
    <col min="2" max="2" width="20.453125" style="28" customWidth="1"/>
    <col min="3" max="3" width="17.54296875" style="6" bestFit="1" customWidth="1"/>
    <col min="4" max="4" width="16.1796875" style="28" customWidth="1"/>
    <col min="5" max="5" width="24.7265625" style="18" customWidth="1"/>
    <col min="6" max="6" width="24.7265625" style="89" customWidth="1"/>
    <col min="7" max="7" width="25.54296875" style="28" customWidth="1"/>
    <col min="8" max="8" width="27.81640625" customWidth="1"/>
    <col min="9" max="9" width="52.54296875" style="6" customWidth="1"/>
    <col min="10" max="10" width="34.1796875" customWidth="1"/>
  </cols>
  <sheetData>
    <row r="1" spans="1:10" ht="75.75" customHeight="1" thickBot="1" x14ac:dyDescent="0.4">
      <c r="A1" s="12" t="s">
        <v>30</v>
      </c>
      <c r="B1" s="79" t="s">
        <v>289</v>
      </c>
      <c r="C1" s="117" t="s">
        <v>387</v>
      </c>
      <c r="D1" s="117" t="s">
        <v>388</v>
      </c>
      <c r="E1" s="152" t="s">
        <v>317</v>
      </c>
      <c r="F1" s="103" t="s">
        <v>453</v>
      </c>
      <c r="G1" s="104" t="s">
        <v>389</v>
      </c>
      <c r="H1" s="98" t="s">
        <v>390</v>
      </c>
      <c r="I1" s="275" t="s">
        <v>2476</v>
      </c>
      <c r="J1" s="276" t="s">
        <v>2509</v>
      </c>
    </row>
    <row r="2" spans="1:10" x14ac:dyDescent="0.35">
      <c r="A2" s="113"/>
      <c r="B2" s="114"/>
      <c r="C2" s="115"/>
      <c r="D2" s="114"/>
      <c r="E2" s="116"/>
      <c r="F2" s="116"/>
      <c r="G2" s="114"/>
      <c r="H2" s="115"/>
      <c r="I2" s="274"/>
      <c r="J2" s="277" t="str">
        <f>IFERROR(VLOOKUP(I2,ACOUSTIC_SITE_INFO!$AR$3:$AS$501,2,FALSE),"")</f>
        <v/>
      </c>
    </row>
    <row r="3" spans="1:10" x14ac:dyDescent="0.35">
      <c r="A3" s="113"/>
      <c r="B3" s="114"/>
      <c r="C3" s="115"/>
      <c r="D3" s="114"/>
      <c r="E3" s="116"/>
      <c r="F3" s="116"/>
      <c r="G3" s="114"/>
      <c r="H3" s="115"/>
      <c r="I3" s="274"/>
      <c r="J3" s="277" t="str">
        <f>IFERROR(VLOOKUP(I3,ACOUSTIC_SITE_INFO!$AR$3:$AS$501,2,FALSE),"")</f>
        <v/>
      </c>
    </row>
    <row r="4" spans="1:10" x14ac:dyDescent="0.35">
      <c r="A4" s="113"/>
      <c r="B4" s="114"/>
      <c r="C4" s="115"/>
      <c r="D4" s="114"/>
      <c r="E4" s="116"/>
      <c r="F4" s="116"/>
      <c r="G4" s="114"/>
      <c r="H4" s="115"/>
      <c r="I4" s="274"/>
      <c r="J4" s="277" t="str">
        <f>IFERROR(VLOOKUP(I4,ACOUSTIC_SITE_INFO!$AR$3:$AS$501,2,FALSE),"")</f>
        <v/>
      </c>
    </row>
    <row r="5" spans="1:10" x14ac:dyDescent="0.35">
      <c r="A5" s="113"/>
      <c r="B5" s="114"/>
      <c r="C5" s="115"/>
      <c r="D5" s="114"/>
      <c r="E5" s="116"/>
      <c r="F5" s="116"/>
      <c r="G5" s="114"/>
      <c r="H5" s="115"/>
      <c r="I5" s="274"/>
      <c r="J5" s="277" t="str">
        <f>IFERROR(VLOOKUP(I5,ACOUSTIC_SITE_INFO!$AR$3:$AS$501,2,FALSE),"")</f>
        <v/>
      </c>
    </row>
    <row r="6" spans="1:10" x14ac:dyDescent="0.35">
      <c r="A6" s="113"/>
      <c r="B6" s="114"/>
      <c r="C6" s="115"/>
      <c r="D6" s="114"/>
      <c r="E6" s="116"/>
      <c r="F6" s="116"/>
      <c r="G6" s="114"/>
      <c r="H6" s="115"/>
      <c r="I6" s="274"/>
      <c r="J6" s="277" t="str">
        <f>IFERROR(VLOOKUP(I6,ACOUSTIC_SITE_INFO!$AR$3:$AS$501,2,FALSE),"")</f>
        <v/>
      </c>
    </row>
    <row r="7" spans="1:10" x14ac:dyDescent="0.35">
      <c r="A7" s="113"/>
      <c r="B7" s="114"/>
      <c r="C7" s="115"/>
      <c r="D7" s="114"/>
      <c r="E7" s="116"/>
      <c r="F7" s="116"/>
      <c r="G7" s="114"/>
      <c r="H7" s="115"/>
      <c r="I7" s="274"/>
      <c r="J7" s="277" t="str">
        <f>IFERROR(VLOOKUP(I7,ACOUSTIC_SITE_INFO!$AR$3:$AS$501,2,FALSE),"")</f>
        <v/>
      </c>
    </row>
    <row r="8" spans="1:10" x14ac:dyDescent="0.35">
      <c r="A8" s="113"/>
      <c r="B8" s="114"/>
      <c r="C8" s="115"/>
      <c r="D8" s="114"/>
      <c r="E8" s="116"/>
      <c r="F8" s="116"/>
      <c r="G8" s="114"/>
      <c r="H8" s="115"/>
      <c r="I8" s="274"/>
      <c r="J8" s="277" t="str">
        <f>IFERROR(VLOOKUP(I8,ACOUSTIC_SITE_INFO!$AR$3:$AS$501,2,FALSE),"")</f>
        <v/>
      </c>
    </row>
    <row r="9" spans="1:10" x14ac:dyDescent="0.35">
      <c r="A9" s="113"/>
      <c r="B9" s="114"/>
      <c r="C9" s="115"/>
      <c r="D9" s="114"/>
      <c r="E9" s="116"/>
      <c r="F9" s="116"/>
      <c r="G9" s="114"/>
      <c r="H9" s="115"/>
      <c r="I9" s="274"/>
      <c r="J9" s="277" t="str">
        <f>IFERROR(VLOOKUP(I9,ACOUSTIC_SITE_INFO!$AR$3:$AS$501,2,FALSE),"")</f>
        <v/>
      </c>
    </row>
    <row r="10" spans="1:10" x14ac:dyDescent="0.35">
      <c r="A10" s="113"/>
      <c r="B10" s="114"/>
      <c r="C10" s="115"/>
      <c r="D10" s="114"/>
      <c r="E10" s="116"/>
      <c r="F10" s="116"/>
      <c r="G10" s="114"/>
      <c r="H10" s="115"/>
      <c r="I10" s="274"/>
      <c r="J10" s="277" t="str">
        <f>IFERROR(VLOOKUP(I10,ACOUSTIC_SITE_INFO!$AR$3:$AS$501,2,FALSE),"")</f>
        <v/>
      </c>
    </row>
    <row r="11" spans="1:10" x14ac:dyDescent="0.35">
      <c r="A11" s="113"/>
      <c r="B11" s="114"/>
      <c r="C11" s="115"/>
      <c r="D11" s="114"/>
      <c r="E11" s="116"/>
      <c r="F11" s="116"/>
      <c r="G11" s="114"/>
      <c r="H11" s="115"/>
      <c r="I11" s="274"/>
      <c r="J11" s="277" t="str">
        <f>IFERROR(VLOOKUP(I11,ACOUSTIC_SITE_INFO!$AR$3:$AS$501,2,FALSE),"")</f>
        <v/>
      </c>
    </row>
    <row r="12" spans="1:10" x14ac:dyDescent="0.35">
      <c r="A12" s="113"/>
      <c r="B12" s="114"/>
      <c r="C12" s="115"/>
      <c r="D12" s="114"/>
      <c r="E12" s="116"/>
      <c r="F12" s="116"/>
      <c r="G12" s="114"/>
      <c r="H12" s="115"/>
      <c r="I12" s="274"/>
      <c r="J12" s="277" t="str">
        <f>IFERROR(VLOOKUP(I12,ACOUSTIC_SITE_INFO!$AR$3:$AS$501,2,FALSE),"")</f>
        <v/>
      </c>
    </row>
    <row r="13" spans="1:10" x14ac:dyDescent="0.35">
      <c r="A13" s="113"/>
      <c r="B13" s="114"/>
      <c r="C13" s="115"/>
      <c r="D13" s="114"/>
      <c r="E13" s="116"/>
      <c r="F13" s="116"/>
      <c r="G13" s="114"/>
      <c r="H13" s="115"/>
      <c r="I13" s="274"/>
      <c r="J13" s="277" t="str">
        <f>IFERROR(VLOOKUP(I13,ACOUSTIC_SITE_INFO!$AR$3:$AS$501,2,FALSE),"")</f>
        <v/>
      </c>
    </row>
    <row r="14" spans="1:10" x14ac:dyDescent="0.35">
      <c r="A14" s="113"/>
      <c r="B14" s="114"/>
      <c r="C14" s="115"/>
      <c r="D14" s="114"/>
      <c r="E14" s="116"/>
      <c r="F14" s="116"/>
      <c r="G14" s="114"/>
      <c r="H14" s="115"/>
      <c r="I14" s="274"/>
      <c r="J14" s="277" t="str">
        <f>IFERROR(VLOOKUP(I14,ACOUSTIC_SITE_INFO!$AR$3:$AS$501,2,FALSE),"")</f>
        <v/>
      </c>
    </row>
    <row r="15" spans="1:10" x14ac:dyDescent="0.35">
      <c r="A15" s="113"/>
      <c r="B15" s="114"/>
      <c r="C15" s="115"/>
      <c r="D15" s="114"/>
      <c r="E15" s="116"/>
      <c r="F15" s="116"/>
      <c r="G15" s="114"/>
      <c r="H15" s="115"/>
      <c r="I15" s="274"/>
      <c r="J15" s="277" t="str">
        <f>IFERROR(VLOOKUP(I15,ACOUSTIC_SITE_INFO!$AR$3:$AS$501,2,FALSE),"")</f>
        <v/>
      </c>
    </row>
    <row r="16" spans="1:10" x14ac:dyDescent="0.35">
      <c r="A16" s="113"/>
      <c r="B16" s="114"/>
      <c r="C16" s="115"/>
      <c r="D16" s="114"/>
      <c r="E16" s="116"/>
      <c r="F16" s="116"/>
      <c r="G16" s="114"/>
      <c r="H16" s="115"/>
      <c r="I16" s="274"/>
      <c r="J16" s="277" t="str">
        <f>IFERROR(VLOOKUP(I16,ACOUSTIC_SITE_INFO!$AR$3:$AS$501,2,FALSE),"")</f>
        <v/>
      </c>
    </row>
    <row r="17" spans="1:10" x14ac:dyDescent="0.35">
      <c r="A17" s="113"/>
      <c r="B17" s="114"/>
      <c r="C17" s="115"/>
      <c r="D17" s="114"/>
      <c r="E17" s="116"/>
      <c r="F17" s="116"/>
      <c r="G17" s="114"/>
      <c r="H17" s="115"/>
      <c r="I17" s="274"/>
      <c r="J17" s="277" t="str">
        <f>IFERROR(VLOOKUP(I17,ACOUSTIC_SITE_INFO!$AR$3:$AS$501,2,FALSE),"")</f>
        <v/>
      </c>
    </row>
    <row r="18" spans="1:10" x14ac:dyDescent="0.35">
      <c r="A18" s="113"/>
      <c r="B18" s="114"/>
      <c r="C18" s="115"/>
      <c r="D18" s="114"/>
      <c r="E18" s="116"/>
      <c r="F18" s="116"/>
      <c r="G18" s="114"/>
      <c r="H18" s="115"/>
      <c r="I18" s="274"/>
      <c r="J18" s="277" t="str">
        <f>IFERROR(VLOOKUP(I18,ACOUSTIC_SITE_INFO!$AR$3:$AS$501,2,FALSE),"")</f>
        <v/>
      </c>
    </row>
    <row r="19" spans="1:10" x14ac:dyDescent="0.35">
      <c r="A19" s="113"/>
      <c r="B19" s="114"/>
      <c r="C19" s="115"/>
      <c r="D19" s="114"/>
      <c r="E19" s="116"/>
      <c r="F19" s="116"/>
      <c r="G19" s="114"/>
      <c r="H19" s="115"/>
      <c r="I19" s="274"/>
      <c r="J19" s="277" t="str">
        <f>IFERROR(VLOOKUP(I19,ACOUSTIC_SITE_INFO!$AR$3:$AS$501,2,FALSE),"")</f>
        <v/>
      </c>
    </row>
    <row r="20" spans="1:10" x14ac:dyDescent="0.35">
      <c r="A20" s="113"/>
      <c r="B20" s="114"/>
      <c r="C20" s="115"/>
      <c r="D20" s="114"/>
      <c r="E20" s="116"/>
      <c r="F20" s="116"/>
      <c r="G20" s="114"/>
      <c r="H20" s="115"/>
      <c r="I20" s="274"/>
      <c r="J20" s="277" t="str">
        <f>IFERROR(VLOOKUP(I20,ACOUSTIC_SITE_INFO!$AR$3:$AS$501,2,FALSE),"")</f>
        <v/>
      </c>
    </row>
    <row r="21" spans="1:10" x14ac:dyDescent="0.35">
      <c r="A21" s="113"/>
      <c r="B21" s="114"/>
      <c r="C21" s="115"/>
      <c r="D21" s="114"/>
      <c r="E21" s="116"/>
      <c r="F21" s="116"/>
      <c r="G21" s="114"/>
      <c r="H21" s="115"/>
      <c r="I21" s="274"/>
      <c r="J21" s="277" t="str">
        <f>IFERROR(VLOOKUP(I21,ACOUSTIC_SITE_INFO!$AR$3:$AS$501,2,FALSE),"")</f>
        <v/>
      </c>
    </row>
    <row r="22" spans="1:10" x14ac:dyDescent="0.35">
      <c r="A22" s="113"/>
      <c r="B22" s="114"/>
      <c r="C22" s="115"/>
      <c r="D22" s="114"/>
      <c r="E22" s="116"/>
      <c r="F22" s="116"/>
      <c r="G22" s="114"/>
      <c r="H22" s="115"/>
      <c r="I22" s="274"/>
      <c r="J22" s="277" t="str">
        <f>IFERROR(VLOOKUP(I22,ACOUSTIC_SITE_INFO!$AR$3:$AS$501,2,FALSE),"")</f>
        <v/>
      </c>
    </row>
    <row r="23" spans="1:10" x14ac:dyDescent="0.35">
      <c r="A23" s="113"/>
      <c r="B23" s="114"/>
      <c r="C23" s="115"/>
      <c r="D23" s="114"/>
      <c r="E23" s="116"/>
      <c r="F23" s="116"/>
      <c r="G23" s="114"/>
      <c r="H23" s="115"/>
      <c r="I23" s="274"/>
      <c r="J23" s="277" t="str">
        <f>IFERROR(VLOOKUP(I23,ACOUSTIC_SITE_INFO!$AR$3:$AS$501,2,FALSE),"")</f>
        <v/>
      </c>
    </row>
    <row r="24" spans="1:10" x14ac:dyDescent="0.35">
      <c r="A24" s="113"/>
      <c r="B24" s="114"/>
      <c r="C24" s="115"/>
      <c r="D24" s="114"/>
      <c r="E24" s="116"/>
      <c r="F24" s="116"/>
      <c r="G24" s="114"/>
      <c r="H24" s="115"/>
      <c r="I24" s="274"/>
      <c r="J24" s="277" t="str">
        <f>IFERROR(VLOOKUP(I24,ACOUSTIC_SITE_INFO!$AR$3:$AS$501,2,FALSE),"")</f>
        <v/>
      </c>
    </row>
    <row r="25" spans="1:10" x14ac:dyDescent="0.35">
      <c r="A25" s="113"/>
      <c r="B25" s="114"/>
      <c r="C25" s="115"/>
      <c r="D25" s="114"/>
      <c r="E25" s="116"/>
      <c r="F25" s="116"/>
      <c r="G25" s="114"/>
      <c r="H25" s="115"/>
      <c r="I25" s="274"/>
      <c r="J25" s="277" t="str">
        <f>IFERROR(VLOOKUP(I25,ACOUSTIC_SITE_INFO!$AR$3:$AS$501,2,FALSE),"")</f>
        <v/>
      </c>
    </row>
    <row r="26" spans="1:10" x14ac:dyDescent="0.35">
      <c r="A26" s="113"/>
      <c r="B26" s="114"/>
      <c r="C26" s="115"/>
      <c r="D26" s="114"/>
      <c r="E26" s="116"/>
      <c r="F26" s="116"/>
      <c r="G26" s="114"/>
      <c r="H26" s="115"/>
      <c r="I26" s="274"/>
      <c r="J26" s="277" t="str">
        <f>IFERROR(VLOOKUP(I26,ACOUSTIC_SITE_INFO!$AR$3:$AS$501,2,FALSE),"")</f>
        <v/>
      </c>
    </row>
    <row r="27" spans="1:10" x14ac:dyDescent="0.35">
      <c r="A27" s="113"/>
      <c r="B27" s="114"/>
      <c r="C27" s="115"/>
      <c r="D27" s="114"/>
      <c r="E27" s="116"/>
      <c r="F27" s="116"/>
      <c r="G27" s="114"/>
      <c r="H27" s="115"/>
      <c r="I27" s="274"/>
      <c r="J27" s="277" t="str">
        <f>IFERROR(VLOOKUP(I27,ACOUSTIC_SITE_INFO!$AR$3:$AS$501,2,FALSE),"")</f>
        <v/>
      </c>
    </row>
    <row r="28" spans="1:10" x14ac:dyDescent="0.35">
      <c r="A28" s="113"/>
      <c r="B28" s="114"/>
      <c r="C28" s="115"/>
      <c r="D28" s="114"/>
      <c r="E28" s="116"/>
      <c r="F28" s="116"/>
      <c r="G28" s="114"/>
      <c r="H28" s="115"/>
      <c r="I28" s="274"/>
      <c r="J28" s="277" t="str">
        <f>IFERROR(VLOOKUP(I28,ACOUSTIC_SITE_INFO!$AR$3:$AS$501,2,FALSE),"")</f>
        <v/>
      </c>
    </row>
    <row r="29" spans="1:10" x14ac:dyDescent="0.35">
      <c r="A29" s="113"/>
      <c r="B29" s="114"/>
      <c r="C29" s="115"/>
      <c r="D29" s="114"/>
      <c r="E29" s="116"/>
      <c r="F29" s="116"/>
      <c r="G29" s="114"/>
      <c r="H29" s="115"/>
      <c r="I29" s="274"/>
      <c r="J29" s="277" t="str">
        <f>IFERROR(VLOOKUP(I29,ACOUSTIC_SITE_INFO!$AR$3:$AS$501,2,FALSE),"")</f>
        <v/>
      </c>
    </row>
    <row r="30" spans="1:10" x14ac:dyDescent="0.35">
      <c r="A30" s="113"/>
      <c r="B30" s="114"/>
      <c r="C30" s="115"/>
      <c r="D30" s="114"/>
      <c r="E30" s="116"/>
      <c r="F30" s="116"/>
      <c r="G30" s="114"/>
      <c r="H30" s="115"/>
      <c r="I30" s="274"/>
      <c r="J30" s="277" t="str">
        <f>IFERROR(VLOOKUP(I30,ACOUSTIC_SITE_INFO!$AR$3:$AS$501,2,FALSE),"")</f>
        <v/>
      </c>
    </row>
    <row r="31" spans="1:10" x14ac:dyDescent="0.35">
      <c r="A31" s="113"/>
      <c r="B31" s="114"/>
      <c r="C31" s="115"/>
      <c r="D31" s="114"/>
      <c r="E31" s="116"/>
      <c r="F31" s="116"/>
      <c r="G31" s="114"/>
      <c r="H31" s="115"/>
      <c r="I31" s="274"/>
      <c r="J31" s="277" t="str">
        <f>IFERROR(VLOOKUP(I31,ACOUSTIC_SITE_INFO!$AR$3:$AS$501,2,FALSE),"")</f>
        <v/>
      </c>
    </row>
    <row r="32" spans="1:10" x14ac:dyDescent="0.35">
      <c r="A32" s="113"/>
      <c r="B32" s="114"/>
      <c r="C32" s="115"/>
      <c r="D32" s="114"/>
      <c r="E32" s="116"/>
      <c r="F32" s="116"/>
      <c r="G32" s="114"/>
      <c r="H32" s="115"/>
      <c r="I32" s="274"/>
      <c r="J32" s="277" t="str">
        <f>IFERROR(VLOOKUP(I32,ACOUSTIC_SITE_INFO!$AR$3:$AS$501,2,FALSE),"")</f>
        <v/>
      </c>
    </row>
    <row r="33" spans="1:10" x14ac:dyDescent="0.35">
      <c r="A33" s="113"/>
      <c r="B33" s="114"/>
      <c r="C33" s="115"/>
      <c r="D33" s="114"/>
      <c r="E33" s="116"/>
      <c r="F33" s="116"/>
      <c r="G33" s="114"/>
      <c r="H33" s="115"/>
      <c r="I33" s="274"/>
      <c r="J33" s="277" t="str">
        <f>IFERROR(VLOOKUP(I33,ACOUSTIC_SITE_INFO!$AR$3:$AS$501,2,FALSE),"")</f>
        <v/>
      </c>
    </row>
    <row r="34" spans="1:10" x14ac:dyDescent="0.35">
      <c r="A34" s="113"/>
      <c r="B34" s="114"/>
      <c r="C34" s="115"/>
      <c r="D34" s="114"/>
      <c r="E34" s="116"/>
      <c r="F34" s="116"/>
      <c r="G34" s="114"/>
      <c r="H34" s="115"/>
      <c r="I34" s="274"/>
      <c r="J34" s="277" t="str">
        <f>IFERROR(VLOOKUP(I34,ACOUSTIC_SITE_INFO!$AR$3:$AS$501,2,FALSE),"")</f>
        <v/>
      </c>
    </row>
    <row r="35" spans="1:10" x14ac:dyDescent="0.35">
      <c r="A35" s="113"/>
      <c r="B35" s="114"/>
      <c r="C35" s="115"/>
      <c r="D35" s="114"/>
      <c r="E35" s="116"/>
      <c r="F35" s="116"/>
      <c r="G35" s="114"/>
      <c r="H35" s="115"/>
      <c r="I35" s="274"/>
      <c r="J35" s="277" t="str">
        <f>IFERROR(VLOOKUP(I35,ACOUSTIC_SITE_INFO!$AR$3:$AS$501,2,FALSE),"")</f>
        <v/>
      </c>
    </row>
    <row r="36" spans="1:10" x14ac:dyDescent="0.35">
      <c r="A36" s="113"/>
      <c r="B36" s="114"/>
      <c r="C36" s="115"/>
      <c r="D36" s="114"/>
      <c r="E36" s="116"/>
      <c r="F36" s="116"/>
      <c r="G36" s="114"/>
      <c r="H36" s="115"/>
      <c r="I36" s="274"/>
      <c r="J36" s="277" t="str">
        <f>IFERROR(VLOOKUP(I36,ACOUSTIC_SITE_INFO!$AR$3:$AS$501,2,FALSE),"")</f>
        <v/>
      </c>
    </row>
    <row r="37" spans="1:10" x14ac:dyDescent="0.35">
      <c r="A37" s="113"/>
      <c r="B37" s="114"/>
      <c r="C37" s="115"/>
      <c r="D37" s="114"/>
      <c r="E37" s="116"/>
      <c r="F37" s="116"/>
      <c r="G37" s="114"/>
      <c r="H37" s="115"/>
      <c r="I37" s="274"/>
      <c r="J37" s="277" t="str">
        <f>IFERROR(VLOOKUP(I37,ACOUSTIC_SITE_INFO!$AR$3:$AS$501,2,FALSE),"")</f>
        <v/>
      </c>
    </row>
    <row r="38" spans="1:10" x14ac:dyDescent="0.35">
      <c r="A38" s="113"/>
      <c r="B38" s="114"/>
      <c r="C38" s="115"/>
      <c r="D38" s="114"/>
      <c r="E38" s="116"/>
      <c r="F38" s="116"/>
      <c r="G38" s="114"/>
      <c r="H38" s="115"/>
      <c r="I38" s="274"/>
      <c r="J38" s="277" t="str">
        <f>IFERROR(VLOOKUP(I38,ACOUSTIC_SITE_INFO!$AR$3:$AS$501,2,FALSE),"")</f>
        <v/>
      </c>
    </row>
    <row r="39" spans="1:10" x14ac:dyDescent="0.35">
      <c r="A39" s="113"/>
      <c r="B39" s="114"/>
      <c r="C39" s="115"/>
      <c r="D39" s="114"/>
      <c r="E39" s="116"/>
      <c r="F39" s="116"/>
      <c r="G39" s="114"/>
      <c r="H39" s="115"/>
      <c r="I39" s="274"/>
      <c r="J39" s="277" t="str">
        <f>IFERROR(VLOOKUP(I39,ACOUSTIC_SITE_INFO!$AR$3:$AS$501,2,FALSE),"")</f>
        <v/>
      </c>
    </row>
    <row r="40" spans="1:10" x14ac:dyDescent="0.35">
      <c r="A40" s="113"/>
      <c r="B40" s="114"/>
      <c r="C40" s="115"/>
      <c r="D40" s="114"/>
      <c r="E40" s="116"/>
      <c r="F40" s="116"/>
      <c r="G40" s="114"/>
      <c r="H40" s="115"/>
      <c r="I40" s="274"/>
      <c r="J40" s="277" t="str">
        <f>IFERROR(VLOOKUP(I40,ACOUSTIC_SITE_INFO!$AR$3:$AS$501,2,FALSE),"")</f>
        <v/>
      </c>
    </row>
    <row r="41" spans="1:10" x14ac:dyDescent="0.35">
      <c r="A41" s="113"/>
      <c r="B41" s="114"/>
      <c r="C41" s="115"/>
      <c r="D41" s="114"/>
      <c r="E41" s="116"/>
      <c r="F41" s="116"/>
      <c r="G41" s="114"/>
      <c r="H41" s="115"/>
      <c r="I41" s="274"/>
      <c r="J41" s="277" t="str">
        <f>IFERROR(VLOOKUP(I41,ACOUSTIC_SITE_INFO!$AR$3:$AS$501,2,FALSE),"")</f>
        <v/>
      </c>
    </row>
    <row r="42" spans="1:10" x14ac:dyDescent="0.35">
      <c r="A42" s="113"/>
      <c r="B42" s="114"/>
      <c r="C42" s="115"/>
      <c r="D42" s="114"/>
      <c r="E42" s="116"/>
      <c r="F42" s="116"/>
      <c r="G42" s="114"/>
      <c r="H42" s="115"/>
      <c r="I42" s="274"/>
      <c r="J42" s="277" t="str">
        <f>IFERROR(VLOOKUP(I42,ACOUSTIC_SITE_INFO!$AR$3:$AS$501,2,FALSE),"")</f>
        <v/>
      </c>
    </row>
    <row r="43" spans="1:10" x14ac:dyDescent="0.35">
      <c r="A43" s="113"/>
      <c r="B43" s="114"/>
      <c r="C43" s="115"/>
      <c r="D43" s="114"/>
      <c r="E43" s="116"/>
      <c r="F43" s="116"/>
      <c r="G43" s="114"/>
      <c r="H43" s="115"/>
      <c r="I43" s="274"/>
      <c r="J43" s="277" t="str">
        <f>IFERROR(VLOOKUP(I43,ACOUSTIC_SITE_INFO!$AR$3:$AS$501,2,FALSE),"")</f>
        <v/>
      </c>
    </row>
    <row r="44" spans="1:10" x14ac:dyDescent="0.35">
      <c r="A44" s="113"/>
      <c r="B44" s="114"/>
      <c r="C44" s="115"/>
      <c r="D44" s="114"/>
      <c r="E44" s="116"/>
      <c r="F44" s="116"/>
      <c r="G44" s="114"/>
      <c r="H44" s="115"/>
      <c r="I44" s="274"/>
      <c r="J44" s="277" t="str">
        <f>IFERROR(VLOOKUP(I44,ACOUSTIC_SITE_INFO!$AR$3:$AS$501,2,FALSE),"")</f>
        <v/>
      </c>
    </row>
    <row r="45" spans="1:10" x14ac:dyDescent="0.35">
      <c r="A45" s="113"/>
      <c r="B45" s="114"/>
      <c r="C45" s="115"/>
      <c r="D45" s="114"/>
      <c r="E45" s="116"/>
      <c r="F45" s="116"/>
      <c r="G45" s="114"/>
      <c r="H45" s="115"/>
      <c r="I45" s="274"/>
      <c r="J45" s="277" t="str">
        <f>IFERROR(VLOOKUP(I45,ACOUSTIC_SITE_INFO!$AR$3:$AS$501,2,FALSE),"")</f>
        <v/>
      </c>
    </row>
    <row r="46" spans="1:10" x14ac:dyDescent="0.35">
      <c r="A46" s="113"/>
      <c r="B46" s="114"/>
      <c r="C46" s="115"/>
      <c r="D46" s="114"/>
      <c r="E46" s="116"/>
      <c r="F46" s="116"/>
      <c r="G46" s="114"/>
      <c r="H46" s="115"/>
      <c r="I46" s="274"/>
      <c r="J46" s="277" t="str">
        <f>IFERROR(VLOOKUP(I46,ACOUSTIC_SITE_INFO!$AR$3:$AS$501,2,FALSE),"")</f>
        <v/>
      </c>
    </row>
    <row r="47" spans="1:10" x14ac:dyDescent="0.35">
      <c r="A47" s="113"/>
      <c r="B47" s="114"/>
      <c r="C47" s="115"/>
      <c r="D47" s="114"/>
      <c r="E47" s="116"/>
      <c r="F47" s="116"/>
      <c r="G47" s="114"/>
      <c r="H47" s="115"/>
      <c r="I47" s="274"/>
      <c r="J47" s="277" t="str">
        <f>IFERROR(VLOOKUP(I47,ACOUSTIC_SITE_INFO!$AR$3:$AS$501,2,FALSE),"")</f>
        <v/>
      </c>
    </row>
    <row r="48" spans="1:10" x14ac:dyDescent="0.35">
      <c r="A48" s="113"/>
      <c r="B48" s="114"/>
      <c r="C48" s="115"/>
      <c r="D48" s="114"/>
      <c r="E48" s="116"/>
      <c r="F48" s="116"/>
      <c r="G48" s="114"/>
      <c r="H48" s="115"/>
      <c r="I48" s="274"/>
      <c r="J48" s="277" t="str">
        <f>IFERROR(VLOOKUP(I48,ACOUSTIC_SITE_INFO!$AR$3:$AS$501,2,FALSE),"")</f>
        <v/>
      </c>
    </row>
    <row r="49" spans="1:10" x14ac:dyDescent="0.35">
      <c r="A49" s="113"/>
      <c r="B49" s="114"/>
      <c r="C49" s="115"/>
      <c r="D49" s="114"/>
      <c r="E49" s="116"/>
      <c r="F49" s="116"/>
      <c r="G49" s="114"/>
      <c r="H49" s="115"/>
      <c r="I49" s="274"/>
      <c r="J49" s="277" t="str">
        <f>IFERROR(VLOOKUP(I49,ACOUSTIC_SITE_INFO!$AR$3:$AS$501,2,FALSE),"")</f>
        <v/>
      </c>
    </row>
    <row r="50" spans="1:10" x14ac:dyDescent="0.35">
      <c r="A50" s="113"/>
      <c r="B50" s="114"/>
      <c r="C50" s="115"/>
      <c r="D50" s="114"/>
      <c r="E50" s="116"/>
      <c r="F50" s="116"/>
      <c r="G50" s="114"/>
      <c r="H50" s="115"/>
      <c r="I50" s="274"/>
      <c r="J50" s="277" t="str">
        <f>IFERROR(VLOOKUP(I50,ACOUSTIC_SITE_INFO!$AR$3:$AS$501,2,FALSE),"")</f>
        <v/>
      </c>
    </row>
    <row r="51" spans="1:10" x14ac:dyDescent="0.35">
      <c r="A51" s="113"/>
      <c r="B51" s="114"/>
      <c r="C51" s="115"/>
      <c r="D51" s="114"/>
      <c r="E51" s="116"/>
      <c r="F51" s="116"/>
      <c r="G51" s="114"/>
      <c r="H51" s="115"/>
      <c r="I51" s="274"/>
      <c r="J51" s="277" t="str">
        <f>IFERROR(VLOOKUP(I51,ACOUSTIC_SITE_INFO!$AR$3:$AS$501,2,FALSE),"")</f>
        <v/>
      </c>
    </row>
    <row r="52" spans="1:10" x14ac:dyDescent="0.35">
      <c r="A52" s="113"/>
      <c r="B52" s="114"/>
      <c r="C52" s="115"/>
      <c r="D52" s="114"/>
      <c r="E52" s="116"/>
      <c r="F52" s="116"/>
      <c r="G52" s="114"/>
      <c r="H52" s="115"/>
      <c r="I52" s="274"/>
      <c r="J52" s="277" t="str">
        <f>IFERROR(VLOOKUP(I52,ACOUSTIC_SITE_INFO!$AR$3:$AS$501,2,FALSE),"")</f>
        <v/>
      </c>
    </row>
    <row r="53" spans="1:10" x14ac:dyDescent="0.35">
      <c r="A53" s="113"/>
      <c r="B53" s="114"/>
      <c r="C53" s="115"/>
      <c r="D53" s="114"/>
      <c r="E53" s="116"/>
      <c r="F53" s="116"/>
      <c r="G53" s="114"/>
      <c r="H53" s="115"/>
      <c r="I53" s="274"/>
      <c r="J53" s="277" t="str">
        <f>IFERROR(VLOOKUP(I53,ACOUSTIC_SITE_INFO!$AR$3:$AS$501,2,FALSE),"")</f>
        <v/>
      </c>
    </row>
    <row r="54" spans="1:10" x14ac:dyDescent="0.35">
      <c r="A54" s="113"/>
      <c r="B54" s="114"/>
      <c r="C54" s="115"/>
      <c r="D54" s="114"/>
      <c r="E54" s="116"/>
      <c r="F54" s="116"/>
      <c r="G54" s="114"/>
      <c r="H54" s="115"/>
      <c r="I54" s="274"/>
      <c r="J54" s="277" t="str">
        <f>IFERROR(VLOOKUP(I54,ACOUSTIC_SITE_INFO!$AR$3:$AS$501,2,FALSE),"")</f>
        <v/>
      </c>
    </row>
    <row r="55" spans="1:10" x14ac:dyDescent="0.35">
      <c r="A55" s="113"/>
      <c r="B55" s="114"/>
      <c r="C55" s="115"/>
      <c r="D55" s="114"/>
      <c r="E55" s="116"/>
      <c r="F55" s="116"/>
      <c r="G55" s="114"/>
      <c r="H55" s="115"/>
      <c r="I55" s="274"/>
      <c r="J55" s="277" t="str">
        <f>IFERROR(VLOOKUP(I55,ACOUSTIC_SITE_INFO!$AR$3:$AS$501,2,FALSE),"")</f>
        <v/>
      </c>
    </row>
    <row r="56" spans="1:10" x14ac:dyDescent="0.35">
      <c r="A56" s="113"/>
      <c r="B56" s="114"/>
      <c r="C56" s="115"/>
      <c r="D56" s="114"/>
      <c r="E56" s="116"/>
      <c r="F56" s="116"/>
      <c r="G56" s="114"/>
      <c r="H56" s="115"/>
      <c r="I56" s="274"/>
      <c r="J56" s="277" t="str">
        <f>IFERROR(VLOOKUP(I56,ACOUSTIC_SITE_INFO!$AR$3:$AS$501,2,FALSE),"")</f>
        <v/>
      </c>
    </row>
    <row r="57" spans="1:10" x14ac:dyDescent="0.35">
      <c r="A57" s="113"/>
      <c r="B57" s="114"/>
      <c r="C57" s="115"/>
      <c r="D57" s="114"/>
      <c r="E57" s="116"/>
      <c r="F57" s="116"/>
      <c r="G57" s="114"/>
      <c r="H57" s="115"/>
      <c r="I57" s="274"/>
      <c r="J57" s="277" t="str">
        <f>IFERROR(VLOOKUP(I57,ACOUSTIC_SITE_INFO!$AR$3:$AS$501,2,FALSE),"")</f>
        <v/>
      </c>
    </row>
    <row r="58" spans="1:10" x14ac:dyDescent="0.35">
      <c r="A58" s="113"/>
      <c r="B58" s="114"/>
      <c r="C58" s="115"/>
      <c r="D58" s="114"/>
      <c r="E58" s="116"/>
      <c r="F58" s="116"/>
      <c r="G58" s="114"/>
      <c r="H58" s="115"/>
      <c r="I58" s="274"/>
      <c r="J58" s="277" t="str">
        <f>IFERROR(VLOOKUP(I58,ACOUSTIC_SITE_INFO!$AR$3:$AS$501,2,FALSE),"")</f>
        <v/>
      </c>
    </row>
    <row r="59" spans="1:10" x14ac:dyDescent="0.35">
      <c r="A59" s="113"/>
      <c r="B59" s="114"/>
      <c r="C59" s="115"/>
      <c r="D59" s="114"/>
      <c r="E59" s="116"/>
      <c r="F59" s="116"/>
      <c r="G59" s="114"/>
      <c r="H59" s="115"/>
      <c r="I59" s="274"/>
      <c r="J59" s="277" t="str">
        <f>IFERROR(VLOOKUP(I59,ACOUSTIC_SITE_INFO!$AR$3:$AS$501,2,FALSE),"")</f>
        <v/>
      </c>
    </row>
    <row r="60" spans="1:10" x14ac:dyDescent="0.35">
      <c r="A60" s="113"/>
      <c r="B60" s="114"/>
      <c r="C60" s="115"/>
      <c r="D60" s="114"/>
      <c r="E60" s="116"/>
      <c r="F60" s="116"/>
      <c r="G60" s="114"/>
      <c r="H60" s="115"/>
      <c r="I60" s="274"/>
      <c r="J60" s="277" t="str">
        <f>IFERROR(VLOOKUP(I60,ACOUSTIC_SITE_INFO!$AR$3:$AS$501,2,FALSE),"")</f>
        <v/>
      </c>
    </row>
    <row r="61" spans="1:10" x14ac:dyDescent="0.35">
      <c r="A61" s="113"/>
      <c r="B61" s="114"/>
      <c r="C61" s="115"/>
      <c r="D61" s="114"/>
      <c r="E61" s="116"/>
      <c r="F61" s="116"/>
      <c r="G61" s="114"/>
      <c r="H61" s="115"/>
      <c r="I61" s="274"/>
      <c r="J61" s="277" t="str">
        <f>IFERROR(VLOOKUP(I61,ACOUSTIC_SITE_INFO!$AR$3:$AS$501,2,FALSE),"")</f>
        <v/>
      </c>
    </row>
    <row r="62" spans="1:10" x14ac:dyDescent="0.35">
      <c r="A62" s="113"/>
      <c r="B62" s="114"/>
      <c r="C62" s="115"/>
      <c r="D62" s="114"/>
      <c r="E62" s="116"/>
      <c r="F62" s="116"/>
      <c r="G62" s="114"/>
      <c r="H62" s="115"/>
      <c r="I62" s="274"/>
      <c r="J62" s="277" t="str">
        <f>IFERROR(VLOOKUP(I62,ACOUSTIC_SITE_INFO!$AR$3:$AS$501,2,FALSE),"")</f>
        <v/>
      </c>
    </row>
    <row r="63" spans="1:10" x14ac:dyDescent="0.35">
      <c r="A63" s="113"/>
      <c r="B63" s="114"/>
      <c r="C63" s="115"/>
      <c r="D63" s="114"/>
      <c r="E63" s="116"/>
      <c r="F63" s="116"/>
      <c r="G63" s="114"/>
      <c r="H63" s="115"/>
      <c r="I63" s="274"/>
      <c r="J63" s="277" t="str">
        <f>IFERROR(VLOOKUP(I63,ACOUSTIC_SITE_INFO!$AR$3:$AS$501,2,FALSE),"")</f>
        <v/>
      </c>
    </row>
    <row r="64" spans="1:10" x14ac:dyDescent="0.35">
      <c r="A64" s="113"/>
      <c r="B64" s="114"/>
      <c r="C64" s="115"/>
      <c r="D64" s="114"/>
      <c r="E64" s="116"/>
      <c r="F64" s="116"/>
      <c r="G64" s="114"/>
      <c r="H64" s="115"/>
      <c r="I64" s="274"/>
      <c r="J64" s="277" t="str">
        <f>IFERROR(VLOOKUP(I64,ACOUSTIC_SITE_INFO!$AR$3:$AS$501,2,FALSE),"")</f>
        <v/>
      </c>
    </row>
    <row r="65" spans="1:10" x14ac:dyDescent="0.35">
      <c r="A65" s="113"/>
      <c r="B65" s="114"/>
      <c r="C65" s="115"/>
      <c r="D65" s="114"/>
      <c r="E65" s="116"/>
      <c r="F65" s="116"/>
      <c r="G65" s="114"/>
      <c r="H65" s="115"/>
      <c r="I65" s="274"/>
      <c r="J65" s="277" t="str">
        <f>IFERROR(VLOOKUP(I65,ACOUSTIC_SITE_INFO!$AR$3:$AS$501,2,FALSE),"")</f>
        <v/>
      </c>
    </row>
    <row r="66" spans="1:10" x14ac:dyDescent="0.35">
      <c r="A66" s="113"/>
      <c r="B66" s="114"/>
      <c r="C66" s="115"/>
      <c r="D66" s="114"/>
      <c r="E66" s="116"/>
      <c r="F66" s="116"/>
      <c r="G66" s="114"/>
      <c r="H66" s="115"/>
      <c r="I66" s="274"/>
      <c r="J66" s="277" t="str">
        <f>IFERROR(VLOOKUP(I66,ACOUSTIC_SITE_INFO!$AR$3:$AS$501,2,FALSE),"")</f>
        <v/>
      </c>
    </row>
    <row r="67" spans="1:10" x14ac:dyDescent="0.35">
      <c r="A67" s="113"/>
      <c r="B67" s="114"/>
      <c r="C67" s="115"/>
      <c r="D67" s="114"/>
      <c r="E67" s="116"/>
      <c r="F67" s="116"/>
      <c r="G67" s="114"/>
      <c r="H67" s="115"/>
      <c r="I67" s="274"/>
      <c r="J67" s="277" t="str">
        <f>IFERROR(VLOOKUP(I67,ACOUSTIC_SITE_INFO!$AR$3:$AS$501,2,FALSE),"")</f>
        <v/>
      </c>
    </row>
    <row r="68" spans="1:10" x14ac:dyDescent="0.35">
      <c r="A68" s="113"/>
      <c r="B68" s="114"/>
      <c r="C68" s="115"/>
      <c r="D68" s="114"/>
      <c r="E68" s="116"/>
      <c r="F68" s="116"/>
      <c r="G68" s="114"/>
      <c r="H68" s="115"/>
      <c r="I68" s="274"/>
      <c r="J68" s="277" t="str">
        <f>IFERROR(VLOOKUP(I68,ACOUSTIC_SITE_INFO!$AR$3:$AS$501,2,FALSE),"")</f>
        <v/>
      </c>
    </row>
    <row r="69" spans="1:10" x14ac:dyDescent="0.35">
      <c r="A69" s="113"/>
      <c r="B69" s="114"/>
      <c r="C69" s="115"/>
      <c r="D69" s="114"/>
      <c r="E69" s="116"/>
      <c r="F69" s="116"/>
      <c r="G69" s="114"/>
      <c r="H69" s="115"/>
      <c r="I69" s="274"/>
      <c r="J69" s="277" t="str">
        <f>IFERROR(VLOOKUP(I69,ACOUSTIC_SITE_INFO!$AR$3:$AS$501,2,FALSE),"")</f>
        <v/>
      </c>
    </row>
    <row r="70" spans="1:10" x14ac:dyDescent="0.35">
      <c r="A70" s="113"/>
      <c r="B70" s="114"/>
      <c r="C70" s="115"/>
      <c r="D70" s="114"/>
      <c r="E70" s="116"/>
      <c r="F70" s="116"/>
      <c r="G70" s="114"/>
      <c r="H70" s="115"/>
      <c r="I70" s="274"/>
      <c r="J70" s="277" t="str">
        <f>IFERROR(VLOOKUP(I70,ACOUSTIC_SITE_INFO!$AR$3:$AS$501,2,FALSE),"")</f>
        <v/>
      </c>
    </row>
    <row r="71" spans="1:10" x14ac:dyDescent="0.35">
      <c r="A71" s="113"/>
      <c r="B71" s="114"/>
      <c r="C71" s="115"/>
      <c r="D71" s="114"/>
      <c r="E71" s="116"/>
      <c r="F71" s="116"/>
      <c r="G71" s="114"/>
      <c r="H71" s="115"/>
      <c r="I71" s="274"/>
      <c r="J71" s="277" t="str">
        <f>IFERROR(VLOOKUP(I71,ACOUSTIC_SITE_INFO!$AR$3:$AS$501,2,FALSE),"")</f>
        <v/>
      </c>
    </row>
    <row r="72" spans="1:10" x14ac:dyDescent="0.35">
      <c r="A72" s="113"/>
      <c r="B72" s="114"/>
      <c r="C72" s="115"/>
      <c r="D72" s="114"/>
      <c r="E72" s="116"/>
      <c r="F72" s="116"/>
      <c r="G72" s="114"/>
      <c r="H72" s="115"/>
      <c r="I72" s="274"/>
      <c r="J72" s="277" t="str">
        <f>IFERROR(VLOOKUP(I72,ACOUSTIC_SITE_INFO!$AR$3:$AS$501,2,FALSE),"")</f>
        <v/>
      </c>
    </row>
    <row r="73" spans="1:10" x14ac:dyDescent="0.35">
      <c r="A73" s="113"/>
      <c r="B73" s="114"/>
      <c r="C73" s="115"/>
      <c r="D73" s="114"/>
      <c r="E73" s="116"/>
      <c r="F73" s="116"/>
      <c r="G73" s="114"/>
      <c r="H73" s="115"/>
      <c r="I73" s="274"/>
      <c r="J73" s="277" t="str">
        <f>IFERROR(VLOOKUP(I73,ACOUSTIC_SITE_INFO!$AR$3:$AS$501,2,FALSE),"")</f>
        <v/>
      </c>
    </row>
    <row r="74" spans="1:10" x14ac:dyDescent="0.35">
      <c r="A74" s="113"/>
      <c r="B74" s="114"/>
      <c r="C74" s="115"/>
      <c r="D74" s="114"/>
      <c r="E74" s="116"/>
      <c r="F74" s="116"/>
      <c r="G74" s="114"/>
      <c r="H74" s="115"/>
      <c r="I74" s="274"/>
      <c r="J74" s="277" t="str">
        <f>IFERROR(VLOOKUP(I74,ACOUSTIC_SITE_INFO!$AR$3:$AS$501,2,FALSE),"")</f>
        <v/>
      </c>
    </row>
    <row r="75" spans="1:10" x14ac:dyDescent="0.35">
      <c r="A75" s="113"/>
      <c r="B75" s="114"/>
      <c r="C75" s="115"/>
      <c r="D75" s="114"/>
      <c r="E75" s="116"/>
      <c r="F75" s="116"/>
      <c r="G75" s="114"/>
      <c r="H75" s="115"/>
      <c r="I75" s="274"/>
      <c r="J75" s="277" t="str">
        <f>IFERROR(VLOOKUP(I75,ACOUSTIC_SITE_INFO!$AR$3:$AS$501,2,FALSE),"")</f>
        <v/>
      </c>
    </row>
    <row r="76" spans="1:10" x14ac:dyDescent="0.35">
      <c r="A76" s="113"/>
      <c r="B76" s="114"/>
      <c r="C76" s="115"/>
      <c r="D76" s="114"/>
      <c r="E76" s="116"/>
      <c r="F76" s="116"/>
      <c r="G76" s="114"/>
      <c r="H76" s="115"/>
      <c r="I76" s="274"/>
      <c r="J76" s="277" t="str">
        <f>IFERROR(VLOOKUP(I76,ACOUSTIC_SITE_INFO!$AR$3:$AS$501,2,FALSE),"")</f>
        <v/>
      </c>
    </row>
    <row r="77" spans="1:10" x14ac:dyDescent="0.35">
      <c r="A77" s="113"/>
      <c r="B77" s="114"/>
      <c r="C77" s="115"/>
      <c r="D77" s="114"/>
      <c r="E77" s="116"/>
      <c r="F77" s="116"/>
      <c r="G77" s="114"/>
      <c r="H77" s="115"/>
      <c r="I77" s="274"/>
      <c r="J77" s="277" t="str">
        <f>IFERROR(VLOOKUP(I77,ACOUSTIC_SITE_INFO!$AR$3:$AS$501,2,FALSE),"")</f>
        <v/>
      </c>
    </row>
    <row r="78" spans="1:10" x14ac:dyDescent="0.35">
      <c r="A78" s="113"/>
      <c r="B78" s="114"/>
      <c r="C78" s="115"/>
      <c r="D78" s="114"/>
      <c r="E78" s="116"/>
      <c r="F78" s="116"/>
      <c r="G78" s="114"/>
      <c r="H78" s="115"/>
      <c r="I78" s="274"/>
      <c r="J78" s="277" t="str">
        <f>IFERROR(VLOOKUP(I78,ACOUSTIC_SITE_INFO!$AR$3:$AS$501,2,FALSE),"")</f>
        <v/>
      </c>
    </row>
    <row r="79" spans="1:10" x14ac:dyDescent="0.35">
      <c r="A79" s="113"/>
      <c r="B79" s="114"/>
      <c r="C79" s="115"/>
      <c r="D79" s="114"/>
      <c r="E79" s="116"/>
      <c r="F79" s="116"/>
      <c r="G79" s="114"/>
      <c r="H79" s="115"/>
      <c r="I79" s="274"/>
      <c r="J79" s="277" t="str">
        <f>IFERROR(VLOOKUP(I79,ACOUSTIC_SITE_INFO!$AR$3:$AS$501,2,FALSE),"")</f>
        <v/>
      </c>
    </row>
    <row r="80" spans="1:10" x14ac:dyDescent="0.35">
      <c r="A80" s="113"/>
      <c r="B80" s="114"/>
      <c r="C80" s="115"/>
      <c r="D80" s="114"/>
      <c r="E80" s="116"/>
      <c r="F80" s="116"/>
      <c r="G80" s="114"/>
      <c r="H80" s="115"/>
      <c r="I80" s="274"/>
      <c r="J80" s="277" t="str">
        <f>IFERROR(VLOOKUP(I80,ACOUSTIC_SITE_INFO!$AR$3:$AS$501,2,FALSE),"")</f>
        <v/>
      </c>
    </row>
    <row r="81" spans="1:10" x14ac:dyDescent="0.35">
      <c r="A81" s="113"/>
      <c r="B81" s="114"/>
      <c r="C81" s="115"/>
      <c r="D81" s="114"/>
      <c r="E81" s="116"/>
      <c r="F81" s="116"/>
      <c r="G81" s="114"/>
      <c r="H81" s="115"/>
      <c r="I81" s="274"/>
      <c r="J81" s="277" t="str">
        <f>IFERROR(VLOOKUP(I81,ACOUSTIC_SITE_INFO!$AR$3:$AS$501,2,FALSE),"")</f>
        <v/>
      </c>
    </row>
    <row r="82" spans="1:10" x14ac:dyDescent="0.35">
      <c r="A82" s="113"/>
      <c r="B82" s="114"/>
      <c r="C82" s="115"/>
      <c r="D82" s="114"/>
      <c r="E82" s="116"/>
      <c r="F82" s="116"/>
      <c r="G82" s="114"/>
      <c r="H82" s="115"/>
      <c r="I82" s="274"/>
      <c r="J82" s="277" t="str">
        <f>IFERROR(VLOOKUP(I82,ACOUSTIC_SITE_INFO!$AR$3:$AS$501,2,FALSE),"")</f>
        <v/>
      </c>
    </row>
    <row r="83" spans="1:10" x14ac:dyDescent="0.35">
      <c r="A83" s="113"/>
      <c r="B83" s="114"/>
      <c r="C83" s="115"/>
      <c r="D83" s="114"/>
      <c r="E83" s="116"/>
      <c r="F83" s="116"/>
      <c r="G83" s="114"/>
      <c r="H83" s="115"/>
      <c r="I83" s="274"/>
      <c r="J83" s="277" t="str">
        <f>IFERROR(VLOOKUP(I83,ACOUSTIC_SITE_INFO!$AR$3:$AS$501,2,FALSE),"")</f>
        <v/>
      </c>
    </row>
    <row r="84" spans="1:10" x14ac:dyDescent="0.35">
      <c r="A84" s="113"/>
      <c r="B84" s="114"/>
      <c r="C84" s="115"/>
      <c r="D84" s="114"/>
      <c r="E84" s="116"/>
      <c r="F84" s="116"/>
      <c r="G84" s="114"/>
      <c r="H84" s="115"/>
      <c r="I84" s="274"/>
      <c r="J84" s="277" t="str">
        <f>IFERROR(VLOOKUP(I84,ACOUSTIC_SITE_INFO!$AR$3:$AS$501,2,FALSE),"")</f>
        <v/>
      </c>
    </row>
    <row r="85" spans="1:10" x14ac:dyDescent="0.35">
      <c r="A85" s="113"/>
      <c r="B85" s="114"/>
      <c r="C85" s="115"/>
      <c r="D85" s="114"/>
      <c r="E85" s="116"/>
      <c r="F85" s="116"/>
      <c r="G85" s="114"/>
      <c r="H85" s="115"/>
      <c r="I85" s="274"/>
      <c r="J85" s="277" t="str">
        <f>IFERROR(VLOOKUP(I85,ACOUSTIC_SITE_INFO!$AR$3:$AS$501,2,FALSE),"")</f>
        <v/>
      </c>
    </row>
    <row r="86" spans="1:10" x14ac:dyDescent="0.35">
      <c r="A86" s="113"/>
      <c r="B86" s="114"/>
      <c r="C86" s="115"/>
      <c r="D86" s="114"/>
      <c r="E86" s="116"/>
      <c r="F86" s="116"/>
      <c r="G86" s="114"/>
      <c r="H86" s="115"/>
      <c r="I86" s="274"/>
      <c r="J86" s="277" t="str">
        <f>IFERROR(VLOOKUP(I86,ACOUSTIC_SITE_INFO!$AR$3:$AS$501,2,FALSE),"")</f>
        <v/>
      </c>
    </row>
    <row r="87" spans="1:10" x14ac:dyDescent="0.35">
      <c r="A87" s="113"/>
      <c r="B87" s="114"/>
      <c r="C87" s="115"/>
      <c r="D87" s="114"/>
      <c r="E87" s="116"/>
      <c r="F87" s="116"/>
      <c r="G87" s="114"/>
      <c r="H87" s="115"/>
      <c r="I87" s="274"/>
      <c r="J87" s="277" t="str">
        <f>IFERROR(VLOOKUP(I87,ACOUSTIC_SITE_INFO!$AR$3:$AS$501,2,FALSE),"")</f>
        <v/>
      </c>
    </row>
    <row r="88" spans="1:10" x14ac:dyDescent="0.35">
      <c r="A88" s="113"/>
      <c r="B88" s="114"/>
      <c r="C88" s="115"/>
      <c r="D88" s="114"/>
      <c r="E88" s="116"/>
      <c r="F88" s="116"/>
      <c r="G88" s="114"/>
      <c r="H88" s="115"/>
      <c r="I88" s="274"/>
      <c r="J88" s="277" t="str">
        <f>IFERROR(VLOOKUP(I88,ACOUSTIC_SITE_INFO!$AR$3:$AS$501,2,FALSE),"")</f>
        <v/>
      </c>
    </row>
    <row r="89" spans="1:10" x14ac:dyDescent="0.35">
      <c r="A89" s="113"/>
      <c r="B89" s="114"/>
      <c r="C89" s="115"/>
      <c r="D89" s="114"/>
      <c r="E89" s="116"/>
      <c r="F89" s="116"/>
      <c r="G89" s="114"/>
      <c r="H89" s="115"/>
      <c r="I89" s="274"/>
      <c r="J89" s="277" t="str">
        <f>IFERROR(VLOOKUP(I89,ACOUSTIC_SITE_INFO!$AR$3:$AS$501,2,FALSE),"")</f>
        <v/>
      </c>
    </row>
    <row r="90" spans="1:10" x14ac:dyDescent="0.35">
      <c r="A90" s="113"/>
      <c r="B90" s="114"/>
      <c r="C90" s="115"/>
      <c r="D90" s="114"/>
      <c r="E90" s="116"/>
      <c r="F90" s="116"/>
      <c r="G90" s="114"/>
      <c r="H90" s="115"/>
      <c r="I90" s="274"/>
      <c r="J90" s="277" t="str">
        <f>IFERROR(VLOOKUP(I90,ACOUSTIC_SITE_INFO!$AR$3:$AS$501,2,FALSE),"")</f>
        <v/>
      </c>
    </row>
    <row r="91" spans="1:10" x14ac:dyDescent="0.35">
      <c r="A91" s="113"/>
      <c r="B91" s="114"/>
      <c r="C91" s="115"/>
      <c r="D91" s="114"/>
      <c r="E91" s="116"/>
      <c r="F91" s="116"/>
      <c r="G91" s="114"/>
      <c r="H91" s="115"/>
      <c r="I91" s="274"/>
      <c r="J91" s="277" t="str">
        <f>IFERROR(VLOOKUP(I91,ACOUSTIC_SITE_INFO!$AR$3:$AS$501,2,FALSE),"")</f>
        <v/>
      </c>
    </row>
    <row r="92" spans="1:10" x14ac:dyDescent="0.35">
      <c r="A92" s="113"/>
      <c r="B92" s="114"/>
      <c r="C92" s="115"/>
      <c r="D92" s="114"/>
      <c r="E92" s="116"/>
      <c r="F92" s="116"/>
      <c r="G92" s="114"/>
      <c r="H92" s="115"/>
      <c r="I92" s="274"/>
      <c r="J92" s="277" t="str">
        <f>IFERROR(VLOOKUP(I92,ACOUSTIC_SITE_INFO!$AR$3:$AS$501,2,FALSE),"")</f>
        <v/>
      </c>
    </row>
    <row r="93" spans="1:10" x14ac:dyDescent="0.35">
      <c r="A93" s="113"/>
      <c r="B93" s="114"/>
      <c r="C93" s="115"/>
      <c r="D93" s="114"/>
      <c r="E93" s="116"/>
      <c r="F93" s="116"/>
      <c r="G93" s="114"/>
      <c r="H93" s="115"/>
      <c r="I93" s="274"/>
      <c r="J93" s="277" t="str">
        <f>IFERROR(VLOOKUP(I93,ACOUSTIC_SITE_INFO!$AR$3:$AS$501,2,FALSE),"")</f>
        <v/>
      </c>
    </row>
    <row r="94" spans="1:10" x14ac:dyDescent="0.35">
      <c r="A94" s="113"/>
      <c r="B94" s="114"/>
      <c r="C94" s="115"/>
      <c r="D94" s="114"/>
      <c r="E94" s="116"/>
      <c r="F94" s="116"/>
      <c r="G94" s="114"/>
      <c r="H94" s="115"/>
      <c r="I94" s="274"/>
      <c r="J94" s="277" t="str">
        <f>IFERROR(VLOOKUP(I94,ACOUSTIC_SITE_INFO!$AR$3:$AS$501,2,FALSE),"")</f>
        <v/>
      </c>
    </row>
    <row r="95" spans="1:10" x14ac:dyDescent="0.35">
      <c r="A95" s="113"/>
      <c r="B95" s="114"/>
      <c r="C95" s="115"/>
      <c r="D95" s="114"/>
      <c r="E95" s="116"/>
      <c r="F95" s="116"/>
      <c r="G95" s="114"/>
      <c r="H95" s="115"/>
      <c r="I95" s="274"/>
      <c r="J95" s="277" t="str">
        <f>IFERROR(VLOOKUP(I95,ACOUSTIC_SITE_INFO!$AR$3:$AS$501,2,FALSE),"")</f>
        <v/>
      </c>
    </row>
    <row r="96" spans="1:10" x14ac:dyDescent="0.35">
      <c r="A96" s="113"/>
      <c r="B96" s="114"/>
      <c r="C96" s="115"/>
      <c r="D96" s="114"/>
      <c r="E96" s="116"/>
      <c r="F96" s="116"/>
      <c r="G96" s="114"/>
      <c r="H96" s="115"/>
      <c r="I96" s="274"/>
      <c r="J96" s="277" t="str">
        <f>IFERROR(VLOOKUP(I96,ACOUSTIC_SITE_INFO!$AR$3:$AS$501,2,FALSE),"")</f>
        <v/>
      </c>
    </row>
    <row r="97" spans="1:10" x14ac:dyDescent="0.35">
      <c r="A97" s="113"/>
      <c r="B97" s="114"/>
      <c r="C97" s="115"/>
      <c r="D97" s="114"/>
      <c r="E97" s="116"/>
      <c r="F97" s="116"/>
      <c r="G97" s="114"/>
      <c r="H97" s="115"/>
      <c r="I97" s="274"/>
      <c r="J97" s="277" t="str">
        <f>IFERROR(VLOOKUP(I97,ACOUSTIC_SITE_INFO!$AR$3:$AS$501,2,FALSE),"")</f>
        <v/>
      </c>
    </row>
    <row r="98" spans="1:10" x14ac:dyDescent="0.35">
      <c r="A98" s="113"/>
      <c r="B98" s="114"/>
      <c r="C98" s="115"/>
      <c r="D98" s="114"/>
      <c r="E98" s="116"/>
      <c r="F98" s="116"/>
      <c r="G98" s="114"/>
      <c r="H98" s="115"/>
      <c r="I98" s="274"/>
      <c r="J98" s="277" t="str">
        <f>IFERROR(VLOOKUP(I98,ACOUSTIC_SITE_INFO!$AR$3:$AS$501,2,FALSE),"")</f>
        <v/>
      </c>
    </row>
    <row r="99" spans="1:10" x14ac:dyDescent="0.35">
      <c r="A99" s="113"/>
      <c r="B99" s="114"/>
      <c r="C99" s="115"/>
      <c r="D99" s="114"/>
      <c r="E99" s="116"/>
      <c r="F99" s="116"/>
      <c r="G99" s="114"/>
      <c r="H99" s="115"/>
      <c r="I99" s="274"/>
      <c r="J99" s="277" t="str">
        <f>IFERROR(VLOOKUP(I99,ACOUSTIC_SITE_INFO!$AR$3:$AS$501,2,FALSE),"")</f>
        <v/>
      </c>
    </row>
    <row r="100" spans="1:10" x14ac:dyDescent="0.35">
      <c r="A100" s="113"/>
      <c r="B100" s="114"/>
      <c r="C100" s="115"/>
      <c r="D100" s="114"/>
      <c r="E100" s="116"/>
      <c r="F100" s="116"/>
      <c r="G100" s="114"/>
      <c r="H100" s="115"/>
      <c r="I100" s="274"/>
      <c r="J100" s="277" t="str">
        <f>IFERROR(VLOOKUP(I100,ACOUSTIC_SITE_INFO!$AR$3:$AS$501,2,FALSE),"")</f>
        <v/>
      </c>
    </row>
    <row r="101" spans="1:10" x14ac:dyDescent="0.35">
      <c r="A101" s="113"/>
      <c r="B101" s="114"/>
      <c r="C101" s="115"/>
      <c r="D101" s="114"/>
      <c r="E101" s="116"/>
      <c r="F101" s="116"/>
      <c r="G101" s="114"/>
      <c r="H101" s="115"/>
      <c r="I101" s="274"/>
      <c r="J101" s="277" t="str">
        <f>IFERROR(VLOOKUP(I101,ACOUSTIC_SITE_INFO!$AR$3:$AS$501,2,FALSE),"")</f>
        <v/>
      </c>
    </row>
    <row r="102" spans="1:10" x14ac:dyDescent="0.35">
      <c r="A102" s="113"/>
      <c r="B102" s="114"/>
      <c r="C102" s="115"/>
      <c r="D102" s="114"/>
      <c r="E102" s="116"/>
      <c r="F102" s="116"/>
      <c r="G102" s="114"/>
      <c r="H102" s="115"/>
      <c r="I102" s="274"/>
      <c r="J102" s="277" t="str">
        <f>IFERROR(VLOOKUP(I102,ACOUSTIC_SITE_INFO!$AR$3:$AS$501,2,FALSE),"")</f>
        <v/>
      </c>
    </row>
    <row r="103" spans="1:10" x14ac:dyDescent="0.35">
      <c r="A103" s="113"/>
      <c r="B103" s="114"/>
      <c r="C103" s="115"/>
      <c r="D103" s="114"/>
      <c r="E103" s="116"/>
      <c r="F103" s="116"/>
      <c r="G103" s="114"/>
      <c r="H103" s="115"/>
      <c r="I103" s="274"/>
      <c r="J103" s="277" t="str">
        <f>IFERROR(VLOOKUP(I103,ACOUSTIC_SITE_INFO!$AR$3:$AS$501,2,FALSE),"")</f>
        <v/>
      </c>
    </row>
    <row r="104" spans="1:10" x14ac:dyDescent="0.35">
      <c r="A104" s="113"/>
      <c r="B104" s="114"/>
      <c r="C104" s="115"/>
      <c r="D104" s="114"/>
      <c r="E104" s="116"/>
      <c r="F104" s="116"/>
      <c r="G104" s="114"/>
      <c r="H104" s="115"/>
      <c r="I104" s="274"/>
      <c r="J104" s="277" t="str">
        <f>IFERROR(VLOOKUP(I104,ACOUSTIC_SITE_INFO!$AR$3:$AS$501,2,FALSE),"")</f>
        <v/>
      </c>
    </row>
    <row r="105" spans="1:10" x14ac:dyDescent="0.35">
      <c r="A105" s="113"/>
      <c r="B105" s="114"/>
      <c r="C105" s="115"/>
      <c r="D105" s="114"/>
      <c r="E105" s="116"/>
      <c r="F105" s="116"/>
      <c r="G105" s="114"/>
      <c r="H105" s="115"/>
      <c r="I105" s="274"/>
      <c r="J105" s="277" t="str">
        <f>IFERROR(VLOOKUP(I105,ACOUSTIC_SITE_INFO!$AR$3:$AS$501,2,FALSE),"")</f>
        <v/>
      </c>
    </row>
    <row r="106" spans="1:10" x14ac:dyDescent="0.35">
      <c r="A106" s="113"/>
      <c r="B106" s="114"/>
      <c r="C106" s="115"/>
      <c r="D106" s="114"/>
      <c r="E106" s="116"/>
      <c r="F106" s="116"/>
      <c r="G106" s="114"/>
      <c r="H106" s="115"/>
      <c r="I106" s="274"/>
      <c r="J106" s="277" t="str">
        <f>IFERROR(VLOOKUP(I106,ACOUSTIC_SITE_INFO!$AR$3:$AS$501,2,FALSE),"")</f>
        <v/>
      </c>
    </row>
    <row r="107" spans="1:10" x14ac:dyDescent="0.35">
      <c r="A107" s="113"/>
      <c r="B107" s="114"/>
      <c r="C107" s="115"/>
      <c r="D107" s="114"/>
      <c r="E107" s="116"/>
      <c r="F107" s="116"/>
      <c r="G107" s="114"/>
      <c r="H107" s="115"/>
      <c r="I107" s="274"/>
      <c r="J107" s="277" t="str">
        <f>IFERROR(VLOOKUP(I107,ACOUSTIC_SITE_INFO!$AR$3:$AS$501,2,FALSE),"")</f>
        <v/>
      </c>
    </row>
    <row r="108" spans="1:10" x14ac:dyDescent="0.35">
      <c r="A108" s="113"/>
      <c r="B108" s="114"/>
      <c r="C108" s="115"/>
      <c r="D108" s="114"/>
      <c r="E108" s="116"/>
      <c r="F108" s="116"/>
      <c r="G108" s="114"/>
      <c r="H108" s="115"/>
      <c r="I108" s="274"/>
      <c r="J108" s="277" t="str">
        <f>IFERROR(VLOOKUP(I108,ACOUSTIC_SITE_INFO!$AR$3:$AS$501,2,FALSE),"")</f>
        <v/>
      </c>
    </row>
    <row r="109" spans="1:10" x14ac:dyDescent="0.35">
      <c r="A109" s="113"/>
      <c r="B109" s="114"/>
      <c r="C109" s="115"/>
      <c r="D109" s="114"/>
      <c r="E109" s="116"/>
      <c r="F109" s="116"/>
      <c r="G109" s="114"/>
      <c r="H109" s="115"/>
      <c r="I109" s="274"/>
      <c r="J109" s="277" t="str">
        <f>IFERROR(VLOOKUP(I109,ACOUSTIC_SITE_INFO!$AR$3:$AS$501,2,FALSE),"")</f>
        <v/>
      </c>
    </row>
    <row r="110" spans="1:10" x14ac:dyDescent="0.35">
      <c r="A110" s="113"/>
      <c r="B110" s="114"/>
      <c r="C110" s="115"/>
      <c r="D110" s="114"/>
      <c r="E110" s="116"/>
      <c r="F110" s="116"/>
      <c r="G110" s="114"/>
      <c r="H110" s="115"/>
      <c r="I110" s="274"/>
      <c r="J110" s="277" t="str">
        <f>IFERROR(VLOOKUP(I110,ACOUSTIC_SITE_INFO!$AR$3:$AS$501,2,FALSE),"")</f>
        <v/>
      </c>
    </row>
    <row r="111" spans="1:10" x14ac:dyDescent="0.35">
      <c r="A111" s="113"/>
      <c r="B111" s="114"/>
      <c r="C111" s="115"/>
      <c r="D111" s="114"/>
      <c r="E111" s="116"/>
      <c r="F111" s="116"/>
      <c r="G111" s="114"/>
      <c r="H111" s="115"/>
      <c r="I111" s="274"/>
      <c r="J111" s="277" t="str">
        <f>IFERROR(VLOOKUP(I111,ACOUSTIC_SITE_INFO!$AR$3:$AS$501,2,FALSE),"")</f>
        <v/>
      </c>
    </row>
    <row r="112" spans="1:10" x14ac:dyDescent="0.35">
      <c r="A112" s="113"/>
      <c r="B112" s="114"/>
      <c r="C112" s="115"/>
      <c r="D112" s="114"/>
      <c r="E112" s="116"/>
      <c r="F112" s="116"/>
      <c r="G112" s="114"/>
      <c r="H112" s="115"/>
      <c r="I112" s="274"/>
      <c r="J112" s="277" t="str">
        <f>IFERROR(VLOOKUP(I112,ACOUSTIC_SITE_INFO!$AR$3:$AS$501,2,FALSE),"")</f>
        <v/>
      </c>
    </row>
    <row r="113" spans="1:10" x14ac:dyDescent="0.35">
      <c r="A113" s="113"/>
      <c r="B113" s="114"/>
      <c r="C113" s="115"/>
      <c r="D113" s="114"/>
      <c r="E113" s="116"/>
      <c r="F113" s="116"/>
      <c r="G113" s="114"/>
      <c r="H113" s="115"/>
      <c r="I113" s="274"/>
      <c r="J113" s="277" t="str">
        <f>IFERROR(VLOOKUP(I113,ACOUSTIC_SITE_INFO!$AR$3:$AS$501,2,FALSE),"")</f>
        <v/>
      </c>
    </row>
    <row r="114" spans="1:10" x14ac:dyDescent="0.35">
      <c r="A114" s="113"/>
      <c r="B114" s="114"/>
      <c r="C114" s="115"/>
      <c r="D114" s="114"/>
      <c r="E114" s="116"/>
      <c r="F114" s="116"/>
      <c r="G114" s="114"/>
      <c r="H114" s="115"/>
      <c r="I114" s="274"/>
      <c r="J114" s="277" t="str">
        <f>IFERROR(VLOOKUP(I114,ACOUSTIC_SITE_INFO!$AR$3:$AS$501,2,FALSE),"")</f>
        <v/>
      </c>
    </row>
    <row r="115" spans="1:10" x14ac:dyDescent="0.35">
      <c r="A115" s="113"/>
      <c r="B115" s="114"/>
      <c r="C115" s="115"/>
      <c r="D115" s="114"/>
      <c r="E115" s="116"/>
      <c r="F115" s="116"/>
      <c r="G115" s="114"/>
      <c r="H115" s="115"/>
      <c r="I115" s="274"/>
      <c r="J115" s="277" t="str">
        <f>IFERROR(VLOOKUP(I115,ACOUSTIC_SITE_INFO!$AR$3:$AS$501,2,FALSE),"")</f>
        <v/>
      </c>
    </row>
    <row r="116" spans="1:10" x14ac:dyDescent="0.35">
      <c r="A116" s="113"/>
      <c r="B116" s="114"/>
      <c r="C116" s="115"/>
      <c r="D116" s="114"/>
      <c r="E116" s="116"/>
      <c r="F116" s="116"/>
      <c r="G116" s="114"/>
      <c r="H116" s="115"/>
      <c r="I116" s="274"/>
      <c r="J116" s="277" t="str">
        <f>IFERROR(VLOOKUP(I116,ACOUSTIC_SITE_INFO!$AR$3:$AS$501,2,FALSE),"")</f>
        <v/>
      </c>
    </row>
    <row r="117" spans="1:10" x14ac:dyDescent="0.35">
      <c r="A117" s="113"/>
      <c r="B117" s="114"/>
      <c r="C117" s="115"/>
      <c r="D117" s="114"/>
      <c r="E117" s="116"/>
      <c r="F117" s="116"/>
      <c r="G117" s="114"/>
      <c r="H117" s="115"/>
      <c r="I117" s="274"/>
      <c r="J117" s="277" t="str">
        <f>IFERROR(VLOOKUP(I117,ACOUSTIC_SITE_INFO!$AR$3:$AS$501,2,FALSE),"")</f>
        <v/>
      </c>
    </row>
    <row r="118" spans="1:10" x14ac:dyDescent="0.35">
      <c r="A118" s="113"/>
      <c r="B118" s="114"/>
      <c r="C118" s="115"/>
      <c r="D118" s="114"/>
      <c r="E118" s="116"/>
      <c r="F118" s="116"/>
      <c r="G118" s="114"/>
      <c r="H118" s="115"/>
      <c r="I118" s="274"/>
      <c r="J118" s="277" t="str">
        <f>IFERROR(VLOOKUP(I118,ACOUSTIC_SITE_INFO!$AR$3:$AS$501,2,FALSE),"")</f>
        <v/>
      </c>
    </row>
    <row r="119" spans="1:10" x14ac:dyDescent="0.35">
      <c r="A119" s="113"/>
      <c r="B119" s="114"/>
      <c r="C119" s="115"/>
      <c r="D119" s="114"/>
      <c r="E119" s="116"/>
      <c r="F119" s="116"/>
      <c r="G119" s="114"/>
      <c r="H119" s="115"/>
      <c r="I119" s="274"/>
      <c r="J119" s="277" t="str">
        <f>IFERROR(VLOOKUP(I119,ACOUSTIC_SITE_INFO!$AR$3:$AS$501,2,FALSE),"")</f>
        <v/>
      </c>
    </row>
    <row r="120" spans="1:10" x14ac:dyDescent="0.35">
      <c r="A120" s="113"/>
      <c r="B120" s="114"/>
      <c r="C120" s="115"/>
      <c r="D120" s="114"/>
      <c r="E120" s="116"/>
      <c r="F120" s="116"/>
      <c r="G120" s="114"/>
      <c r="H120" s="115"/>
      <c r="I120" s="274"/>
      <c r="J120" s="277" t="str">
        <f>IFERROR(VLOOKUP(I120,ACOUSTIC_SITE_INFO!$AR$3:$AS$501,2,FALSE),"")</f>
        <v/>
      </c>
    </row>
    <row r="121" spans="1:10" x14ac:dyDescent="0.35">
      <c r="A121" s="113"/>
      <c r="B121" s="114"/>
      <c r="C121" s="115"/>
      <c r="D121" s="114"/>
      <c r="E121" s="116"/>
      <c r="F121" s="116"/>
      <c r="G121" s="114"/>
      <c r="H121" s="115"/>
      <c r="I121" s="274"/>
      <c r="J121" s="277" t="str">
        <f>IFERROR(VLOOKUP(I121,ACOUSTIC_SITE_INFO!$AR$3:$AS$501,2,FALSE),"")</f>
        <v/>
      </c>
    </row>
    <row r="122" spans="1:10" x14ac:dyDescent="0.35">
      <c r="A122" s="113"/>
      <c r="B122" s="114"/>
      <c r="C122" s="115"/>
      <c r="D122" s="114"/>
      <c r="E122" s="116"/>
      <c r="F122" s="116"/>
      <c r="G122" s="114"/>
      <c r="H122" s="115"/>
      <c r="I122" s="274"/>
      <c r="J122" s="277" t="str">
        <f>IFERROR(VLOOKUP(I122,ACOUSTIC_SITE_INFO!$AR$3:$AS$501,2,FALSE),"")</f>
        <v/>
      </c>
    </row>
    <row r="123" spans="1:10" x14ac:dyDescent="0.35">
      <c r="A123" s="113"/>
      <c r="B123" s="114"/>
      <c r="C123" s="115"/>
      <c r="D123" s="114"/>
      <c r="E123" s="116"/>
      <c r="F123" s="116"/>
      <c r="G123" s="114"/>
      <c r="H123" s="115"/>
      <c r="I123" s="274"/>
      <c r="J123" s="277" t="str">
        <f>IFERROR(VLOOKUP(I123,ACOUSTIC_SITE_INFO!$AR$3:$AS$501,2,FALSE),"")</f>
        <v/>
      </c>
    </row>
    <row r="124" spans="1:10" x14ac:dyDescent="0.35">
      <c r="A124" s="113"/>
      <c r="B124" s="114"/>
      <c r="C124" s="115"/>
      <c r="D124" s="114"/>
      <c r="E124" s="116"/>
      <c r="F124" s="116"/>
      <c r="G124" s="114"/>
      <c r="H124" s="115"/>
      <c r="I124" s="274"/>
      <c r="J124" s="277" t="str">
        <f>IFERROR(VLOOKUP(I124,ACOUSTIC_SITE_INFO!$AR$3:$AS$501,2,FALSE),"")</f>
        <v/>
      </c>
    </row>
    <row r="125" spans="1:10" x14ac:dyDescent="0.35">
      <c r="A125" s="113"/>
      <c r="B125" s="114"/>
      <c r="C125" s="115"/>
      <c r="D125" s="114"/>
      <c r="E125" s="116"/>
      <c r="F125" s="116"/>
      <c r="G125" s="114"/>
      <c r="H125" s="115"/>
      <c r="I125" s="274"/>
      <c r="J125" s="277" t="str">
        <f>IFERROR(VLOOKUP(I125,ACOUSTIC_SITE_INFO!$AR$3:$AS$501,2,FALSE),"")</f>
        <v/>
      </c>
    </row>
    <row r="126" spans="1:10" x14ac:dyDescent="0.35">
      <c r="A126" s="113"/>
      <c r="B126" s="114"/>
      <c r="C126" s="115"/>
      <c r="D126" s="114"/>
      <c r="E126" s="116"/>
      <c r="F126" s="116"/>
      <c r="G126" s="114"/>
      <c r="H126" s="115"/>
      <c r="I126" s="274"/>
      <c r="J126" s="277" t="str">
        <f>IFERROR(VLOOKUP(I126,ACOUSTIC_SITE_INFO!$AR$3:$AS$501,2,FALSE),"")</f>
        <v/>
      </c>
    </row>
    <row r="127" spans="1:10" x14ac:dyDescent="0.35">
      <c r="A127" s="113"/>
      <c r="B127" s="114"/>
      <c r="C127" s="115"/>
      <c r="D127" s="114"/>
      <c r="E127" s="116"/>
      <c r="F127" s="116"/>
      <c r="G127" s="114"/>
      <c r="H127" s="115"/>
      <c r="I127" s="274"/>
      <c r="J127" s="277" t="str">
        <f>IFERROR(VLOOKUP(I127,ACOUSTIC_SITE_INFO!$AR$3:$AS$501,2,FALSE),"")</f>
        <v/>
      </c>
    </row>
    <row r="128" spans="1:10" x14ac:dyDescent="0.35">
      <c r="A128" s="113"/>
      <c r="B128" s="114"/>
      <c r="C128" s="115"/>
      <c r="D128" s="114"/>
      <c r="E128" s="116"/>
      <c r="F128" s="116"/>
      <c r="G128" s="114"/>
      <c r="H128" s="115"/>
      <c r="I128" s="274"/>
      <c r="J128" s="277" t="str">
        <f>IFERROR(VLOOKUP(I128,ACOUSTIC_SITE_INFO!$AR$3:$AS$501,2,FALSE),"")</f>
        <v/>
      </c>
    </row>
    <row r="129" spans="1:10" x14ac:dyDescent="0.35">
      <c r="A129" s="113"/>
      <c r="B129" s="114"/>
      <c r="C129" s="115"/>
      <c r="D129" s="114"/>
      <c r="E129" s="116"/>
      <c r="F129" s="116"/>
      <c r="G129" s="114"/>
      <c r="H129" s="115"/>
      <c r="I129" s="274"/>
      <c r="J129" s="277" t="str">
        <f>IFERROR(VLOOKUP(I129,ACOUSTIC_SITE_INFO!$AR$3:$AS$501,2,FALSE),"")</f>
        <v/>
      </c>
    </row>
    <row r="130" spans="1:10" x14ac:dyDescent="0.35">
      <c r="A130" s="113"/>
      <c r="B130" s="114"/>
      <c r="C130" s="115"/>
      <c r="D130" s="114"/>
      <c r="E130" s="116"/>
      <c r="F130" s="116"/>
      <c r="G130" s="114"/>
      <c r="H130" s="115"/>
      <c r="I130" s="274"/>
      <c r="J130" s="277" t="str">
        <f>IFERROR(VLOOKUP(I130,ACOUSTIC_SITE_INFO!$AR$3:$AS$501,2,FALSE),"")</f>
        <v/>
      </c>
    </row>
    <row r="131" spans="1:10" x14ac:dyDescent="0.35">
      <c r="A131" s="113"/>
      <c r="B131" s="114"/>
      <c r="C131" s="115"/>
      <c r="D131" s="114"/>
      <c r="E131" s="116"/>
      <c r="F131" s="116"/>
      <c r="G131" s="114"/>
      <c r="H131" s="115"/>
      <c r="I131" s="274"/>
      <c r="J131" s="277" t="str">
        <f>IFERROR(VLOOKUP(I131,ACOUSTIC_SITE_INFO!$AR$3:$AS$501,2,FALSE),"")</f>
        <v/>
      </c>
    </row>
    <row r="132" spans="1:10" x14ac:dyDescent="0.35">
      <c r="A132" s="113"/>
      <c r="B132" s="114"/>
      <c r="C132" s="115"/>
      <c r="D132" s="114"/>
      <c r="E132" s="116"/>
      <c r="F132" s="116"/>
      <c r="G132" s="114"/>
      <c r="H132" s="115"/>
      <c r="I132" s="274"/>
      <c r="J132" s="277" t="str">
        <f>IFERROR(VLOOKUP(I132,ACOUSTIC_SITE_INFO!$AR$3:$AS$501,2,FALSE),"")</f>
        <v/>
      </c>
    </row>
    <row r="133" spans="1:10" x14ac:dyDescent="0.35">
      <c r="A133" s="113"/>
      <c r="B133" s="114"/>
      <c r="C133" s="115"/>
      <c r="D133" s="114"/>
      <c r="E133" s="116"/>
      <c r="F133" s="116"/>
      <c r="G133" s="114"/>
      <c r="H133" s="115"/>
      <c r="I133" s="274"/>
      <c r="J133" s="277" t="str">
        <f>IFERROR(VLOOKUP(I133,ACOUSTIC_SITE_INFO!$AR$3:$AS$501,2,FALSE),"")</f>
        <v/>
      </c>
    </row>
    <row r="134" spans="1:10" x14ac:dyDescent="0.35">
      <c r="A134" s="113"/>
      <c r="B134" s="114"/>
      <c r="C134" s="115"/>
      <c r="D134" s="114"/>
      <c r="E134" s="116"/>
      <c r="F134" s="116"/>
      <c r="G134" s="114"/>
      <c r="H134" s="115"/>
      <c r="I134" s="274"/>
      <c r="J134" s="277" t="str">
        <f>IFERROR(VLOOKUP(I134,ACOUSTIC_SITE_INFO!$AR$3:$AS$501,2,FALSE),"")</f>
        <v/>
      </c>
    </row>
    <row r="135" spans="1:10" x14ac:dyDescent="0.35">
      <c r="A135" s="113"/>
      <c r="B135" s="114"/>
      <c r="C135" s="115"/>
      <c r="D135" s="114"/>
      <c r="E135" s="116"/>
      <c r="F135" s="116"/>
      <c r="G135" s="114"/>
      <c r="H135" s="115"/>
      <c r="I135" s="274"/>
      <c r="J135" s="277" t="str">
        <f>IFERROR(VLOOKUP(I135,ACOUSTIC_SITE_INFO!$AR$3:$AS$501,2,FALSE),"")</f>
        <v/>
      </c>
    </row>
    <row r="136" spans="1:10" x14ac:dyDescent="0.35">
      <c r="A136" s="113"/>
      <c r="B136" s="114"/>
      <c r="C136" s="115"/>
      <c r="D136" s="114"/>
      <c r="E136" s="116"/>
      <c r="F136" s="116"/>
      <c r="G136" s="114"/>
      <c r="H136" s="115"/>
      <c r="I136" s="274"/>
      <c r="J136" s="277" t="str">
        <f>IFERROR(VLOOKUP(I136,ACOUSTIC_SITE_INFO!$AR$3:$AS$501,2,FALSE),"")</f>
        <v/>
      </c>
    </row>
    <row r="137" spans="1:10" x14ac:dyDescent="0.35">
      <c r="A137" s="113"/>
      <c r="B137" s="114"/>
      <c r="C137" s="115"/>
      <c r="D137" s="114"/>
      <c r="E137" s="116"/>
      <c r="F137" s="116"/>
      <c r="G137" s="114"/>
      <c r="H137" s="115"/>
      <c r="I137" s="274"/>
      <c r="J137" s="277" t="str">
        <f>IFERROR(VLOOKUP(I137,ACOUSTIC_SITE_INFO!$AR$3:$AS$501,2,FALSE),"")</f>
        <v/>
      </c>
    </row>
    <row r="138" spans="1:10" x14ac:dyDescent="0.35">
      <c r="A138" s="113"/>
      <c r="B138" s="114"/>
      <c r="C138" s="115"/>
      <c r="D138" s="114"/>
      <c r="E138" s="116"/>
      <c r="F138" s="116"/>
      <c r="G138" s="114"/>
      <c r="H138" s="115"/>
      <c r="I138" s="274"/>
      <c r="J138" s="277" t="str">
        <f>IFERROR(VLOOKUP(I138,ACOUSTIC_SITE_INFO!$AR$3:$AS$501,2,FALSE),"")</f>
        <v/>
      </c>
    </row>
    <row r="139" spans="1:10" x14ac:dyDescent="0.35">
      <c r="A139" s="113"/>
      <c r="B139" s="114"/>
      <c r="C139" s="115"/>
      <c r="D139" s="114"/>
      <c r="E139" s="116"/>
      <c r="F139" s="116"/>
      <c r="G139" s="114"/>
      <c r="H139" s="115"/>
      <c r="I139" s="274"/>
      <c r="J139" s="277" t="str">
        <f>IFERROR(VLOOKUP(I139,ACOUSTIC_SITE_INFO!$AR$3:$AS$501,2,FALSE),"")</f>
        <v/>
      </c>
    </row>
    <row r="140" spans="1:10" x14ac:dyDescent="0.35">
      <c r="A140" s="113"/>
      <c r="B140" s="114"/>
      <c r="C140" s="115"/>
      <c r="D140" s="114"/>
      <c r="E140" s="116"/>
      <c r="F140" s="116"/>
      <c r="G140" s="114"/>
      <c r="H140" s="115"/>
      <c r="I140" s="274"/>
      <c r="J140" s="277" t="str">
        <f>IFERROR(VLOOKUP(I140,ACOUSTIC_SITE_INFO!$AR$3:$AS$501,2,FALSE),"")</f>
        <v/>
      </c>
    </row>
    <row r="141" spans="1:10" x14ac:dyDescent="0.35">
      <c r="A141" s="113"/>
      <c r="B141" s="114"/>
      <c r="C141" s="115"/>
      <c r="D141" s="114"/>
      <c r="E141" s="116"/>
      <c r="F141" s="116"/>
      <c r="G141" s="114"/>
      <c r="H141" s="115"/>
      <c r="I141" s="274"/>
      <c r="J141" s="277" t="str">
        <f>IFERROR(VLOOKUP(I141,ACOUSTIC_SITE_INFO!$AR$3:$AS$501,2,FALSE),"")</f>
        <v/>
      </c>
    </row>
    <row r="142" spans="1:10" x14ac:dyDescent="0.35">
      <c r="A142" s="113"/>
      <c r="B142" s="114"/>
      <c r="C142" s="115"/>
      <c r="D142" s="114"/>
      <c r="E142" s="116"/>
      <c r="F142" s="116"/>
      <c r="G142" s="114"/>
      <c r="H142" s="115"/>
      <c r="I142" s="274"/>
      <c r="J142" s="277" t="str">
        <f>IFERROR(VLOOKUP(I142,ACOUSTIC_SITE_INFO!$AR$3:$AS$501,2,FALSE),"")</f>
        <v/>
      </c>
    </row>
    <row r="143" spans="1:10" x14ac:dyDescent="0.35">
      <c r="A143" s="113"/>
      <c r="B143" s="114"/>
      <c r="C143" s="115"/>
      <c r="D143" s="114"/>
      <c r="E143" s="116"/>
      <c r="F143" s="116"/>
      <c r="G143" s="114"/>
      <c r="H143" s="115"/>
      <c r="I143" s="274"/>
      <c r="J143" s="277" t="str">
        <f>IFERROR(VLOOKUP(I143,ACOUSTIC_SITE_INFO!$AR$3:$AS$501,2,FALSE),"")</f>
        <v/>
      </c>
    </row>
    <row r="144" spans="1:10" x14ac:dyDescent="0.35">
      <c r="A144" s="113"/>
      <c r="B144" s="114"/>
      <c r="C144" s="115"/>
      <c r="D144" s="114"/>
      <c r="E144" s="116"/>
      <c r="F144" s="116"/>
      <c r="G144" s="114"/>
      <c r="H144" s="115"/>
      <c r="I144" s="274"/>
      <c r="J144" s="277" t="str">
        <f>IFERROR(VLOOKUP(I144,ACOUSTIC_SITE_INFO!$AR$3:$AS$501,2,FALSE),"")</f>
        <v/>
      </c>
    </row>
    <row r="145" spans="1:10" x14ac:dyDescent="0.35">
      <c r="A145" s="113"/>
      <c r="B145" s="114"/>
      <c r="C145" s="115"/>
      <c r="D145" s="114"/>
      <c r="E145" s="116"/>
      <c r="F145" s="116"/>
      <c r="G145" s="114"/>
      <c r="H145" s="115"/>
      <c r="I145" s="274"/>
      <c r="J145" s="277" t="str">
        <f>IFERROR(VLOOKUP(I145,ACOUSTIC_SITE_INFO!$AR$3:$AS$501,2,FALSE),"")</f>
        <v/>
      </c>
    </row>
    <row r="146" spans="1:10" x14ac:dyDescent="0.35">
      <c r="A146" s="113"/>
      <c r="B146" s="114"/>
      <c r="C146" s="115"/>
      <c r="D146" s="114"/>
      <c r="E146" s="116"/>
      <c r="F146" s="116"/>
      <c r="G146" s="114"/>
      <c r="H146" s="115"/>
      <c r="I146" s="274"/>
      <c r="J146" s="277" t="str">
        <f>IFERROR(VLOOKUP(I146,ACOUSTIC_SITE_INFO!$AR$3:$AS$501,2,FALSE),"")</f>
        <v/>
      </c>
    </row>
    <row r="147" spans="1:10" x14ac:dyDescent="0.35">
      <c r="A147" s="113"/>
      <c r="B147" s="114"/>
      <c r="C147" s="115"/>
      <c r="D147" s="114"/>
      <c r="E147" s="116"/>
      <c r="F147" s="116"/>
      <c r="G147" s="114"/>
      <c r="H147" s="115"/>
      <c r="I147" s="274"/>
      <c r="J147" s="277" t="str">
        <f>IFERROR(VLOOKUP(I147,ACOUSTIC_SITE_INFO!$AR$3:$AS$501,2,FALSE),"")</f>
        <v/>
      </c>
    </row>
    <row r="148" spans="1:10" x14ac:dyDescent="0.35">
      <c r="A148" s="113"/>
      <c r="B148" s="114"/>
      <c r="C148" s="115"/>
      <c r="D148" s="114"/>
      <c r="E148" s="116"/>
      <c r="F148" s="116"/>
      <c r="G148" s="114"/>
      <c r="H148" s="115"/>
      <c r="I148" s="274"/>
      <c r="J148" s="277" t="str">
        <f>IFERROR(VLOOKUP(I148,ACOUSTIC_SITE_INFO!$AR$3:$AS$501,2,FALSE),"")</f>
        <v/>
      </c>
    </row>
    <row r="149" spans="1:10" x14ac:dyDescent="0.35">
      <c r="A149" s="113"/>
      <c r="B149" s="114"/>
      <c r="C149" s="115"/>
      <c r="D149" s="114"/>
      <c r="E149" s="116"/>
      <c r="F149" s="116"/>
      <c r="G149" s="114"/>
      <c r="H149" s="115"/>
      <c r="I149" s="274"/>
      <c r="J149" s="277" t="str">
        <f>IFERROR(VLOOKUP(I149,ACOUSTIC_SITE_INFO!$AR$3:$AS$501,2,FALSE),"")</f>
        <v/>
      </c>
    </row>
    <row r="150" spans="1:10" x14ac:dyDescent="0.35">
      <c r="A150" s="113"/>
      <c r="B150" s="114"/>
      <c r="C150" s="115"/>
      <c r="D150" s="114"/>
      <c r="E150" s="116"/>
      <c r="F150" s="116"/>
      <c r="G150" s="114"/>
      <c r="H150" s="115"/>
      <c r="I150" s="274"/>
      <c r="J150" s="277" t="str">
        <f>IFERROR(VLOOKUP(I150,ACOUSTIC_SITE_INFO!$AR$3:$AS$501,2,FALSE),"")</f>
        <v/>
      </c>
    </row>
    <row r="151" spans="1:10" x14ac:dyDescent="0.35">
      <c r="A151" s="113"/>
      <c r="B151" s="114"/>
      <c r="C151" s="115"/>
      <c r="D151" s="114"/>
      <c r="E151" s="116"/>
      <c r="F151" s="116"/>
      <c r="G151" s="114"/>
      <c r="H151" s="115"/>
      <c r="I151" s="274"/>
      <c r="J151" s="277" t="str">
        <f>IFERROR(VLOOKUP(I151,ACOUSTIC_SITE_INFO!$AR$3:$AS$501,2,FALSE),"")</f>
        <v/>
      </c>
    </row>
    <row r="152" spans="1:10" x14ac:dyDescent="0.35">
      <c r="A152" s="113"/>
      <c r="B152" s="114"/>
      <c r="C152" s="115"/>
      <c r="D152" s="114"/>
      <c r="E152" s="116"/>
      <c r="F152" s="116"/>
      <c r="G152" s="114"/>
      <c r="H152" s="115"/>
      <c r="I152" s="274"/>
      <c r="J152" s="277" t="str">
        <f>IFERROR(VLOOKUP(I152,ACOUSTIC_SITE_INFO!$AR$3:$AS$501,2,FALSE),"")</f>
        <v/>
      </c>
    </row>
    <row r="153" spans="1:10" x14ac:dyDescent="0.35">
      <c r="A153" s="113"/>
      <c r="B153" s="114"/>
      <c r="C153" s="115"/>
      <c r="D153" s="114"/>
      <c r="E153" s="116"/>
      <c r="F153" s="116"/>
      <c r="G153" s="114"/>
      <c r="H153" s="115"/>
      <c r="I153" s="274"/>
      <c r="J153" s="277" t="str">
        <f>IFERROR(VLOOKUP(I153,ACOUSTIC_SITE_INFO!$AR$3:$AS$501,2,FALSE),"")</f>
        <v/>
      </c>
    </row>
    <row r="154" spans="1:10" x14ac:dyDescent="0.35">
      <c r="A154" s="113"/>
      <c r="B154" s="114"/>
      <c r="C154" s="115"/>
      <c r="D154" s="114"/>
      <c r="E154" s="116"/>
      <c r="F154" s="116"/>
      <c r="G154" s="114"/>
      <c r="H154" s="115"/>
      <c r="I154" s="274"/>
      <c r="J154" s="277" t="str">
        <f>IFERROR(VLOOKUP(I154,ACOUSTIC_SITE_INFO!$AR$3:$AS$501,2,FALSE),"")</f>
        <v/>
      </c>
    </row>
    <row r="155" spans="1:10" x14ac:dyDescent="0.35">
      <c r="A155" s="113"/>
      <c r="B155" s="114"/>
      <c r="C155" s="115"/>
      <c r="D155" s="114"/>
      <c r="E155" s="116"/>
      <c r="F155" s="116"/>
      <c r="G155" s="114"/>
      <c r="H155" s="115"/>
      <c r="I155" s="274"/>
      <c r="J155" s="277" t="str">
        <f>IFERROR(VLOOKUP(I155,ACOUSTIC_SITE_INFO!$AR$3:$AS$501,2,FALSE),"")</f>
        <v/>
      </c>
    </row>
    <row r="156" spans="1:10" x14ac:dyDescent="0.35">
      <c r="A156" s="113"/>
      <c r="B156" s="114"/>
      <c r="C156" s="115"/>
      <c r="D156" s="114"/>
      <c r="E156" s="116"/>
      <c r="F156" s="116"/>
      <c r="G156" s="114"/>
      <c r="H156" s="115"/>
      <c r="I156" s="274"/>
      <c r="J156" s="277" t="str">
        <f>IFERROR(VLOOKUP(I156,ACOUSTIC_SITE_INFO!$AR$3:$AS$501,2,FALSE),"")</f>
        <v/>
      </c>
    </row>
    <row r="157" spans="1:10" x14ac:dyDescent="0.35">
      <c r="A157" s="113"/>
      <c r="B157" s="114"/>
      <c r="C157" s="115"/>
      <c r="D157" s="114"/>
      <c r="E157" s="116"/>
      <c r="F157" s="116"/>
      <c r="G157" s="114"/>
      <c r="H157" s="115"/>
      <c r="I157" s="274"/>
      <c r="J157" s="277" t="str">
        <f>IFERROR(VLOOKUP(I157,ACOUSTIC_SITE_INFO!$AR$3:$AS$501,2,FALSE),"")</f>
        <v/>
      </c>
    </row>
    <row r="158" spans="1:10" x14ac:dyDescent="0.35">
      <c r="A158" s="113"/>
      <c r="B158" s="114"/>
      <c r="C158" s="115"/>
      <c r="D158" s="114"/>
      <c r="E158" s="116"/>
      <c r="F158" s="116"/>
      <c r="G158" s="114"/>
      <c r="H158" s="115"/>
      <c r="I158" s="274"/>
      <c r="J158" s="277" t="str">
        <f>IFERROR(VLOOKUP(I158,ACOUSTIC_SITE_INFO!$AR$3:$AS$501,2,FALSE),"")</f>
        <v/>
      </c>
    </row>
    <row r="159" spans="1:10" x14ac:dyDescent="0.35">
      <c r="A159" s="113"/>
      <c r="B159" s="114"/>
      <c r="C159" s="115"/>
      <c r="D159" s="114"/>
      <c r="E159" s="116"/>
      <c r="F159" s="116"/>
      <c r="G159" s="114"/>
      <c r="H159" s="115"/>
      <c r="I159" s="274"/>
      <c r="J159" s="277" t="str">
        <f>IFERROR(VLOOKUP(I159,ACOUSTIC_SITE_INFO!$AR$3:$AS$501,2,FALSE),"")</f>
        <v/>
      </c>
    </row>
    <row r="160" spans="1:10" x14ac:dyDescent="0.35">
      <c r="A160" s="113"/>
      <c r="B160" s="114"/>
      <c r="C160" s="115"/>
      <c r="D160" s="114"/>
      <c r="E160" s="116"/>
      <c r="F160" s="116"/>
      <c r="G160" s="114"/>
      <c r="H160" s="115"/>
      <c r="I160" s="274"/>
      <c r="J160" s="277" t="str">
        <f>IFERROR(VLOOKUP(I160,ACOUSTIC_SITE_INFO!$AR$3:$AS$501,2,FALSE),"")</f>
        <v/>
      </c>
    </row>
    <row r="161" spans="1:10" x14ac:dyDescent="0.35">
      <c r="A161" s="113"/>
      <c r="B161" s="114"/>
      <c r="C161" s="115"/>
      <c r="D161" s="114"/>
      <c r="E161" s="116"/>
      <c r="F161" s="116"/>
      <c r="G161" s="114"/>
      <c r="H161" s="115"/>
      <c r="I161" s="274"/>
      <c r="J161" s="277" t="str">
        <f>IFERROR(VLOOKUP(I161,ACOUSTIC_SITE_INFO!$AR$3:$AS$501,2,FALSE),"")</f>
        <v/>
      </c>
    </row>
    <row r="162" spans="1:10" x14ac:dyDescent="0.35">
      <c r="A162" s="113"/>
      <c r="B162" s="114"/>
      <c r="C162" s="115"/>
      <c r="D162" s="114"/>
      <c r="E162" s="116"/>
      <c r="F162" s="116"/>
      <c r="G162" s="114"/>
      <c r="H162" s="115"/>
      <c r="I162" s="274"/>
      <c r="J162" s="277" t="str">
        <f>IFERROR(VLOOKUP(I162,ACOUSTIC_SITE_INFO!$AR$3:$AS$501,2,FALSE),"")</f>
        <v/>
      </c>
    </row>
    <row r="163" spans="1:10" x14ac:dyDescent="0.35">
      <c r="A163" s="113"/>
      <c r="B163" s="114"/>
      <c r="C163" s="115"/>
      <c r="D163" s="114"/>
      <c r="E163" s="116"/>
      <c r="F163" s="116"/>
      <c r="G163" s="114"/>
      <c r="H163" s="115"/>
      <c r="I163" s="274"/>
      <c r="J163" s="277" t="str">
        <f>IFERROR(VLOOKUP(I163,ACOUSTIC_SITE_INFO!$AR$3:$AS$501,2,FALSE),"")</f>
        <v/>
      </c>
    </row>
    <row r="164" spans="1:10" x14ac:dyDescent="0.35">
      <c r="A164" s="113"/>
      <c r="B164" s="114"/>
      <c r="C164" s="115"/>
      <c r="D164" s="114"/>
      <c r="E164" s="116"/>
      <c r="F164" s="116"/>
      <c r="G164" s="114"/>
      <c r="H164" s="115"/>
      <c r="I164" s="274"/>
      <c r="J164" s="277" t="str">
        <f>IFERROR(VLOOKUP(I164,ACOUSTIC_SITE_INFO!$AR$3:$AS$501,2,FALSE),"")</f>
        <v/>
      </c>
    </row>
    <row r="165" spans="1:10" x14ac:dyDescent="0.35">
      <c r="A165" s="113"/>
      <c r="B165" s="114"/>
      <c r="C165" s="115"/>
      <c r="D165" s="114"/>
      <c r="E165" s="116"/>
      <c r="F165" s="116"/>
      <c r="G165" s="114"/>
      <c r="H165" s="115"/>
      <c r="I165" s="274"/>
      <c r="J165" s="277" t="str">
        <f>IFERROR(VLOOKUP(I165,ACOUSTIC_SITE_INFO!$AR$3:$AS$501,2,FALSE),"")</f>
        <v/>
      </c>
    </row>
    <row r="166" spans="1:10" x14ac:dyDescent="0.35">
      <c r="A166" s="113"/>
      <c r="B166" s="114"/>
      <c r="C166" s="115"/>
      <c r="D166" s="114"/>
      <c r="E166" s="116"/>
      <c r="F166" s="116"/>
      <c r="G166" s="114"/>
      <c r="H166" s="115"/>
      <c r="I166" s="274"/>
      <c r="J166" s="277" t="str">
        <f>IFERROR(VLOOKUP(I166,ACOUSTIC_SITE_INFO!$AR$3:$AS$501,2,FALSE),"")</f>
        <v/>
      </c>
    </row>
    <row r="167" spans="1:10" x14ac:dyDescent="0.35">
      <c r="A167" s="113"/>
      <c r="B167" s="114"/>
      <c r="C167" s="115"/>
      <c r="D167" s="114"/>
      <c r="E167" s="116"/>
      <c r="F167" s="116"/>
      <c r="G167" s="114"/>
      <c r="H167" s="115"/>
      <c r="I167" s="274"/>
      <c r="J167" s="277" t="str">
        <f>IFERROR(VLOOKUP(I167,ACOUSTIC_SITE_INFO!$AR$3:$AS$501,2,FALSE),"")</f>
        <v/>
      </c>
    </row>
    <row r="168" spans="1:10" x14ac:dyDescent="0.35">
      <c r="A168" s="113"/>
      <c r="B168" s="114"/>
      <c r="C168" s="115"/>
      <c r="D168" s="114"/>
      <c r="E168" s="116"/>
      <c r="F168" s="116"/>
      <c r="G168" s="114"/>
      <c r="H168" s="115"/>
      <c r="I168" s="274"/>
      <c r="J168" s="277" t="str">
        <f>IFERROR(VLOOKUP(I168,ACOUSTIC_SITE_INFO!$AR$3:$AS$501,2,FALSE),"")</f>
        <v/>
      </c>
    </row>
    <row r="169" spans="1:10" x14ac:dyDescent="0.35">
      <c r="A169" s="113"/>
      <c r="B169" s="114"/>
      <c r="C169" s="115"/>
      <c r="D169" s="114"/>
      <c r="E169" s="116"/>
      <c r="F169" s="116"/>
      <c r="G169" s="114"/>
      <c r="H169" s="115"/>
      <c r="I169" s="274"/>
      <c r="J169" s="277" t="str">
        <f>IFERROR(VLOOKUP(I169,ACOUSTIC_SITE_INFO!$AR$3:$AS$501,2,FALSE),"")</f>
        <v/>
      </c>
    </row>
    <row r="170" spans="1:10" x14ac:dyDescent="0.35">
      <c r="A170" s="113"/>
      <c r="B170" s="114"/>
      <c r="C170" s="115"/>
      <c r="D170" s="114"/>
      <c r="E170" s="116"/>
      <c r="F170" s="116"/>
      <c r="G170" s="114"/>
      <c r="H170" s="115"/>
      <c r="I170" s="274"/>
      <c r="J170" s="277" t="str">
        <f>IFERROR(VLOOKUP(I170,ACOUSTIC_SITE_INFO!$AR$3:$AS$501,2,FALSE),"")</f>
        <v/>
      </c>
    </row>
    <row r="171" spans="1:10" x14ac:dyDescent="0.35">
      <c r="A171" s="113"/>
      <c r="B171" s="114"/>
      <c r="C171" s="115"/>
      <c r="D171" s="114"/>
      <c r="E171" s="116"/>
      <c r="F171" s="116"/>
      <c r="G171" s="114"/>
      <c r="H171" s="115"/>
      <c r="I171" s="274"/>
      <c r="J171" s="277" t="str">
        <f>IFERROR(VLOOKUP(I171,ACOUSTIC_SITE_INFO!$AR$3:$AS$501,2,FALSE),"")</f>
        <v/>
      </c>
    </row>
    <row r="172" spans="1:10" x14ac:dyDescent="0.35">
      <c r="A172" s="113"/>
      <c r="B172" s="114"/>
      <c r="C172" s="115"/>
      <c r="D172" s="114"/>
      <c r="E172" s="116"/>
      <c r="F172" s="116"/>
      <c r="G172" s="114"/>
      <c r="H172" s="115"/>
      <c r="I172" s="274"/>
      <c r="J172" s="277" t="str">
        <f>IFERROR(VLOOKUP(I172,ACOUSTIC_SITE_INFO!$AR$3:$AS$501,2,FALSE),"")</f>
        <v/>
      </c>
    </row>
    <row r="173" spans="1:10" x14ac:dyDescent="0.35">
      <c r="A173" s="113"/>
      <c r="B173" s="114"/>
      <c r="C173" s="115"/>
      <c r="D173" s="114"/>
      <c r="E173" s="116"/>
      <c r="F173" s="116"/>
      <c r="G173" s="114"/>
      <c r="H173" s="115"/>
      <c r="I173" s="274"/>
      <c r="J173" s="277" t="str">
        <f>IFERROR(VLOOKUP(I173,ACOUSTIC_SITE_INFO!$AR$3:$AS$501,2,FALSE),"")</f>
        <v/>
      </c>
    </row>
    <row r="174" spans="1:10" x14ac:dyDescent="0.35">
      <c r="A174" s="113"/>
      <c r="B174" s="114"/>
      <c r="C174" s="115"/>
      <c r="D174" s="114"/>
      <c r="E174" s="116"/>
      <c r="F174" s="116"/>
      <c r="G174" s="114"/>
      <c r="H174" s="115"/>
      <c r="I174" s="274"/>
      <c r="J174" s="277" t="str">
        <f>IFERROR(VLOOKUP(I174,ACOUSTIC_SITE_INFO!$AR$3:$AS$501,2,FALSE),"")</f>
        <v/>
      </c>
    </row>
    <row r="175" spans="1:10" x14ac:dyDescent="0.35">
      <c r="A175" s="113"/>
      <c r="B175" s="114"/>
      <c r="C175" s="115"/>
      <c r="D175" s="114"/>
      <c r="E175" s="116"/>
      <c r="F175" s="116"/>
      <c r="G175" s="114"/>
      <c r="H175" s="115"/>
      <c r="I175" s="274"/>
      <c r="J175" s="277" t="str">
        <f>IFERROR(VLOOKUP(I175,ACOUSTIC_SITE_INFO!$AR$3:$AS$501,2,FALSE),"")</f>
        <v/>
      </c>
    </row>
    <row r="176" spans="1:10" x14ac:dyDescent="0.35">
      <c r="A176" s="113"/>
      <c r="B176" s="114"/>
      <c r="C176" s="115"/>
      <c r="D176" s="114"/>
      <c r="E176" s="116"/>
      <c r="F176" s="116"/>
      <c r="G176" s="114"/>
      <c r="H176" s="115"/>
      <c r="I176" s="274"/>
      <c r="J176" s="277" t="str">
        <f>IFERROR(VLOOKUP(I176,ACOUSTIC_SITE_INFO!$AR$3:$AS$501,2,FALSE),"")</f>
        <v/>
      </c>
    </row>
    <row r="177" spans="1:10" x14ac:dyDescent="0.35">
      <c r="A177" s="113"/>
      <c r="B177" s="114"/>
      <c r="C177" s="115"/>
      <c r="D177" s="114"/>
      <c r="E177" s="116"/>
      <c r="F177" s="116"/>
      <c r="G177" s="114"/>
      <c r="H177" s="115"/>
      <c r="I177" s="274"/>
      <c r="J177" s="277" t="str">
        <f>IFERROR(VLOOKUP(I177,ACOUSTIC_SITE_INFO!$AR$3:$AS$501,2,FALSE),"")</f>
        <v/>
      </c>
    </row>
    <row r="178" spans="1:10" x14ac:dyDescent="0.35">
      <c r="A178" s="113"/>
      <c r="B178" s="114"/>
      <c r="C178" s="115"/>
      <c r="D178" s="114"/>
      <c r="E178" s="116"/>
      <c r="F178" s="116"/>
      <c r="G178" s="114"/>
      <c r="H178" s="115"/>
      <c r="I178" s="274"/>
      <c r="J178" s="277" t="str">
        <f>IFERROR(VLOOKUP(I178,ACOUSTIC_SITE_INFO!$AR$3:$AS$501,2,FALSE),"")</f>
        <v/>
      </c>
    </row>
    <row r="179" spans="1:10" x14ac:dyDescent="0.35">
      <c r="A179" s="113"/>
      <c r="B179" s="114"/>
      <c r="C179" s="115"/>
      <c r="D179" s="114"/>
      <c r="E179" s="116"/>
      <c r="F179" s="116"/>
      <c r="G179" s="114"/>
      <c r="H179" s="115"/>
      <c r="I179" s="274"/>
      <c r="J179" s="277" t="str">
        <f>IFERROR(VLOOKUP(I179,ACOUSTIC_SITE_INFO!$AR$3:$AS$501,2,FALSE),"")</f>
        <v/>
      </c>
    </row>
    <row r="180" spans="1:10" x14ac:dyDescent="0.35">
      <c r="A180" s="113"/>
      <c r="B180" s="114"/>
      <c r="C180" s="115"/>
      <c r="D180" s="114"/>
      <c r="E180" s="116"/>
      <c r="F180" s="116"/>
      <c r="G180" s="114"/>
      <c r="H180" s="115"/>
      <c r="I180" s="274"/>
      <c r="J180" s="277" t="str">
        <f>IFERROR(VLOOKUP(I180,ACOUSTIC_SITE_INFO!$AR$3:$AS$501,2,FALSE),"")</f>
        <v/>
      </c>
    </row>
    <row r="181" spans="1:10" x14ac:dyDescent="0.35">
      <c r="A181" s="113"/>
      <c r="B181" s="114"/>
      <c r="C181" s="115"/>
      <c r="D181" s="114"/>
      <c r="E181" s="116"/>
      <c r="F181" s="116"/>
      <c r="G181" s="114"/>
      <c r="H181" s="115"/>
      <c r="I181" s="274"/>
      <c r="J181" s="277" t="str">
        <f>IFERROR(VLOOKUP(I181,ACOUSTIC_SITE_INFO!$AR$3:$AS$501,2,FALSE),"")</f>
        <v/>
      </c>
    </row>
    <row r="182" spans="1:10" x14ac:dyDescent="0.35">
      <c r="A182" s="113"/>
      <c r="B182" s="114"/>
      <c r="C182" s="115"/>
      <c r="D182" s="114"/>
      <c r="E182" s="116"/>
      <c r="F182" s="116"/>
      <c r="G182" s="114"/>
      <c r="H182" s="115"/>
      <c r="I182" s="274"/>
      <c r="J182" s="277" t="str">
        <f>IFERROR(VLOOKUP(I182,ACOUSTIC_SITE_INFO!$AR$3:$AS$501,2,FALSE),"")</f>
        <v/>
      </c>
    </row>
    <row r="183" spans="1:10" x14ac:dyDescent="0.35">
      <c r="A183" s="113"/>
      <c r="B183" s="114"/>
      <c r="C183" s="115"/>
      <c r="D183" s="114"/>
      <c r="E183" s="116"/>
      <c r="F183" s="116"/>
      <c r="G183" s="114"/>
      <c r="H183" s="115"/>
      <c r="I183" s="274"/>
      <c r="J183" s="277" t="str">
        <f>IFERROR(VLOOKUP(I183,ACOUSTIC_SITE_INFO!$AR$3:$AS$501,2,FALSE),"")</f>
        <v/>
      </c>
    </row>
    <row r="184" spans="1:10" x14ac:dyDescent="0.35">
      <c r="A184" s="113"/>
      <c r="B184" s="114"/>
      <c r="C184" s="115"/>
      <c r="D184" s="114"/>
      <c r="E184" s="116"/>
      <c r="F184" s="116"/>
      <c r="G184" s="114"/>
      <c r="H184" s="115"/>
      <c r="I184" s="274"/>
      <c r="J184" s="277" t="str">
        <f>IFERROR(VLOOKUP(I184,ACOUSTIC_SITE_INFO!$AR$3:$AS$501,2,FALSE),"")</f>
        <v/>
      </c>
    </row>
    <row r="185" spans="1:10" x14ac:dyDescent="0.35">
      <c r="A185" s="113"/>
      <c r="B185" s="114"/>
      <c r="C185" s="115"/>
      <c r="D185" s="114"/>
      <c r="E185" s="116"/>
      <c r="F185" s="116"/>
      <c r="G185" s="114"/>
      <c r="H185" s="115"/>
      <c r="I185" s="274"/>
      <c r="J185" s="277" t="str">
        <f>IFERROR(VLOOKUP(I185,ACOUSTIC_SITE_INFO!$AR$3:$AS$501,2,FALSE),"")</f>
        <v/>
      </c>
    </row>
    <row r="186" spans="1:10" x14ac:dyDescent="0.35">
      <c r="A186" s="113"/>
      <c r="B186" s="114"/>
      <c r="C186" s="115"/>
      <c r="D186" s="114"/>
      <c r="E186" s="116"/>
      <c r="F186" s="116"/>
      <c r="G186" s="114"/>
      <c r="H186" s="115"/>
      <c r="I186" s="274"/>
      <c r="J186" s="277" t="str">
        <f>IFERROR(VLOOKUP(I186,ACOUSTIC_SITE_INFO!$AR$3:$AS$501,2,FALSE),"")</f>
        <v/>
      </c>
    </row>
    <row r="187" spans="1:10" x14ac:dyDescent="0.35">
      <c r="A187" s="113"/>
      <c r="B187" s="114"/>
      <c r="C187" s="115"/>
      <c r="D187" s="114"/>
      <c r="E187" s="116"/>
      <c r="F187" s="116"/>
      <c r="G187" s="114"/>
      <c r="H187" s="115"/>
      <c r="I187" s="274"/>
      <c r="J187" s="277" t="str">
        <f>IFERROR(VLOOKUP(I187,ACOUSTIC_SITE_INFO!$AR$3:$AS$501,2,FALSE),"")</f>
        <v/>
      </c>
    </row>
    <row r="188" spans="1:10" x14ac:dyDescent="0.35">
      <c r="A188" s="113"/>
      <c r="B188" s="114"/>
      <c r="C188" s="115"/>
      <c r="D188" s="114"/>
      <c r="E188" s="116"/>
      <c r="F188" s="116"/>
      <c r="G188" s="114"/>
      <c r="H188" s="115"/>
      <c r="I188" s="274"/>
      <c r="J188" s="277" t="str">
        <f>IFERROR(VLOOKUP(I188,ACOUSTIC_SITE_INFO!$AR$3:$AS$501,2,FALSE),"")</f>
        <v/>
      </c>
    </row>
    <row r="189" spans="1:10" x14ac:dyDescent="0.35">
      <c r="A189" s="113"/>
      <c r="B189" s="114"/>
      <c r="C189" s="115"/>
      <c r="D189" s="114"/>
      <c r="E189" s="116"/>
      <c r="F189" s="116"/>
      <c r="G189" s="114"/>
      <c r="H189" s="115"/>
      <c r="I189" s="274"/>
      <c r="J189" s="277" t="str">
        <f>IFERROR(VLOOKUP(I189,ACOUSTIC_SITE_INFO!$AR$3:$AS$501,2,FALSE),"")</f>
        <v/>
      </c>
    </row>
    <row r="190" spans="1:10" x14ac:dyDescent="0.35">
      <c r="A190" s="113"/>
      <c r="B190" s="114"/>
      <c r="C190" s="115"/>
      <c r="D190" s="114"/>
      <c r="E190" s="116"/>
      <c r="F190" s="116"/>
      <c r="G190" s="114"/>
      <c r="H190" s="115"/>
      <c r="I190" s="274"/>
      <c r="J190" s="277" t="str">
        <f>IFERROR(VLOOKUP(I190,ACOUSTIC_SITE_INFO!$AR$3:$AS$501,2,FALSE),"")</f>
        <v/>
      </c>
    </row>
    <row r="191" spans="1:10" x14ac:dyDescent="0.35">
      <c r="A191" s="113"/>
      <c r="B191" s="114"/>
      <c r="C191" s="115"/>
      <c r="D191" s="114"/>
      <c r="E191" s="116"/>
      <c r="F191" s="116"/>
      <c r="G191" s="114"/>
      <c r="H191" s="115"/>
      <c r="I191" s="274"/>
      <c r="J191" s="277" t="str">
        <f>IFERROR(VLOOKUP(I191,ACOUSTIC_SITE_INFO!$AR$3:$AS$501,2,FALSE),"")</f>
        <v/>
      </c>
    </row>
    <row r="192" spans="1:10" x14ac:dyDescent="0.35">
      <c r="A192" s="113"/>
      <c r="B192" s="114"/>
      <c r="C192" s="115"/>
      <c r="D192" s="114"/>
      <c r="E192" s="116"/>
      <c r="F192" s="116"/>
      <c r="G192" s="114"/>
      <c r="H192" s="115"/>
      <c r="I192" s="274"/>
      <c r="J192" s="277" t="str">
        <f>IFERROR(VLOOKUP(I192,ACOUSTIC_SITE_INFO!$AR$3:$AS$501,2,FALSE),"")</f>
        <v/>
      </c>
    </row>
    <row r="193" spans="1:10" x14ac:dyDescent="0.35">
      <c r="A193" s="113"/>
      <c r="B193" s="114"/>
      <c r="C193" s="115"/>
      <c r="D193" s="114"/>
      <c r="E193" s="116"/>
      <c r="F193" s="116"/>
      <c r="G193" s="114"/>
      <c r="H193" s="115"/>
      <c r="I193" s="274"/>
      <c r="J193" s="277" t="str">
        <f>IFERROR(VLOOKUP(I193,ACOUSTIC_SITE_INFO!$AR$3:$AS$501,2,FALSE),"")</f>
        <v/>
      </c>
    </row>
    <row r="194" spans="1:10" x14ac:dyDescent="0.35">
      <c r="A194" s="113"/>
      <c r="B194" s="114"/>
      <c r="C194" s="115"/>
      <c r="D194" s="114"/>
      <c r="E194" s="116"/>
      <c r="F194" s="116"/>
      <c r="G194" s="114"/>
      <c r="H194" s="115"/>
      <c r="I194" s="274"/>
      <c r="J194" s="277" t="str">
        <f>IFERROR(VLOOKUP(I194,ACOUSTIC_SITE_INFO!$AR$3:$AS$501,2,FALSE),"")</f>
        <v/>
      </c>
    </row>
    <row r="195" spans="1:10" x14ac:dyDescent="0.35">
      <c r="A195" s="113"/>
      <c r="B195" s="114"/>
      <c r="C195" s="115"/>
      <c r="D195" s="114"/>
      <c r="E195" s="116"/>
      <c r="F195" s="116"/>
      <c r="G195" s="114"/>
      <c r="H195" s="115"/>
      <c r="I195" s="274"/>
      <c r="J195" s="277" t="str">
        <f>IFERROR(VLOOKUP(I195,ACOUSTIC_SITE_INFO!$AR$3:$AS$501,2,FALSE),"")</f>
        <v/>
      </c>
    </row>
    <row r="196" spans="1:10" x14ac:dyDescent="0.35">
      <c r="A196" s="113"/>
      <c r="B196" s="114"/>
      <c r="C196" s="115"/>
      <c r="D196" s="114"/>
      <c r="E196" s="116"/>
      <c r="F196" s="116"/>
      <c r="G196" s="114"/>
      <c r="H196" s="115"/>
      <c r="I196" s="274"/>
      <c r="J196" s="277" t="str">
        <f>IFERROR(VLOOKUP(I196,ACOUSTIC_SITE_INFO!$AR$3:$AS$501,2,FALSE),"")</f>
        <v/>
      </c>
    </row>
    <row r="197" spans="1:10" x14ac:dyDescent="0.35">
      <c r="A197" s="113"/>
      <c r="B197" s="114"/>
      <c r="C197" s="115"/>
      <c r="D197" s="114"/>
      <c r="E197" s="116"/>
      <c r="F197" s="116"/>
      <c r="G197" s="114"/>
      <c r="H197" s="115"/>
      <c r="I197" s="274"/>
      <c r="J197" s="277" t="str">
        <f>IFERROR(VLOOKUP(I197,ACOUSTIC_SITE_INFO!$AR$3:$AS$501,2,FALSE),"")</f>
        <v/>
      </c>
    </row>
    <row r="198" spans="1:10" x14ac:dyDescent="0.35">
      <c r="A198" s="113"/>
      <c r="B198" s="114"/>
      <c r="C198" s="115"/>
      <c r="D198" s="114"/>
      <c r="E198" s="116"/>
      <c r="F198" s="116"/>
      <c r="G198" s="114"/>
      <c r="H198" s="115"/>
      <c r="I198" s="274"/>
      <c r="J198" s="277" t="str">
        <f>IFERROR(VLOOKUP(I198,ACOUSTIC_SITE_INFO!$AR$3:$AS$501,2,FALSE),"")</f>
        <v/>
      </c>
    </row>
    <row r="199" spans="1:10" x14ac:dyDescent="0.35">
      <c r="A199" s="113"/>
      <c r="B199" s="114"/>
      <c r="C199" s="115"/>
      <c r="D199" s="114"/>
      <c r="E199" s="116"/>
      <c r="F199" s="116"/>
      <c r="G199" s="114"/>
      <c r="H199" s="115"/>
      <c r="I199" s="274"/>
      <c r="J199" s="277" t="str">
        <f>IFERROR(VLOOKUP(I199,ACOUSTIC_SITE_INFO!$AR$3:$AS$501,2,FALSE),"")</f>
        <v/>
      </c>
    </row>
    <row r="200" spans="1:10" x14ac:dyDescent="0.35">
      <c r="A200" s="113"/>
      <c r="B200" s="114"/>
      <c r="C200" s="115"/>
      <c r="D200" s="114"/>
      <c r="E200" s="116"/>
      <c r="F200" s="116"/>
      <c r="G200" s="114"/>
      <c r="H200" s="115"/>
      <c r="I200" s="274"/>
      <c r="J200" s="277" t="str">
        <f>IFERROR(VLOOKUP(I200,ACOUSTIC_SITE_INFO!$AR$3:$AS$501,2,FALSE),"")</f>
        <v/>
      </c>
    </row>
    <row r="201" spans="1:10" x14ac:dyDescent="0.35">
      <c r="A201" s="113"/>
      <c r="B201" s="114"/>
      <c r="C201" s="115"/>
      <c r="D201" s="114"/>
      <c r="E201" s="116"/>
      <c r="F201" s="116"/>
      <c r="G201" s="114"/>
      <c r="H201" s="115"/>
      <c r="I201" s="274"/>
      <c r="J201" s="277" t="str">
        <f>IFERROR(VLOOKUP(I201,ACOUSTIC_SITE_INFO!$AR$3:$AS$501,2,FALSE),"")</f>
        <v/>
      </c>
    </row>
    <row r="202" spans="1:10" x14ac:dyDescent="0.35">
      <c r="A202" s="113"/>
      <c r="B202" s="114"/>
      <c r="C202" s="115"/>
      <c r="D202" s="114"/>
      <c r="E202" s="116"/>
      <c r="F202" s="116"/>
      <c r="G202" s="114"/>
      <c r="H202" s="115"/>
      <c r="I202" s="274"/>
      <c r="J202" s="277" t="str">
        <f>IFERROR(VLOOKUP(I202,ACOUSTIC_SITE_INFO!$AR$3:$AS$501,2,FALSE),"")</f>
        <v/>
      </c>
    </row>
    <row r="203" spans="1:10" x14ac:dyDescent="0.35">
      <c r="A203" s="113"/>
      <c r="B203" s="114"/>
      <c r="C203" s="115"/>
      <c r="D203" s="114"/>
      <c r="E203" s="116"/>
      <c r="F203" s="116"/>
      <c r="G203" s="114"/>
      <c r="H203" s="115"/>
      <c r="I203" s="274"/>
      <c r="J203" s="277" t="str">
        <f>IFERROR(VLOOKUP(I203,ACOUSTIC_SITE_INFO!$AR$3:$AS$501,2,FALSE),"")</f>
        <v/>
      </c>
    </row>
    <row r="204" spans="1:10" x14ac:dyDescent="0.35">
      <c r="A204" s="113"/>
      <c r="B204" s="114"/>
      <c r="C204" s="115"/>
      <c r="D204" s="114"/>
      <c r="E204" s="116"/>
      <c r="F204" s="116"/>
      <c r="G204" s="114"/>
      <c r="H204" s="115"/>
      <c r="I204" s="274"/>
      <c r="J204" s="277" t="str">
        <f>IFERROR(VLOOKUP(I204,ACOUSTIC_SITE_INFO!$AR$3:$AS$501,2,FALSE),"")</f>
        <v/>
      </c>
    </row>
    <row r="205" spans="1:10" x14ac:dyDescent="0.35">
      <c r="A205" s="113"/>
      <c r="B205" s="114"/>
      <c r="C205" s="115"/>
      <c r="D205" s="114"/>
      <c r="E205" s="116"/>
      <c r="F205" s="116"/>
      <c r="G205" s="114"/>
      <c r="H205" s="115"/>
      <c r="I205" s="274"/>
      <c r="J205" s="277" t="str">
        <f>IFERROR(VLOOKUP(I205,ACOUSTIC_SITE_INFO!$AR$3:$AS$501,2,FALSE),"")</f>
        <v/>
      </c>
    </row>
    <row r="206" spans="1:10" x14ac:dyDescent="0.35">
      <c r="A206" s="113"/>
      <c r="B206" s="114"/>
      <c r="C206" s="115"/>
      <c r="D206" s="114"/>
      <c r="E206" s="116"/>
      <c r="F206" s="116"/>
      <c r="G206" s="114"/>
      <c r="H206" s="115"/>
      <c r="I206" s="274"/>
      <c r="J206" s="277" t="str">
        <f>IFERROR(VLOOKUP(I206,ACOUSTIC_SITE_INFO!$AR$3:$AS$501,2,FALSE),"")</f>
        <v/>
      </c>
    </row>
    <row r="207" spans="1:10" x14ac:dyDescent="0.35">
      <c r="A207" s="113"/>
      <c r="B207" s="114"/>
      <c r="C207" s="115"/>
      <c r="D207" s="114"/>
      <c r="E207" s="116"/>
      <c r="F207" s="116"/>
      <c r="G207" s="114"/>
      <c r="H207" s="115"/>
      <c r="I207" s="274"/>
      <c r="J207" s="277" t="str">
        <f>IFERROR(VLOOKUP(I207,ACOUSTIC_SITE_INFO!$AR$3:$AS$501,2,FALSE),"")</f>
        <v/>
      </c>
    </row>
    <row r="208" spans="1:10" x14ac:dyDescent="0.35">
      <c r="A208" s="113"/>
      <c r="B208" s="114"/>
      <c r="C208" s="115"/>
      <c r="D208" s="114"/>
      <c r="E208" s="116"/>
      <c r="F208" s="116"/>
      <c r="G208" s="114"/>
      <c r="H208" s="115"/>
      <c r="I208" s="274"/>
      <c r="J208" s="277" t="str">
        <f>IFERROR(VLOOKUP(I208,ACOUSTIC_SITE_INFO!$AR$3:$AS$501,2,FALSE),"")</f>
        <v/>
      </c>
    </row>
    <row r="209" spans="1:10" x14ac:dyDescent="0.35">
      <c r="A209" s="113"/>
      <c r="B209" s="114"/>
      <c r="C209" s="115"/>
      <c r="D209" s="114"/>
      <c r="E209" s="116"/>
      <c r="F209" s="116"/>
      <c r="G209" s="114"/>
      <c r="H209" s="115"/>
      <c r="I209" s="274"/>
      <c r="J209" s="277" t="str">
        <f>IFERROR(VLOOKUP(I209,ACOUSTIC_SITE_INFO!$AR$3:$AS$501,2,FALSE),"")</f>
        <v/>
      </c>
    </row>
    <row r="210" spans="1:10" x14ac:dyDescent="0.35">
      <c r="A210" s="113"/>
      <c r="B210" s="114"/>
      <c r="C210" s="115"/>
      <c r="D210" s="114"/>
      <c r="E210" s="116"/>
      <c r="F210" s="116"/>
      <c r="G210" s="114"/>
      <c r="H210" s="115"/>
      <c r="I210" s="274"/>
      <c r="J210" s="277" t="str">
        <f>IFERROR(VLOOKUP(I210,ACOUSTIC_SITE_INFO!$AR$3:$AS$501,2,FALSE),"")</f>
        <v/>
      </c>
    </row>
    <row r="211" spans="1:10" x14ac:dyDescent="0.35">
      <c r="A211" s="113"/>
      <c r="B211" s="114"/>
      <c r="C211" s="115"/>
      <c r="D211" s="114"/>
      <c r="E211" s="116"/>
      <c r="F211" s="116"/>
      <c r="G211" s="114"/>
      <c r="H211" s="115"/>
      <c r="I211" s="274"/>
      <c r="J211" s="277" t="str">
        <f>IFERROR(VLOOKUP(I211,ACOUSTIC_SITE_INFO!$AR$3:$AS$501,2,FALSE),"")</f>
        <v/>
      </c>
    </row>
    <row r="212" spans="1:10" x14ac:dyDescent="0.35">
      <c r="A212" s="113"/>
      <c r="B212" s="114"/>
      <c r="C212" s="115"/>
      <c r="D212" s="114"/>
      <c r="E212" s="116"/>
      <c r="F212" s="116"/>
      <c r="G212" s="114"/>
      <c r="H212" s="115"/>
      <c r="I212" s="274"/>
      <c r="J212" s="277" t="str">
        <f>IFERROR(VLOOKUP(I212,ACOUSTIC_SITE_INFO!$AR$3:$AS$501,2,FALSE),"")</f>
        <v/>
      </c>
    </row>
    <row r="213" spans="1:10" x14ac:dyDescent="0.35">
      <c r="A213" s="113"/>
      <c r="B213" s="114"/>
      <c r="C213" s="115"/>
      <c r="D213" s="114"/>
      <c r="E213" s="116"/>
      <c r="F213" s="116"/>
      <c r="G213" s="114"/>
      <c r="H213" s="115"/>
      <c r="I213" s="274"/>
      <c r="J213" s="277" t="str">
        <f>IFERROR(VLOOKUP(I213,ACOUSTIC_SITE_INFO!$AR$3:$AS$501,2,FALSE),"")</f>
        <v/>
      </c>
    </row>
    <row r="214" spans="1:10" x14ac:dyDescent="0.35">
      <c r="A214" s="113"/>
      <c r="B214" s="114"/>
      <c r="C214" s="115"/>
      <c r="D214" s="114"/>
      <c r="E214" s="116"/>
      <c r="F214" s="116"/>
      <c r="G214" s="114"/>
      <c r="H214" s="115"/>
      <c r="I214" s="274"/>
      <c r="J214" s="277" t="str">
        <f>IFERROR(VLOOKUP(I214,ACOUSTIC_SITE_INFO!$AR$3:$AS$501,2,FALSE),"")</f>
        <v/>
      </c>
    </row>
    <row r="215" spans="1:10" x14ac:dyDescent="0.35">
      <c r="A215" s="113"/>
      <c r="B215" s="114"/>
      <c r="C215" s="115"/>
      <c r="D215" s="114"/>
      <c r="E215" s="116"/>
      <c r="F215" s="116"/>
      <c r="G215" s="114"/>
      <c r="H215" s="115"/>
      <c r="I215" s="274"/>
      <c r="J215" s="277" t="str">
        <f>IFERROR(VLOOKUP(I215,ACOUSTIC_SITE_INFO!$AR$3:$AS$501,2,FALSE),"")</f>
        <v/>
      </c>
    </row>
    <row r="216" spans="1:10" x14ac:dyDescent="0.35">
      <c r="A216" s="113"/>
      <c r="B216" s="114"/>
      <c r="C216" s="115"/>
      <c r="D216" s="114"/>
      <c r="E216" s="116"/>
      <c r="F216" s="116"/>
      <c r="G216" s="114"/>
      <c r="H216" s="115"/>
      <c r="I216" s="274"/>
      <c r="J216" s="277" t="str">
        <f>IFERROR(VLOOKUP(I216,ACOUSTIC_SITE_INFO!$AR$3:$AS$501,2,FALSE),"")</f>
        <v/>
      </c>
    </row>
    <row r="217" spans="1:10" x14ac:dyDescent="0.35">
      <c r="A217" s="113"/>
      <c r="B217" s="114"/>
      <c r="C217" s="115"/>
      <c r="D217" s="114"/>
      <c r="E217" s="116"/>
      <c r="F217" s="116"/>
      <c r="G217" s="114"/>
      <c r="H217" s="115"/>
      <c r="I217" s="274"/>
      <c r="J217" s="277" t="str">
        <f>IFERROR(VLOOKUP(I217,ACOUSTIC_SITE_INFO!$AR$3:$AS$501,2,FALSE),"")</f>
        <v/>
      </c>
    </row>
    <row r="218" spans="1:10" x14ac:dyDescent="0.35">
      <c r="A218" s="113"/>
      <c r="B218" s="114"/>
      <c r="C218" s="115"/>
      <c r="D218" s="114"/>
      <c r="E218" s="116"/>
      <c r="F218" s="116"/>
      <c r="G218" s="114"/>
      <c r="H218" s="115"/>
      <c r="I218" s="274"/>
      <c r="J218" s="277" t="str">
        <f>IFERROR(VLOOKUP(I218,ACOUSTIC_SITE_INFO!$AR$3:$AS$501,2,FALSE),"")</f>
        <v/>
      </c>
    </row>
    <row r="219" spans="1:10" x14ac:dyDescent="0.35">
      <c r="A219" s="113"/>
      <c r="B219" s="114"/>
      <c r="C219" s="115"/>
      <c r="D219" s="114"/>
      <c r="E219" s="116"/>
      <c r="F219" s="116"/>
      <c r="G219" s="114"/>
      <c r="H219" s="115"/>
      <c r="I219" s="274"/>
      <c r="J219" s="277" t="str">
        <f>IFERROR(VLOOKUP(I219,ACOUSTIC_SITE_INFO!$AR$3:$AS$501,2,FALSE),"")</f>
        <v/>
      </c>
    </row>
    <row r="220" spans="1:10" x14ac:dyDescent="0.35">
      <c r="A220" s="113"/>
      <c r="B220" s="114"/>
      <c r="C220" s="115"/>
      <c r="D220" s="114"/>
      <c r="E220" s="116"/>
      <c r="F220" s="116"/>
      <c r="G220" s="114"/>
      <c r="H220" s="115"/>
      <c r="I220" s="274"/>
      <c r="J220" s="277" t="str">
        <f>IFERROR(VLOOKUP(I220,ACOUSTIC_SITE_INFO!$AR$3:$AS$501,2,FALSE),"")</f>
        <v/>
      </c>
    </row>
    <row r="221" spans="1:10" x14ac:dyDescent="0.35">
      <c r="A221" s="113"/>
      <c r="B221" s="114"/>
      <c r="C221" s="115"/>
      <c r="D221" s="114"/>
      <c r="E221" s="116"/>
      <c r="F221" s="116"/>
      <c r="G221" s="114"/>
      <c r="H221" s="115"/>
      <c r="I221" s="274"/>
      <c r="J221" s="277" t="str">
        <f>IFERROR(VLOOKUP(I221,ACOUSTIC_SITE_INFO!$AR$3:$AS$501,2,FALSE),"")</f>
        <v/>
      </c>
    </row>
    <row r="222" spans="1:10" x14ac:dyDescent="0.35">
      <c r="A222" s="113"/>
      <c r="B222" s="114"/>
      <c r="C222" s="115"/>
      <c r="D222" s="114"/>
      <c r="E222" s="116"/>
      <c r="F222" s="116"/>
      <c r="G222" s="114"/>
      <c r="H222" s="115"/>
      <c r="I222" s="274"/>
      <c r="J222" s="277" t="str">
        <f>IFERROR(VLOOKUP(I222,ACOUSTIC_SITE_INFO!$AR$3:$AS$501,2,FALSE),"")</f>
        <v/>
      </c>
    </row>
    <row r="223" spans="1:10" x14ac:dyDescent="0.35">
      <c r="A223" s="113"/>
      <c r="B223" s="114"/>
      <c r="C223" s="115"/>
      <c r="D223" s="114"/>
      <c r="E223" s="116"/>
      <c r="F223" s="116"/>
      <c r="G223" s="114"/>
      <c r="H223" s="115"/>
      <c r="I223" s="274"/>
      <c r="J223" s="277" t="str">
        <f>IFERROR(VLOOKUP(I223,ACOUSTIC_SITE_INFO!$AR$3:$AS$501,2,FALSE),"")</f>
        <v/>
      </c>
    </row>
    <row r="224" spans="1:10" x14ac:dyDescent="0.35">
      <c r="A224" s="113"/>
      <c r="B224" s="114"/>
      <c r="C224" s="115"/>
      <c r="D224" s="114"/>
      <c r="E224" s="116"/>
      <c r="F224" s="116"/>
      <c r="G224" s="114"/>
      <c r="H224" s="115"/>
      <c r="I224" s="274"/>
      <c r="J224" s="277" t="str">
        <f>IFERROR(VLOOKUP(I224,ACOUSTIC_SITE_INFO!$AR$3:$AS$501,2,FALSE),"")</f>
        <v/>
      </c>
    </row>
    <row r="225" spans="1:10" x14ac:dyDescent="0.35">
      <c r="A225" s="113"/>
      <c r="B225" s="114"/>
      <c r="C225" s="115"/>
      <c r="D225" s="114"/>
      <c r="E225" s="116"/>
      <c r="F225" s="116"/>
      <c r="G225" s="114"/>
      <c r="H225" s="115"/>
      <c r="I225" s="274"/>
      <c r="J225" s="277" t="str">
        <f>IFERROR(VLOOKUP(I225,ACOUSTIC_SITE_INFO!$AR$3:$AS$501,2,FALSE),"")</f>
        <v/>
      </c>
    </row>
    <row r="226" spans="1:10" x14ac:dyDescent="0.35">
      <c r="A226" s="113"/>
      <c r="B226" s="114"/>
      <c r="C226" s="115"/>
      <c r="D226" s="114"/>
      <c r="E226" s="116"/>
      <c r="F226" s="116"/>
      <c r="G226" s="114"/>
      <c r="H226" s="115"/>
      <c r="I226" s="274"/>
      <c r="J226" s="277" t="str">
        <f>IFERROR(VLOOKUP(I226,ACOUSTIC_SITE_INFO!$AR$3:$AS$501,2,FALSE),"")</f>
        <v/>
      </c>
    </row>
    <row r="227" spans="1:10" x14ac:dyDescent="0.35">
      <c r="A227" s="113"/>
      <c r="B227" s="114"/>
      <c r="C227" s="115"/>
      <c r="D227" s="114"/>
      <c r="E227" s="116"/>
      <c r="F227" s="116"/>
      <c r="G227" s="114"/>
      <c r="H227" s="115"/>
      <c r="I227" s="274"/>
      <c r="J227" s="277" t="str">
        <f>IFERROR(VLOOKUP(I227,ACOUSTIC_SITE_INFO!$AR$3:$AS$501,2,FALSE),"")</f>
        <v/>
      </c>
    </row>
    <row r="228" spans="1:10" x14ac:dyDescent="0.35">
      <c r="A228" s="113"/>
      <c r="B228" s="114"/>
      <c r="C228" s="115"/>
      <c r="D228" s="114"/>
      <c r="E228" s="116"/>
      <c r="F228" s="116"/>
      <c r="G228" s="114"/>
      <c r="H228" s="115"/>
      <c r="I228" s="274"/>
      <c r="J228" s="277" t="str">
        <f>IFERROR(VLOOKUP(I228,ACOUSTIC_SITE_INFO!$AR$3:$AS$501,2,FALSE),"")</f>
        <v/>
      </c>
    </row>
    <row r="229" spans="1:10" x14ac:dyDescent="0.35">
      <c r="A229" s="113"/>
      <c r="B229" s="114"/>
      <c r="C229" s="115"/>
      <c r="D229" s="114"/>
      <c r="E229" s="116"/>
      <c r="F229" s="116"/>
      <c r="G229" s="114"/>
      <c r="H229" s="115"/>
      <c r="I229" s="274"/>
      <c r="J229" s="277" t="str">
        <f>IFERROR(VLOOKUP(I229,ACOUSTIC_SITE_INFO!$AR$3:$AS$501,2,FALSE),"")</f>
        <v/>
      </c>
    </row>
    <row r="230" spans="1:10" x14ac:dyDescent="0.35">
      <c r="A230" s="113"/>
      <c r="B230" s="114"/>
      <c r="C230" s="115"/>
      <c r="D230" s="114"/>
      <c r="E230" s="116"/>
      <c r="F230" s="116"/>
      <c r="G230" s="114"/>
      <c r="H230" s="115"/>
      <c r="I230" s="274"/>
      <c r="J230" s="277" t="str">
        <f>IFERROR(VLOOKUP(I230,ACOUSTIC_SITE_INFO!$AR$3:$AS$501,2,FALSE),"")</f>
        <v/>
      </c>
    </row>
    <row r="231" spans="1:10" x14ac:dyDescent="0.35">
      <c r="A231" s="113"/>
      <c r="B231" s="114"/>
      <c r="C231" s="115"/>
      <c r="D231" s="114"/>
      <c r="E231" s="116"/>
      <c r="F231" s="116"/>
      <c r="G231" s="114"/>
      <c r="H231" s="115"/>
      <c r="I231" s="274"/>
      <c r="J231" s="277" t="str">
        <f>IFERROR(VLOOKUP(I231,ACOUSTIC_SITE_INFO!$AR$3:$AS$501,2,FALSE),"")</f>
        <v/>
      </c>
    </row>
    <row r="232" spans="1:10" x14ac:dyDescent="0.35">
      <c r="A232" s="113"/>
      <c r="B232" s="114"/>
      <c r="C232" s="115"/>
      <c r="D232" s="114"/>
      <c r="E232" s="116"/>
      <c r="F232" s="116"/>
      <c r="G232" s="114"/>
      <c r="H232" s="115"/>
      <c r="I232" s="274"/>
      <c r="J232" s="277" t="str">
        <f>IFERROR(VLOOKUP(I232,ACOUSTIC_SITE_INFO!$AR$3:$AS$501,2,FALSE),"")</f>
        <v/>
      </c>
    </row>
    <row r="233" spans="1:10" x14ac:dyDescent="0.35">
      <c r="A233" s="113"/>
      <c r="B233" s="114"/>
      <c r="C233" s="115"/>
      <c r="D233" s="114"/>
      <c r="E233" s="116"/>
      <c r="F233" s="116"/>
      <c r="G233" s="114"/>
      <c r="H233" s="115"/>
      <c r="I233" s="274"/>
      <c r="J233" s="277" t="str">
        <f>IFERROR(VLOOKUP(I233,ACOUSTIC_SITE_INFO!$AR$3:$AS$501,2,FALSE),"")</f>
        <v/>
      </c>
    </row>
    <row r="234" spans="1:10" x14ac:dyDescent="0.35">
      <c r="A234" s="113"/>
      <c r="B234" s="114"/>
      <c r="C234" s="115"/>
      <c r="D234" s="114"/>
      <c r="E234" s="116"/>
      <c r="F234" s="116"/>
      <c r="G234" s="114"/>
      <c r="H234" s="115"/>
      <c r="I234" s="274"/>
      <c r="J234" s="277" t="str">
        <f>IFERROR(VLOOKUP(I234,ACOUSTIC_SITE_INFO!$AR$3:$AS$501,2,FALSE),"")</f>
        <v/>
      </c>
    </row>
    <row r="235" spans="1:10" x14ac:dyDescent="0.35">
      <c r="A235" s="113"/>
      <c r="B235" s="114"/>
      <c r="C235" s="115"/>
      <c r="D235" s="114"/>
      <c r="E235" s="116"/>
      <c r="F235" s="116"/>
      <c r="G235" s="114"/>
      <c r="H235" s="115"/>
      <c r="I235" s="274"/>
      <c r="J235" s="277" t="str">
        <f>IFERROR(VLOOKUP(I235,ACOUSTIC_SITE_INFO!$AR$3:$AS$501,2,FALSE),"")</f>
        <v/>
      </c>
    </row>
    <row r="236" spans="1:10" x14ac:dyDescent="0.35">
      <c r="A236" s="113"/>
      <c r="B236" s="114"/>
      <c r="C236" s="115"/>
      <c r="D236" s="114"/>
      <c r="E236" s="116"/>
      <c r="F236" s="116"/>
      <c r="G236" s="114"/>
      <c r="H236" s="115"/>
      <c r="I236" s="274"/>
      <c r="J236" s="277" t="str">
        <f>IFERROR(VLOOKUP(I236,ACOUSTIC_SITE_INFO!$AR$3:$AS$501,2,FALSE),"")</f>
        <v/>
      </c>
    </row>
    <row r="237" spans="1:10" x14ac:dyDescent="0.35">
      <c r="A237" s="113"/>
      <c r="B237" s="114"/>
      <c r="C237" s="115"/>
      <c r="D237" s="114"/>
      <c r="E237" s="116"/>
      <c r="F237" s="116"/>
      <c r="G237" s="114"/>
      <c r="H237" s="115"/>
      <c r="I237" s="274"/>
      <c r="J237" s="277" t="str">
        <f>IFERROR(VLOOKUP(I237,ACOUSTIC_SITE_INFO!$AR$3:$AS$501,2,FALSE),"")</f>
        <v/>
      </c>
    </row>
    <row r="238" spans="1:10" x14ac:dyDescent="0.35">
      <c r="A238" s="113"/>
      <c r="B238" s="114"/>
      <c r="C238" s="115"/>
      <c r="D238" s="114"/>
      <c r="E238" s="116"/>
      <c r="F238" s="116"/>
      <c r="G238" s="114"/>
      <c r="H238" s="115"/>
      <c r="I238" s="274"/>
      <c r="J238" s="277" t="str">
        <f>IFERROR(VLOOKUP(I238,ACOUSTIC_SITE_INFO!$AR$3:$AS$501,2,FALSE),"")</f>
        <v/>
      </c>
    </row>
    <row r="239" spans="1:10" x14ac:dyDescent="0.35">
      <c r="A239" s="113"/>
      <c r="B239" s="114"/>
      <c r="C239" s="115"/>
      <c r="D239" s="114"/>
      <c r="E239" s="116"/>
      <c r="F239" s="116"/>
      <c r="G239" s="114"/>
      <c r="H239" s="115"/>
      <c r="I239" s="274"/>
      <c r="J239" s="277" t="str">
        <f>IFERROR(VLOOKUP(I239,ACOUSTIC_SITE_INFO!$AR$3:$AS$501,2,FALSE),"")</f>
        <v/>
      </c>
    </row>
    <row r="240" spans="1:10" x14ac:dyDescent="0.35">
      <c r="A240" s="113"/>
      <c r="B240" s="114"/>
      <c r="C240" s="115"/>
      <c r="D240" s="114"/>
      <c r="E240" s="116"/>
      <c r="F240" s="116"/>
      <c r="G240" s="114"/>
      <c r="H240" s="115"/>
      <c r="I240" s="274"/>
      <c r="J240" s="277" t="str">
        <f>IFERROR(VLOOKUP(I240,ACOUSTIC_SITE_INFO!$AR$3:$AS$501,2,FALSE),"")</f>
        <v/>
      </c>
    </row>
    <row r="241" spans="1:10" x14ac:dyDescent="0.35">
      <c r="A241" s="113"/>
      <c r="B241" s="114"/>
      <c r="C241" s="115"/>
      <c r="D241" s="114"/>
      <c r="E241" s="116"/>
      <c r="F241" s="116"/>
      <c r="G241" s="114"/>
      <c r="H241" s="115"/>
      <c r="I241" s="274"/>
      <c r="J241" s="277" t="str">
        <f>IFERROR(VLOOKUP(I241,ACOUSTIC_SITE_INFO!$AR$3:$AS$501,2,FALSE),"")</f>
        <v/>
      </c>
    </row>
    <row r="242" spans="1:10" x14ac:dyDescent="0.35">
      <c r="A242" s="113"/>
      <c r="B242" s="114"/>
      <c r="C242" s="115"/>
      <c r="D242" s="114"/>
      <c r="E242" s="116"/>
      <c r="F242" s="116"/>
      <c r="G242" s="114"/>
      <c r="H242" s="115"/>
      <c r="I242" s="274"/>
      <c r="J242" s="277" t="str">
        <f>IFERROR(VLOOKUP(I242,ACOUSTIC_SITE_INFO!$AR$3:$AS$501,2,FALSE),"")</f>
        <v/>
      </c>
    </row>
    <row r="243" spans="1:10" x14ac:dyDescent="0.35">
      <c r="A243" s="113"/>
      <c r="B243" s="114"/>
      <c r="C243" s="115"/>
      <c r="D243" s="114"/>
      <c r="E243" s="116"/>
      <c r="F243" s="116"/>
      <c r="G243" s="114"/>
      <c r="H243" s="115"/>
      <c r="I243" s="274"/>
      <c r="J243" s="277" t="str">
        <f>IFERROR(VLOOKUP(I243,ACOUSTIC_SITE_INFO!$AR$3:$AS$501,2,FALSE),"")</f>
        <v/>
      </c>
    </row>
    <row r="244" spans="1:10" x14ac:dyDescent="0.35">
      <c r="A244" s="113"/>
      <c r="B244" s="114"/>
      <c r="C244" s="115"/>
      <c r="D244" s="114"/>
      <c r="E244" s="116"/>
      <c r="F244" s="116"/>
      <c r="G244" s="114"/>
      <c r="H244" s="115"/>
      <c r="I244" s="274"/>
      <c r="J244" s="277" t="str">
        <f>IFERROR(VLOOKUP(I244,ACOUSTIC_SITE_INFO!$AR$3:$AS$501,2,FALSE),"")</f>
        <v/>
      </c>
    </row>
    <row r="245" spans="1:10" x14ac:dyDescent="0.35">
      <c r="A245" s="113"/>
      <c r="B245" s="114"/>
      <c r="C245" s="115"/>
      <c r="D245" s="114"/>
      <c r="E245" s="116"/>
      <c r="F245" s="116"/>
      <c r="G245" s="114"/>
      <c r="H245" s="115"/>
      <c r="I245" s="274"/>
      <c r="J245" s="277" t="str">
        <f>IFERROR(VLOOKUP(I245,ACOUSTIC_SITE_INFO!$AR$3:$AS$501,2,FALSE),"")</f>
        <v/>
      </c>
    </row>
    <row r="246" spans="1:10" x14ac:dyDescent="0.35">
      <c r="A246" s="113"/>
      <c r="B246" s="114"/>
      <c r="C246" s="115"/>
      <c r="D246" s="114"/>
      <c r="E246" s="116"/>
      <c r="F246" s="116"/>
      <c r="G246" s="114"/>
      <c r="H246" s="115"/>
      <c r="I246" s="274"/>
      <c r="J246" s="277" t="str">
        <f>IFERROR(VLOOKUP(I246,ACOUSTIC_SITE_INFO!$AR$3:$AS$501,2,FALSE),"")</f>
        <v/>
      </c>
    </row>
    <row r="247" spans="1:10" x14ac:dyDescent="0.35">
      <c r="A247" s="113"/>
      <c r="B247" s="114"/>
      <c r="C247" s="115"/>
      <c r="D247" s="114"/>
      <c r="E247" s="116"/>
      <c r="F247" s="116"/>
      <c r="G247" s="114"/>
      <c r="H247" s="115"/>
      <c r="I247" s="274"/>
      <c r="J247" s="277" t="str">
        <f>IFERROR(VLOOKUP(I247,ACOUSTIC_SITE_INFO!$AR$3:$AS$501,2,FALSE),"")</f>
        <v/>
      </c>
    </row>
    <row r="248" spans="1:10" x14ac:dyDescent="0.35">
      <c r="A248" s="113"/>
      <c r="B248" s="114"/>
      <c r="C248" s="115"/>
      <c r="D248" s="114"/>
      <c r="E248" s="116"/>
      <c r="F248" s="116"/>
      <c r="G248" s="114"/>
      <c r="H248" s="115"/>
      <c r="I248" s="274"/>
      <c r="J248" s="277" t="str">
        <f>IFERROR(VLOOKUP(I248,ACOUSTIC_SITE_INFO!$AR$3:$AS$501,2,FALSE),"")</f>
        <v/>
      </c>
    </row>
    <row r="249" spans="1:10" x14ac:dyDescent="0.35">
      <c r="A249" s="113"/>
      <c r="B249" s="114"/>
      <c r="C249" s="115"/>
      <c r="D249" s="114"/>
      <c r="E249" s="116"/>
      <c r="F249" s="116"/>
      <c r="G249" s="114"/>
      <c r="H249" s="115"/>
      <c r="I249" s="274"/>
      <c r="J249" s="277" t="str">
        <f>IFERROR(VLOOKUP(I249,ACOUSTIC_SITE_INFO!$AR$3:$AS$501,2,FALSE),"")</f>
        <v/>
      </c>
    </row>
    <row r="250" spans="1:10" x14ac:dyDescent="0.35">
      <c r="A250" s="113"/>
      <c r="B250" s="114"/>
      <c r="C250" s="115"/>
      <c r="D250" s="114"/>
      <c r="E250" s="116"/>
      <c r="F250" s="116"/>
      <c r="G250" s="114"/>
      <c r="H250" s="115"/>
      <c r="I250" s="274"/>
      <c r="J250" s="277" t="str">
        <f>IFERROR(VLOOKUP(I250,ACOUSTIC_SITE_INFO!$AR$3:$AS$501,2,FALSE),"")</f>
        <v/>
      </c>
    </row>
    <row r="251" spans="1:10" x14ac:dyDescent="0.35">
      <c r="A251" s="113"/>
      <c r="B251" s="114"/>
      <c r="C251" s="115"/>
      <c r="D251" s="114"/>
      <c r="E251" s="116"/>
      <c r="F251" s="116"/>
      <c r="G251" s="114"/>
      <c r="H251" s="115"/>
      <c r="I251" s="274"/>
      <c r="J251" s="277" t="str">
        <f>IFERROR(VLOOKUP(I251,ACOUSTIC_SITE_INFO!$AR$3:$AS$501,2,FALSE),"")</f>
        <v/>
      </c>
    </row>
    <row r="252" spans="1:10" x14ac:dyDescent="0.35">
      <c r="A252" s="113"/>
      <c r="B252" s="114"/>
      <c r="C252" s="115"/>
      <c r="D252" s="114"/>
      <c r="E252" s="116"/>
      <c r="F252" s="116"/>
      <c r="G252" s="114"/>
      <c r="H252" s="115"/>
      <c r="I252" s="274"/>
      <c r="J252" s="277" t="str">
        <f>IFERROR(VLOOKUP(I252,ACOUSTIC_SITE_INFO!$AR$3:$AS$501,2,FALSE),"")</f>
        <v/>
      </c>
    </row>
    <row r="253" spans="1:10" x14ac:dyDescent="0.35">
      <c r="A253" s="113"/>
      <c r="B253" s="114"/>
      <c r="C253" s="115"/>
      <c r="D253" s="114"/>
      <c r="E253" s="116"/>
      <c r="F253" s="116"/>
      <c r="G253" s="114"/>
      <c r="H253" s="115"/>
      <c r="I253" s="274"/>
      <c r="J253" s="277" t="str">
        <f>IFERROR(VLOOKUP(I253,ACOUSTIC_SITE_INFO!$AR$3:$AS$501,2,FALSE),"")</f>
        <v/>
      </c>
    </row>
    <row r="254" spans="1:10" x14ac:dyDescent="0.35">
      <c r="A254" s="113"/>
      <c r="B254" s="114"/>
      <c r="C254" s="115"/>
      <c r="D254" s="114"/>
      <c r="E254" s="116"/>
      <c r="F254" s="116"/>
      <c r="G254" s="114"/>
      <c r="H254" s="115"/>
      <c r="I254" s="274"/>
      <c r="J254" s="277" t="str">
        <f>IFERROR(VLOOKUP(I254,ACOUSTIC_SITE_INFO!$AR$3:$AS$501,2,FALSE),"")</f>
        <v/>
      </c>
    </row>
    <row r="255" spans="1:10" x14ac:dyDescent="0.35">
      <c r="A255" s="113"/>
      <c r="B255" s="114"/>
      <c r="C255" s="115"/>
      <c r="D255" s="114"/>
      <c r="E255" s="116"/>
      <c r="F255" s="116"/>
      <c r="G255" s="114"/>
      <c r="H255" s="115"/>
      <c r="I255" s="274"/>
      <c r="J255" s="277" t="str">
        <f>IFERROR(VLOOKUP(I255,ACOUSTIC_SITE_INFO!$AR$3:$AS$501,2,FALSE),"")</f>
        <v/>
      </c>
    </row>
    <row r="256" spans="1:10" x14ac:dyDescent="0.35">
      <c r="A256" s="113"/>
      <c r="B256" s="114"/>
      <c r="C256" s="115"/>
      <c r="D256" s="114"/>
      <c r="E256" s="116"/>
      <c r="F256" s="116"/>
      <c r="G256" s="114"/>
      <c r="H256" s="115"/>
      <c r="I256" s="274"/>
      <c r="J256" s="277" t="str">
        <f>IFERROR(VLOOKUP(I256,ACOUSTIC_SITE_INFO!$AR$3:$AS$501,2,FALSE),"")</f>
        <v/>
      </c>
    </row>
    <row r="257" spans="1:10" x14ac:dyDescent="0.35">
      <c r="A257" s="113"/>
      <c r="B257" s="114"/>
      <c r="C257" s="115"/>
      <c r="D257" s="114"/>
      <c r="E257" s="116"/>
      <c r="F257" s="116"/>
      <c r="G257" s="114"/>
      <c r="H257" s="115"/>
      <c r="I257" s="274"/>
      <c r="J257" s="277" t="str">
        <f>IFERROR(VLOOKUP(I257,ACOUSTIC_SITE_INFO!$AR$3:$AS$501,2,FALSE),"")</f>
        <v/>
      </c>
    </row>
    <row r="258" spans="1:10" x14ac:dyDescent="0.35">
      <c r="A258" s="113"/>
      <c r="B258" s="114"/>
      <c r="C258" s="115"/>
      <c r="D258" s="114"/>
      <c r="E258" s="116"/>
      <c r="F258" s="116"/>
      <c r="G258" s="114"/>
      <c r="H258" s="115"/>
      <c r="I258" s="274"/>
      <c r="J258" s="277" t="str">
        <f>IFERROR(VLOOKUP(I258,ACOUSTIC_SITE_INFO!$AR$3:$AS$501,2,FALSE),"")</f>
        <v/>
      </c>
    </row>
    <row r="259" spans="1:10" x14ac:dyDescent="0.35">
      <c r="A259" s="113"/>
      <c r="B259" s="114"/>
      <c r="C259" s="115"/>
      <c r="D259" s="114"/>
      <c r="E259" s="116"/>
      <c r="F259" s="116"/>
      <c r="G259" s="114"/>
      <c r="H259" s="115"/>
      <c r="I259" s="274"/>
      <c r="J259" s="277" t="str">
        <f>IFERROR(VLOOKUP(I259,ACOUSTIC_SITE_INFO!$AR$3:$AS$501,2,FALSE),"")</f>
        <v/>
      </c>
    </row>
    <row r="260" spans="1:10" x14ac:dyDescent="0.35">
      <c r="A260" s="113"/>
      <c r="B260" s="114"/>
      <c r="C260" s="115"/>
      <c r="D260" s="114"/>
      <c r="E260" s="116"/>
      <c r="F260" s="116"/>
      <c r="G260" s="114"/>
      <c r="H260" s="115"/>
      <c r="I260" s="274"/>
      <c r="J260" s="277" t="str">
        <f>IFERROR(VLOOKUP(I260,ACOUSTIC_SITE_INFO!$AR$3:$AS$501,2,FALSE),"")</f>
        <v/>
      </c>
    </row>
    <row r="261" spans="1:10" x14ac:dyDescent="0.35">
      <c r="A261" s="113"/>
      <c r="B261" s="114"/>
      <c r="C261" s="115"/>
      <c r="D261" s="114"/>
      <c r="E261" s="116"/>
      <c r="F261" s="116"/>
      <c r="G261" s="114"/>
      <c r="H261" s="115"/>
      <c r="I261" s="274"/>
      <c r="J261" s="277" t="str">
        <f>IFERROR(VLOOKUP(I261,ACOUSTIC_SITE_INFO!$AR$3:$AS$501,2,FALSE),"")</f>
        <v/>
      </c>
    </row>
    <row r="262" spans="1:10" x14ac:dyDescent="0.35">
      <c r="A262" s="113"/>
      <c r="B262" s="114"/>
      <c r="C262" s="115"/>
      <c r="D262" s="114"/>
      <c r="E262" s="116"/>
      <c r="F262" s="116"/>
      <c r="G262" s="114"/>
      <c r="H262" s="115"/>
      <c r="I262" s="274"/>
      <c r="J262" s="277" t="str">
        <f>IFERROR(VLOOKUP(I262,ACOUSTIC_SITE_INFO!$AR$3:$AS$501,2,FALSE),"")</f>
        <v/>
      </c>
    </row>
    <row r="263" spans="1:10" x14ac:dyDescent="0.35">
      <c r="A263" s="113"/>
      <c r="B263" s="114"/>
      <c r="C263" s="115"/>
      <c r="D263" s="114"/>
      <c r="E263" s="116"/>
      <c r="F263" s="116"/>
      <c r="G263" s="114"/>
      <c r="H263" s="115"/>
      <c r="I263" s="274"/>
      <c r="J263" s="277" t="str">
        <f>IFERROR(VLOOKUP(I263,ACOUSTIC_SITE_INFO!$AR$3:$AS$501,2,FALSE),"")</f>
        <v/>
      </c>
    </row>
    <row r="264" spans="1:10" x14ac:dyDescent="0.35">
      <c r="A264" s="113"/>
      <c r="B264" s="114"/>
      <c r="C264" s="115"/>
      <c r="D264" s="114"/>
      <c r="E264" s="116"/>
      <c r="F264" s="116"/>
      <c r="G264" s="114"/>
      <c r="H264" s="115"/>
      <c r="I264" s="274"/>
      <c r="J264" s="277" t="str">
        <f>IFERROR(VLOOKUP(I264,ACOUSTIC_SITE_INFO!$AR$3:$AS$501,2,FALSE),"")</f>
        <v/>
      </c>
    </row>
    <row r="265" spans="1:10" x14ac:dyDescent="0.35">
      <c r="A265" s="113"/>
      <c r="B265" s="114"/>
      <c r="C265" s="115"/>
      <c r="D265" s="114"/>
      <c r="E265" s="116"/>
      <c r="F265" s="116"/>
      <c r="G265" s="114"/>
      <c r="H265" s="115"/>
      <c r="I265" s="274"/>
      <c r="J265" s="277" t="str">
        <f>IFERROR(VLOOKUP(I265,ACOUSTIC_SITE_INFO!$AR$3:$AS$501,2,FALSE),"")</f>
        <v/>
      </c>
    </row>
    <row r="266" spans="1:10" x14ac:dyDescent="0.35">
      <c r="A266" s="113"/>
      <c r="B266" s="114"/>
      <c r="C266" s="115"/>
      <c r="D266" s="114"/>
      <c r="E266" s="116"/>
      <c r="F266" s="116"/>
      <c r="G266" s="114"/>
      <c r="H266" s="115"/>
      <c r="I266" s="274"/>
      <c r="J266" s="277" t="str">
        <f>IFERROR(VLOOKUP(I266,ACOUSTIC_SITE_INFO!$AR$3:$AS$501,2,FALSE),"")</f>
        <v/>
      </c>
    </row>
    <row r="267" spans="1:10" x14ac:dyDescent="0.35">
      <c r="A267" s="113"/>
      <c r="B267" s="114"/>
      <c r="C267" s="115"/>
      <c r="D267" s="114"/>
      <c r="E267" s="116"/>
      <c r="F267" s="116"/>
      <c r="G267" s="114"/>
      <c r="H267" s="115"/>
      <c r="I267" s="274"/>
      <c r="J267" s="277" t="str">
        <f>IFERROR(VLOOKUP(I267,ACOUSTIC_SITE_INFO!$AR$3:$AS$501,2,FALSE),"")</f>
        <v/>
      </c>
    </row>
    <row r="268" spans="1:10" x14ac:dyDescent="0.35">
      <c r="A268" s="113"/>
      <c r="B268" s="114"/>
      <c r="C268" s="115"/>
      <c r="D268" s="114"/>
      <c r="E268" s="116"/>
      <c r="F268" s="116"/>
      <c r="G268" s="114"/>
      <c r="H268" s="115"/>
      <c r="I268" s="274"/>
      <c r="J268" s="277" t="str">
        <f>IFERROR(VLOOKUP(I268,ACOUSTIC_SITE_INFO!$AR$3:$AS$501,2,FALSE),"")</f>
        <v/>
      </c>
    </row>
    <row r="269" spans="1:10" x14ac:dyDescent="0.35">
      <c r="A269" s="113"/>
      <c r="B269" s="114"/>
      <c r="C269" s="115"/>
      <c r="D269" s="114"/>
      <c r="E269" s="116"/>
      <c r="F269" s="116"/>
      <c r="G269" s="114"/>
      <c r="H269" s="115"/>
      <c r="I269" s="274"/>
      <c r="J269" s="277" t="str">
        <f>IFERROR(VLOOKUP(I269,ACOUSTIC_SITE_INFO!$AR$3:$AS$501,2,FALSE),"")</f>
        <v/>
      </c>
    </row>
    <row r="270" spans="1:10" x14ac:dyDescent="0.35">
      <c r="A270" s="113"/>
      <c r="B270" s="114"/>
      <c r="C270" s="115"/>
      <c r="D270" s="114"/>
      <c r="E270" s="116"/>
      <c r="F270" s="116"/>
      <c r="G270" s="114"/>
      <c r="H270" s="115"/>
      <c r="I270" s="274"/>
      <c r="J270" s="277" t="str">
        <f>IFERROR(VLOOKUP(I270,ACOUSTIC_SITE_INFO!$AR$3:$AS$501,2,FALSE),"")</f>
        <v/>
      </c>
    </row>
    <row r="271" spans="1:10" x14ac:dyDescent="0.35">
      <c r="A271" s="113"/>
      <c r="B271" s="114"/>
      <c r="C271" s="115"/>
      <c r="D271" s="114"/>
      <c r="E271" s="116"/>
      <c r="F271" s="116"/>
      <c r="G271" s="114"/>
      <c r="H271" s="115"/>
      <c r="I271" s="274"/>
      <c r="J271" s="277" t="str">
        <f>IFERROR(VLOOKUP(I271,ACOUSTIC_SITE_INFO!$AR$3:$AS$501,2,FALSE),"")</f>
        <v/>
      </c>
    </row>
    <row r="272" spans="1:10" x14ac:dyDescent="0.35">
      <c r="A272" s="113"/>
      <c r="B272" s="114"/>
      <c r="C272" s="115"/>
      <c r="D272" s="114"/>
      <c r="E272" s="116"/>
      <c r="F272" s="116"/>
      <c r="G272" s="114"/>
      <c r="H272" s="115"/>
      <c r="I272" s="274"/>
      <c r="J272" s="277" t="str">
        <f>IFERROR(VLOOKUP(I272,ACOUSTIC_SITE_INFO!$AR$3:$AS$501,2,FALSE),"")</f>
        <v/>
      </c>
    </row>
    <row r="273" spans="1:10" x14ac:dyDescent="0.35">
      <c r="A273" s="113"/>
      <c r="B273" s="114"/>
      <c r="C273" s="115"/>
      <c r="D273" s="114"/>
      <c r="E273" s="116"/>
      <c r="F273" s="116"/>
      <c r="G273" s="114"/>
      <c r="H273" s="115"/>
      <c r="I273" s="274"/>
      <c r="J273" s="277" t="str">
        <f>IFERROR(VLOOKUP(I273,ACOUSTIC_SITE_INFO!$AR$3:$AS$501,2,FALSE),"")</f>
        <v/>
      </c>
    </row>
    <row r="274" spans="1:10" x14ac:dyDescent="0.35">
      <c r="A274" s="113"/>
      <c r="B274" s="114"/>
      <c r="C274" s="115"/>
      <c r="D274" s="114"/>
      <c r="E274" s="116"/>
      <c r="F274" s="116"/>
      <c r="G274" s="114"/>
      <c r="H274" s="115"/>
      <c r="I274" s="274"/>
      <c r="J274" s="277" t="str">
        <f>IFERROR(VLOOKUP(I274,ACOUSTIC_SITE_INFO!$AR$3:$AS$501,2,FALSE),"")</f>
        <v/>
      </c>
    </row>
    <row r="275" spans="1:10" x14ac:dyDescent="0.35">
      <c r="A275" s="113"/>
      <c r="B275" s="114"/>
      <c r="C275" s="115"/>
      <c r="D275" s="114"/>
      <c r="E275" s="116"/>
      <c r="F275" s="116"/>
      <c r="G275" s="114"/>
      <c r="H275" s="115"/>
      <c r="I275" s="274"/>
      <c r="J275" s="277" t="str">
        <f>IFERROR(VLOOKUP(I275,ACOUSTIC_SITE_INFO!$AR$3:$AS$501,2,FALSE),"")</f>
        <v/>
      </c>
    </row>
    <row r="276" spans="1:10" x14ac:dyDescent="0.35">
      <c r="A276" s="113"/>
      <c r="B276" s="114"/>
      <c r="C276" s="115"/>
      <c r="D276" s="114"/>
      <c r="E276" s="116"/>
      <c r="F276" s="116"/>
      <c r="G276" s="114"/>
      <c r="H276" s="115"/>
      <c r="I276" s="274"/>
      <c r="J276" s="277" t="str">
        <f>IFERROR(VLOOKUP(I276,ACOUSTIC_SITE_INFO!$AR$3:$AS$501,2,FALSE),"")</f>
        <v/>
      </c>
    </row>
    <row r="277" spans="1:10" x14ac:dyDescent="0.35">
      <c r="A277" s="113"/>
      <c r="B277" s="114"/>
      <c r="C277" s="115"/>
      <c r="D277" s="114"/>
      <c r="E277" s="116"/>
      <c r="F277" s="116"/>
      <c r="G277" s="114"/>
      <c r="H277" s="115"/>
      <c r="I277" s="274"/>
      <c r="J277" s="277" t="str">
        <f>IFERROR(VLOOKUP(I277,ACOUSTIC_SITE_INFO!$AR$3:$AS$501,2,FALSE),"")</f>
        <v/>
      </c>
    </row>
    <row r="278" spans="1:10" x14ac:dyDescent="0.35">
      <c r="A278" s="113"/>
      <c r="B278" s="114"/>
      <c r="C278" s="115"/>
      <c r="D278" s="114"/>
      <c r="E278" s="116"/>
      <c r="F278" s="116"/>
      <c r="G278" s="114"/>
      <c r="H278" s="115"/>
      <c r="I278" s="274"/>
      <c r="J278" s="277" t="str">
        <f>IFERROR(VLOOKUP(I278,ACOUSTIC_SITE_INFO!$AR$3:$AS$501,2,FALSE),"")</f>
        <v/>
      </c>
    </row>
    <row r="279" spans="1:10" x14ac:dyDescent="0.35">
      <c r="A279" s="113"/>
      <c r="B279" s="114"/>
      <c r="C279" s="115"/>
      <c r="D279" s="114"/>
      <c r="E279" s="116"/>
      <c r="F279" s="116"/>
      <c r="G279" s="114"/>
      <c r="H279" s="115"/>
      <c r="I279" s="274"/>
      <c r="J279" s="277" t="str">
        <f>IFERROR(VLOOKUP(I279,ACOUSTIC_SITE_INFO!$AR$3:$AS$501,2,FALSE),"")</f>
        <v/>
      </c>
    </row>
    <row r="280" spans="1:10" x14ac:dyDescent="0.35">
      <c r="A280" s="113"/>
      <c r="B280" s="114"/>
      <c r="C280" s="115"/>
      <c r="D280" s="114"/>
      <c r="E280" s="116"/>
      <c r="F280" s="116"/>
      <c r="G280" s="114"/>
      <c r="H280" s="115"/>
      <c r="I280" s="274"/>
      <c r="J280" s="277" t="str">
        <f>IFERROR(VLOOKUP(I280,ACOUSTIC_SITE_INFO!$AR$3:$AS$501,2,FALSE),"")</f>
        <v/>
      </c>
    </row>
    <row r="281" spans="1:10" x14ac:dyDescent="0.35">
      <c r="A281" s="113"/>
      <c r="B281" s="114"/>
      <c r="C281" s="115"/>
      <c r="D281" s="114"/>
      <c r="E281" s="116"/>
      <c r="F281" s="116"/>
      <c r="G281" s="114"/>
      <c r="H281" s="115"/>
      <c r="I281" s="274"/>
      <c r="J281" s="277" t="str">
        <f>IFERROR(VLOOKUP(I281,ACOUSTIC_SITE_INFO!$AR$3:$AS$501,2,FALSE),"")</f>
        <v/>
      </c>
    </row>
    <row r="282" spans="1:10" x14ac:dyDescent="0.35">
      <c r="A282" s="113"/>
      <c r="B282" s="114"/>
      <c r="C282" s="115"/>
      <c r="D282" s="114"/>
      <c r="E282" s="116"/>
      <c r="F282" s="116"/>
      <c r="G282" s="114"/>
      <c r="H282" s="115"/>
      <c r="I282" s="274"/>
      <c r="J282" s="277" t="str">
        <f>IFERROR(VLOOKUP(I282,ACOUSTIC_SITE_INFO!$AR$3:$AS$501,2,FALSE),"")</f>
        <v/>
      </c>
    </row>
    <row r="283" spans="1:10" x14ac:dyDescent="0.35">
      <c r="A283" s="113"/>
      <c r="B283" s="114"/>
      <c r="C283" s="115"/>
      <c r="D283" s="114"/>
      <c r="E283" s="116"/>
      <c r="F283" s="116"/>
      <c r="G283" s="114"/>
      <c r="H283" s="115"/>
      <c r="I283" s="274"/>
      <c r="J283" s="277" t="str">
        <f>IFERROR(VLOOKUP(I283,ACOUSTIC_SITE_INFO!$AR$3:$AS$501,2,FALSE),"")</f>
        <v/>
      </c>
    </row>
    <row r="284" spans="1:10" x14ac:dyDescent="0.35">
      <c r="A284" s="113"/>
      <c r="B284" s="114"/>
      <c r="C284" s="115"/>
      <c r="D284" s="114"/>
      <c r="E284" s="116"/>
      <c r="F284" s="116"/>
      <c r="G284" s="114"/>
      <c r="H284" s="115"/>
      <c r="I284" s="274"/>
      <c r="J284" s="277" t="str">
        <f>IFERROR(VLOOKUP(I284,ACOUSTIC_SITE_INFO!$AR$3:$AS$501,2,FALSE),"")</f>
        <v/>
      </c>
    </row>
    <row r="285" spans="1:10" x14ac:dyDescent="0.35">
      <c r="A285" s="113"/>
      <c r="B285" s="114"/>
      <c r="C285" s="115"/>
      <c r="D285" s="114"/>
      <c r="E285" s="116"/>
      <c r="F285" s="116"/>
      <c r="G285" s="114"/>
      <c r="H285" s="115"/>
      <c r="I285" s="274"/>
      <c r="J285" s="277" t="str">
        <f>IFERROR(VLOOKUP(I285,ACOUSTIC_SITE_INFO!$AR$3:$AS$501,2,FALSE),"")</f>
        <v/>
      </c>
    </row>
    <row r="286" spans="1:10" x14ac:dyDescent="0.35">
      <c r="A286" s="113"/>
      <c r="B286" s="114"/>
      <c r="C286" s="115"/>
      <c r="D286" s="114"/>
      <c r="E286" s="116"/>
      <c r="F286" s="116"/>
      <c r="G286" s="114"/>
      <c r="H286" s="115"/>
      <c r="I286" s="274"/>
      <c r="J286" s="277" t="str">
        <f>IFERROR(VLOOKUP(I286,ACOUSTIC_SITE_INFO!$AR$3:$AS$501,2,FALSE),"")</f>
        <v/>
      </c>
    </row>
    <row r="287" spans="1:10" x14ac:dyDescent="0.35">
      <c r="A287" s="113"/>
      <c r="B287" s="114"/>
      <c r="C287" s="115"/>
      <c r="D287" s="114"/>
      <c r="E287" s="116"/>
      <c r="F287" s="116"/>
      <c r="G287" s="114"/>
      <c r="H287" s="115"/>
      <c r="I287" s="274"/>
      <c r="J287" s="277" t="str">
        <f>IFERROR(VLOOKUP(I287,ACOUSTIC_SITE_INFO!$AR$3:$AS$501,2,FALSE),"")</f>
        <v/>
      </c>
    </row>
    <row r="288" spans="1:10" x14ac:dyDescent="0.35">
      <c r="A288" s="113"/>
      <c r="B288" s="114"/>
      <c r="C288" s="115"/>
      <c r="D288" s="114"/>
      <c r="E288" s="116"/>
      <c r="F288" s="116"/>
      <c r="G288" s="114"/>
      <c r="H288" s="115"/>
      <c r="I288" s="274"/>
      <c r="J288" s="277" t="str">
        <f>IFERROR(VLOOKUP(I288,ACOUSTIC_SITE_INFO!$AR$3:$AS$501,2,FALSE),"")</f>
        <v/>
      </c>
    </row>
    <row r="289" spans="1:10" x14ac:dyDescent="0.35">
      <c r="A289" s="113"/>
      <c r="B289" s="114"/>
      <c r="C289" s="115"/>
      <c r="D289" s="114"/>
      <c r="E289" s="116"/>
      <c r="F289" s="116"/>
      <c r="G289" s="114"/>
      <c r="H289" s="115"/>
      <c r="I289" s="274"/>
      <c r="J289" s="277" t="str">
        <f>IFERROR(VLOOKUP(I289,ACOUSTIC_SITE_INFO!$AR$3:$AS$501,2,FALSE),"")</f>
        <v/>
      </c>
    </row>
    <row r="290" spans="1:10" x14ac:dyDescent="0.35">
      <c r="A290" s="113"/>
      <c r="B290" s="114"/>
      <c r="C290" s="115"/>
      <c r="D290" s="114"/>
      <c r="E290" s="116"/>
      <c r="F290" s="116"/>
      <c r="G290" s="114"/>
      <c r="H290" s="115"/>
      <c r="I290" s="274"/>
      <c r="J290" s="277" t="str">
        <f>IFERROR(VLOOKUP(I290,ACOUSTIC_SITE_INFO!$AR$3:$AS$501,2,FALSE),"")</f>
        <v/>
      </c>
    </row>
    <row r="291" spans="1:10" x14ac:dyDescent="0.35">
      <c r="A291" s="113"/>
      <c r="B291" s="114"/>
      <c r="C291" s="115"/>
      <c r="D291" s="114"/>
      <c r="E291" s="116"/>
      <c r="F291" s="116"/>
      <c r="G291" s="114"/>
      <c r="H291" s="115"/>
      <c r="I291" s="274"/>
      <c r="J291" s="277" t="str">
        <f>IFERROR(VLOOKUP(I291,ACOUSTIC_SITE_INFO!$AR$3:$AS$501,2,FALSE),"")</f>
        <v/>
      </c>
    </row>
    <row r="292" spans="1:10" x14ac:dyDescent="0.35">
      <c r="A292" s="113"/>
      <c r="B292" s="114"/>
      <c r="C292" s="115"/>
      <c r="D292" s="114"/>
      <c r="E292" s="116"/>
      <c r="F292" s="116"/>
      <c r="G292" s="114"/>
      <c r="H292" s="115"/>
      <c r="I292" s="274"/>
      <c r="J292" s="277" t="str">
        <f>IFERROR(VLOOKUP(I292,ACOUSTIC_SITE_INFO!$AR$3:$AS$501,2,FALSE),"")</f>
        <v/>
      </c>
    </row>
    <row r="293" spans="1:10" x14ac:dyDescent="0.35">
      <c r="A293" s="113"/>
      <c r="B293" s="114"/>
      <c r="C293" s="115"/>
      <c r="D293" s="114"/>
      <c r="E293" s="116"/>
      <c r="F293" s="116"/>
      <c r="G293" s="114"/>
      <c r="H293" s="115"/>
      <c r="I293" s="274"/>
      <c r="J293" s="277" t="str">
        <f>IFERROR(VLOOKUP(I293,ACOUSTIC_SITE_INFO!$AR$3:$AS$501,2,FALSE),"")</f>
        <v/>
      </c>
    </row>
    <row r="294" spans="1:10" x14ac:dyDescent="0.35">
      <c r="A294" s="113"/>
      <c r="B294" s="114"/>
      <c r="C294" s="115"/>
      <c r="D294" s="114"/>
      <c r="E294" s="116"/>
      <c r="F294" s="116"/>
      <c r="G294" s="114"/>
      <c r="H294" s="115"/>
      <c r="I294" s="274"/>
      <c r="J294" s="277" t="str">
        <f>IFERROR(VLOOKUP(I294,ACOUSTIC_SITE_INFO!$AR$3:$AS$501,2,FALSE),"")</f>
        <v/>
      </c>
    </row>
    <row r="295" spans="1:10" x14ac:dyDescent="0.35">
      <c r="A295" s="113"/>
      <c r="B295" s="114"/>
      <c r="C295" s="115"/>
      <c r="D295" s="114"/>
      <c r="E295" s="116"/>
      <c r="F295" s="116"/>
      <c r="G295" s="114"/>
      <c r="H295" s="115"/>
      <c r="I295" s="274"/>
      <c r="J295" s="277" t="str">
        <f>IFERROR(VLOOKUP(I295,ACOUSTIC_SITE_INFO!$AR$3:$AS$501,2,FALSE),"")</f>
        <v/>
      </c>
    </row>
    <row r="296" spans="1:10" x14ac:dyDescent="0.35">
      <c r="A296" s="113"/>
      <c r="B296" s="114"/>
      <c r="C296" s="115"/>
      <c r="D296" s="114"/>
      <c r="E296" s="116"/>
      <c r="F296" s="116"/>
      <c r="G296" s="114"/>
      <c r="H296" s="115"/>
      <c r="I296" s="274"/>
      <c r="J296" s="277" t="str">
        <f>IFERROR(VLOOKUP(I296,ACOUSTIC_SITE_INFO!$AR$3:$AS$501,2,FALSE),"")</f>
        <v/>
      </c>
    </row>
    <row r="297" spans="1:10" x14ac:dyDescent="0.35">
      <c r="A297" s="113"/>
      <c r="B297" s="114"/>
      <c r="C297" s="115"/>
      <c r="D297" s="114"/>
      <c r="E297" s="116"/>
      <c r="F297" s="116"/>
      <c r="G297" s="114"/>
      <c r="H297" s="115"/>
      <c r="I297" s="274"/>
      <c r="J297" s="277" t="str">
        <f>IFERROR(VLOOKUP(I297,ACOUSTIC_SITE_INFO!$AR$3:$AS$501,2,FALSE),"")</f>
        <v/>
      </c>
    </row>
    <row r="298" spans="1:10" x14ac:dyDescent="0.35">
      <c r="A298" s="113"/>
      <c r="B298" s="114"/>
      <c r="C298" s="115"/>
      <c r="D298" s="114"/>
      <c r="E298" s="116"/>
      <c r="F298" s="116"/>
      <c r="G298" s="114"/>
      <c r="H298" s="115"/>
      <c r="I298" s="274"/>
      <c r="J298" s="277" t="str">
        <f>IFERROR(VLOOKUP(I298,ACOUSTIC_SITE_INFO!$AR$3:$AS$501,2,FALSE),"")</f>
        <v/>
      </c>
    </row>
    <row r="299" spans="1:10" x14ac:dyDescent="0.35">
      <c r="A299" s="113"/>
      <c r="B299" s="114"/>
      <c r="C299" s="115"/>
      <c r="D299" s="114"/>
      <c r="E299" s="116"/>
      <c r="F299" s="116"/>
      <c r="G299" s="114"/>
      <c r="H299" s="115"/>
      <c r="I299" s="274"/>
      <c r="J299" s="277" t="str">
        <f>IFERROR(VLOOKUP(I299,ACOUSTIC_SITE_INFO!$AR$3:$AS$501,2,FALSE),"")</f>
        <v/>
      </c>
    </row>
    <row r="300" spans="1:10" x14ac:dyDescent="0.35">
      <c r="A300" s="113"/>
      <c r="B300" s="114"/>
      <c r="C300" s="115"/>
      <c r="D300" s="114"/>
      <c r="E300" s="116"/>
      <c r="F300" s="116"/>
      <c r="G300" s="114"/>
      <c r="H300" s="115"/>
      <c r="I300" s="274"/>
      <c r="J300" s="277" t="str">
        <f>IFERROR(VLOOKUP(I300,ACOUSTIC_SITE_INFO!$AR$3:$AS$501,2,FALSE),"")</f>
        <v/>
      </c>
    </row>
    <row r="301" spans="1:10" x14ac:dyDescent="0.35">
      <c r="A301" s="113"/>
      <c r="B301" s="114"/>
      <c r="C301" s="115"/>
      <c r="D301" s="114"/>
      <c r="E301" s="116"/>
      <c r="F301" s="116"/>
      <c r="G301" s="114"/>
      <c r="H301" s="115"/>
      <c r="I301" s="274"/>
      <c r="J301" s="277" t="str">
        <f>IFERROR(VLOOKUP(I301,ACOUSTIC_SITE_INFO!$AR$3:$AS$501,2,FALSE),"")</f>
        <v/>
      </c>
    </row>
    <row r="302" spans="1:10" x14ac:dyDescent="0.35">
      <c r="A302" s="113"/>
      <c r="B302" s="114"/>
      <c r="C302" s="115"/>
      <c r="D302" s="114"/>
      <c r="E302" s="116"/>
      <c r="F302" s="116"/>
      <c r="G302" s="114"/>
      <c r="H302" s="115"/>
      <c r="I302" s="274"/>
      <c r="J302" s="277" t="str">
        <f>IFERROR(VLOOKUP(I302,ACOUSTIC_SITE_INFO!$AR$3:$AS$501,2,FALSE),"")</f>
        <v/>
      </c>
    </row>
    <row r="303" spans="1:10" x14ac:dyDescent="0.35">
      <c r="A303" s="113"/>
      <c r="B303" s="114"/>
      <c r="C303" s="115"/>
      <c r="D303" s="114"/>
      <c r="E303" s="116"/>
      <c r="F303" s="116"/>
      <c r="G303" s="114"/>
      <c r="H303" s="115"/>
      <c r="I303" s="274"/>
      <c r="J303" s="277" t="str">
        <f>IFERROR(VLOOKUP(I303,ACOUSTIC_SITE_INFO!$AR$3:$AS$501,2,FALSE),"")</f>
        <v/>
      </c>
    </row>
    <row r="304" spans="1:10" x14ac:dyDescent="0.35">
      <c r="A304" s="113"/>
      <c r="B304" s="114"/>
      <c r="C304" s="115"/>
      <c r="D304" s="114"/>
      <c r="E304" s="116"/>
      <c r="F304" s="116"/>
      <c r="G304" s="114"/>
      <c r="H304" s="115"/>
      <c r="I304" s="274"/>
      <c r="J304" s="277" t="str">
        <f>IFERROR(VLOOKUP(I304,ACOUSTIC_SITE_INFO!$AR$3:$AS$501,2,FALSE),"")</f>
        <v/>
      </c>
    </row>
    <row r="305" spans="1:10" x14ac:dyDescent="0.35">
      <c r="A305" s="113"/>
      <c r="B305" s="114"/>
      <c r="C305" s="115"/>
      <c r="D305" s="114"/>
      <c r="E305" s="116"/>
      <c r="F305" s="116"/>
      <c r="G305" s="114"/>
      <c r="H305" s="115"/>
      <c r="I305" s="274"/>
      <c r="J305" s="277" t="str">
        <f>IFERROR(VLOOKUP(I305,ACOUSTIC_SITE_INFO!$AR$3:$AS$501,2,FALSE),"")</f>
        <v/>
      </c>
    </row>
    <row r="306" spans="1:10" x14ac:dyDescent="0.35">
      <c r="A306" s="113"/>
      <c r="B306" s="114"/>
      <c r="C306" s="115"/>
      <c r="D306" s="114"/>
      <c r="E306" s="116"/>
      <c r="F306" s="116"/>
      <c r="G306" s="114"/>
      <c r="H306" s="115"/>
      <c r="I306" s="274"/>
      <c r="J306" s="277" t="str">
        <f>IFERROR(VLOOKUP(I306,ACOUSTIC_SITE_INFO!$AR$3:$AS$501,2,FALSE),"")</f>
        <v/>
      </c>
    </row>
    <row r="307" spans="1:10" x14ac:dyDescent="0.35">
      <c r="A307" s="113"/>
      <c r="B307" s="114"/>
      <c r="C307" s="115"/>
      <c r="D307" s="114"/>
      <c r="E307" s="116"/>
      <c r="F307" s="116"/>
      <c r="G307" s="114"/>
      <c r="H307" s="115"/>
      <c r="I307" s="274"/>
      <c r="J307" s="277" t="str">
        <f>IFERROR(VLOOKUP(I307,ACOUSTIC_SITE_INFO!$AR$3:$AS$501,2,FALSE),"")</f>
        <v/>
      </c>
    </row>
    <row r="308" spans="1:10" x14ac:dyDescent="0.35">
      <c r="A308" s="113"/>
      <c r="B308" s="114"/>
      <c r="C308" s="115"/>
      <c r="D308" s="114"/>
      <c r="E308" s="116"/>
      <c r="F308" s="116"/>
      <c r="G308" s="114"/>
      <c r="H308" s="115"/>
      <c r="I308" s="274"/>
      <c r="J308" s="277" t="str">
        <f>IFERROR(VLOOKUP(I308,ACOUSTIC_SITE_INFO!$AR$3:$AS$501,2,FALSE),"")</f>
        <v/>
      </c>
    </row>
    <row r="309" spans="1:10" x14ac:dyDescent="0.35">
      <c r="A309" s="113"/>
      <c r="B309" s="114"/>
      <c r="C309" s="115"/>
      <c r="D309" s="114"/>
      <c r="E309" s="116"/>
      <c r="F309" s="116"/>
      <c r="G309" s="114"/>
      <c r="H309" s="115"/>
      <c r="I309" s="274"/>
      <c r="J309" s="277" t="str">
        <f>IFERROR(VLOOKUP(I309,ACOUSTIC_SITE_INFO!$AR$3:$AS$501,2,FALSE),"")</f>
        <v/>
      </c>
    </row>
    <row r="310" spans="1:10" x14ac:dyDescent="0.35">
      <c r="A310" s="113"/>
      <c r="B310" s="114"/>
      <c r="C310" s="115"/>
      <c r="D310" s="114"/>
      <c r="E310" s="116"/>
      <c r="F310" s="116"/>
      <c r="G310" s="114"/>
      <c r="H310" s="115"/>
      <c r="I310" s="274"/>
      <c r="J310" s="277" t="str">
        <f>IFERROR(VLOOKUP(I310,ACOUSTIC_SITE_INFO!$AR$3:$AS$501,2,FALSE),"")</f>
        <v/>
      </c>
    </row>
    <row r="311" spans="1:10" x14ac:dyDescent="0.35">
      <c r="A311" s="113"/>
      <c r="B311" s="114"/>
      <c r="C311" s="115"/>
      <c r="D311" s="114"/>
      <c r="E311" s="116"/>
      <c r="F311" s="116"/>
      <c r="G311" s="114"/>
      <c r="H311" s="115"/>
      <c r="I311" s="274"/>
      <c r="J311" s="277" t="str">
        <f>IFERROR(VLOOKUP(I311,ACOUSTIC_SITE_INFO!$AR$3:$AS$501,2,FALSE),"")</f>
        <v/>
      </c>
    </row>
    <row r="312" spans="1:10" x14ac:dyDescent="0.35">
      <c r="A312" s="113"/>
      <c r="B312" s="114"/>
      <c r="C312" s="115"/>
      <c r="D312" s="114"/>
      <c r="E312" s="116"/>
      <c r="F312" s="116"/>
      <c r="G312" s="114"/>
      <c r="H312" s="115"/>
      <c r="I312" s="274"/>
      <c r="J312" s="277" t="str">
        <f>IFERROR(VLOOKUP(I312,ACOUSTIC_SITE_INFO!$AR$3:$AS$501,2,FALSE),"")</f>
        <v/>
      </c>
    </row>
    <row r="313" spans="1:10" x14ac:dyDescent="0.35">
      <c r="A313" s="113"/>
      <c r="B313" s="114"/>
      <c r="C313" s="115"/>
      <c r="D313" s="114"/>
      <c r="E313" s="116"/>
      <c r="F313" s="116"/>
      <c r="G313" s="114"/>
      <c r="H313" s="115"/>
      <c r="I313" s="274"/>
      <c r="J313" s="277" t="str">
        <f>IFERROR(VLOOKUP(I313,ACOUSTIC_SITE_INFO!$AR$3:$AS$501,2,FALSE),"")</f>
        <v/>
      </c>
    </row>
    <row r="314" spans="1:10" x14ac:dyDescent="0.35">
      <c r="A314" s="113"/>
      <c r="B314" s="114"/>
      <c r="C314" s="115"/>
      <c r="D314" s="114"/>
      <c r="E314" s="116"/>
      <c r="F314" s="116"/>
      <c r="G314" s="114"/>
      <c r="H314" s="115"/>
      <c r="I314" s="274"/>
      <c r="J314" s="277" t="str">
        <f>IFERROR(VLOOKUP(I314,ACOUSTIC_SITE_INFO!$AR$3:$AS$501,2,FALSE),"")</f>
        <v/>
      </c>
    </row>
    <row r="315" spans="1:10" x14ac:dyDescent="0.35">
      <c r="A315" s="113"/>
      <c r="B315" s="114"/>
      <c r="C315" s="115"/>
      <c r="D315" s="114"/>
      <c r="E315" s="116"/>
      <c r="F315" s="116"/>
      <c r="G315" s="114"/>
      <c r="H315" s="115"/>
      <c r="I315" s="274"/>
      <c r="J315" s="277" t="str">
        <f>IFERROR(VLOOKUP(I315,ACOUSTIC_SITE_INFO!$AR$3:$AS$501,2,FALSE),"")</f>
        <v/>
      </c>
    </row>
    <row r="316" spans="1:10" x14ac:dyDescent="0.35">
      <c r="A316" s="113"/>
      <c r="B316" s="114"/>
      <c r="C316" s="115"/>
      <c r="D316" s="114"/>
      <c r="E316" s="116"/>
      <c r="F316" s="116"/>
      <c r="G316" s="114"/>
      <c r="H316" s="115"/>
      <c r="I316" s="274"/>
      <c r="J316" s="277" t="str">
        <f>IFERROR(VLOOKUP(I316,ACOUSTIC_SITE_INFO!$AR$3:$AS$501,2,FALSE),"")</f>
        <v/>
      </c>
    </row>
    <row r="317" spans="1:10" x14ac:dyDescent="0.35">
      <c r="A317" s="113"/>
      <c r="B317" s="114"/>
      <c r="C317" s="115"/>
      <c r="D317" s="114"/>
      <c r="E317" s="116"/>
      <c r="F317" s="116"/>
      <c r="G317" s="114"/>
      <c r="H317" s="115"/>
      <c r="I317" s="274"/>
      <c r="J317" s="277" t="str">
        <f>IFERROR(VLOOKUP(I317,ACOUSTIC_SITE_INFO!$AR$3:$AS$501,2,FALSE),"")</f>
        <v/>
      </c>
    </row>
    <row r="318" spans="1:10" x14ac:dyDescent="0.35">
      <c r="A318" s="113"/>
      <c r="B318" s="114"/>
      <c r="C318" s="115"/>
      <c r="D318" s="114"/>
      <c r="E318" s="116"/>
      <c r="F318" s="116"/>
      <c r="G318" s="114"/>
      <c r="H318" s="115"/>
      <c r="I318" s="274"/>
      <c r="J318" s="277" t="str">
        <f>IFERROR(VLOOKUP(I318,ACOUSTIC_SITE_INFO!$AR$3:$AS$501,2,FALSE),"")</f>
        <v/>
      </c>
    </row>
    <row r="319" spans="1:10" x14ac:dyDescent="0.35">
      <c r="A319" s="113"/>
      <c r="B319" s="114"/>
      <c r="C319" s="115"/>
      <c r="D319" s="114"/>
      <c r="E319" s="116"/>
      <c r="F319" s="116"/>
      <c r="G319" s="114"/>
      <c r="H319" s="115"/>
      <c r="I319" s="274"/>
      <c r="J319" s="277" t="str">
        <f>IFERROR(VLOOKUP(I319,ACOUSTIC_SITE_INFO!$AR$3:$AS$501,2,FALSE),"")</f>
        <v/>
      </c>
    </row>
    <row r="320" spans="1:10" x14ac:dyDescent="0.35">
      <c r="A320" s="113"/>
      <c r="B320" s="114"/>
      <c r="C320" s="115"/>
      <c r="D320" s="114"/>
      <c r="E320" s="116"/>
      <c r="F320" s="116"/>
      <c r="G320" s="114"/>
      <c r="H320" s="115"/>
      <c r="I320" s="274"/>
      <c r="J320" s="277" t="str">
        <f>IFERROR(VLOOKUP(I320,ACOUSTIC_SITE_INFO!$AR$3:$AS$501,2,FALSE),"")</f>
        <v/>
      </c>
    </row>
    <row r="321" spans="1:10" x14ac:dyDescent="0.35">
      <c r="A321" s="113"/>
      <c r="B321" s="114"/>
      <c r="C321" s="115"/>
      <c r="D321" s="114"/>
      <c r="E321" s="116"/>
      <c r="F321" s="116"/>
      <c r="G321" s="114"/>
      <c r="H321" s="115"/>
      <c r="I321" s="274"/>
      <c r="J321" s="277" t="str">
        <f>IFERROR(VLOOKUP(I321,ACOUSTIC_SITE_INFO!$AR$3:$AS$501,2,FALSE),"")</f>
        <v/>
      </c>
    </row>
    <row r="322" spans="1:10" x14ac:dyDescent="0.35">
      <c r="A322" s="113"/>
      <c r="B322" s="114"/>
      <c r="C322" s="115"/>
      <c r="D322" s="114"/>
      <c r="E322" s="116"/>
      <c r="F322" s="116"/>
      <c r="G322" s="114"/>
      <c r="H322" s="115"/>
      <c r="I322" s="274"/>
      <c r="J322" s="277" t="str">
        <f>IFERROR(VLOOKUP(I322,ACOUSTIC_SITE_INFO!$AR$3:$AS$501,2,FALSE),"")</f>
        <v/>
      </c>
    </row>
    <row r="323" spans="1:10" x14ac:dyDescent="0.35">
      <c r="A323" s="113"/>
      <c r="B323" s="114"/>
      <c r="C323" s="115"/>
      <c r="D323" s="114"/>
      <c r="E323" s="116"/>
      <c r="F323" s="116"/>
      <c r="G323" s="114"/>
      <c r="H323" s="115"/>
      <c r="I323" s="274"/>
      <c r="J323" s="277" t="str">
        <f>IFERROR(VLOOKUP(I323,ACOUSTIC_SITE_INFO!$AR$3:$AS$501,2,FALSE),"")</f>
        <v/>
      </c>
    </row>
    <row r="324" spans="1:10" x14ac:dyDescent="0.35">
      <c r="A324" s="113"/>
      <c r="B324" s="114"/>
      <c r="C324" s="115"/>
      <c r="D324" s="114"/>
      <c r="E324" s="116"/>
      <c r="F324" s="116"/>
      <c r="G324" s="114"/>
      <c r="H324" s="115"/>
      <c r="I324" s="274"/>
      <c r="J324" s="277" t="str">
        <f>IFERROR(VLOOKUP(I324,ACOUSTIC_SITE_INFO!$AR$3:$AS$501,2,FALSE),"")</f>
        <v/>
      </c>
    </row>
    <row r="325" spans="1:10" x14ac:dyDescent="0.35">
      <c r="A325" s="113"/>
      <c r="B325" s="114"/>
      <c r="C325" s="115"/>
      <c r="D325" s="114"/>
      <c r="E325" s="116"/>
      <c r="F325" s="116"/>
      <c r="G325" s="114"/>
      <c r="H325" s="115"/>
      <c r="I325" s="274"/>
      <c r="J325" s="277" t="str">
        <f>IFERROR(VLOOKUP(I325,ACOUSTIC_SITE_INFO!$AR$3:$AS$501,2,FALSE),"")</f>
        <v/>
      </c>
    </row>
    <row r="326" spans="1:10" x14ac:dyDescent="0.35">
      <c r="A326" s="113"/>
      <c r="B326" s="114"/>
      <c r="C326" s="115"/>
      <c r="D326" s="114"/>
      <c r="E326" s="116"/>
      <c r="F326" s="116"/>
      <c r="G326" s="114"/>
      <c r="H326" s="115"/>
      <c r="I326" s="274"/>
      <c r="J326" s="277" t="str">
        <f>IFERROR(VLOOKUP(I326,ACOUSTIC_SITE_INFO!$AR$3:$AS$501,2,FALSE),"")</f>
        <v/>
      </c>
    </row>
    <row r="327" spans="1:10" x14ac:dyDescent="0.35">
      <c r="A327" s="113"/>
      <c r="B327" s="114"/>
      <c r="C327" s="115"/>
      <c r="D327" s="114"/>
      <c r="E327" s="116"/>
      <c r="F327" s="116"/>
      <c r="G327" s="114"/>
      <c r="H327" s="115"/>
      <c r="I327" s="274"/>
      <c r="J327" s="277" t="str">
        <f>IFERROR(VLOOKUP(I327,ACOUSTIC_SITE_INFO!$AR$3:$AS$501,2,FALSE),"")</f>
        <v/>
      </c>
    </row>
    <row r="328" spans="1:10" x14ac:dyDescent="0.35">
      <c r="A328" s="113"/>
      <c r="B328" s="114"/>
      <c r="C328" s="115"/>
      <c r="D328" s="114"/>
      <c r="E328" s="116"/>
      <c r="F328" s="116"/>
      <c r="G328" s="114"/>
      <c r="H328" s="115"/>
      <c r="I328" s="274"/>
      <c r="J328" s="277" t="str">
        <f>IFERROR(VLOOKUP(I328,ACOUSTIC_SITE_INFO!$AR$3:$AS$501,2,FALSE),"")</f>
        <v/>
      </c>
    </row>
    <row r="329" spans="1:10" x14ac:dyDescent="0.35">
      <c r="A329" s="113"/>
      <c r="B329" s="114"/>
      <c r="C329" s="115"/>
      <c r="D329" s="114"/>
      <c r="E329" s="116"/>
      <c r="F329" s="116"/>
      <c r="G329" s="114"/>
      <c r="H329" s="115"/>
      <c r="I329" s="274"/>
      <c r="J329" s="277" t="str">
        <f>IFERROR(VLOOKUP(I329,ACOUSTIC_SITE_INFO!$AR$3:$AS$501,2,FALSE),"")</f>
        <v/>
      </c>
    </row>
    <row r="330" spans="1:10" x14ac:dyDescent="0.35">
      <c r="A330" s="113"/>
      <c r="B330" s="114"/>
      <c r="C330" s="115"/>
      <c r="D330" s="114"/>
      <c r="E330" s="116"/>
      <c r="F330" s="116"/>
      <c r="G330" s="114"/>
      <c r="H330" s="115"/>
      <c r="I330" s="274"/>
      <c r="J330" s="277" t="str">
        <f>IFERROR(VLOOKUP(I330,ACOUSTIC_SITE_INFO!$AR$3:$AS$501,2,FALSE),"")</f>
        <v/>
      </c>
    </row>
    <row r="331" spans="1:10" x14ac:dyDescent="0.35">
      <c r="A331" s="113"/>
      <c r="B331" s="114"/>
      <c r="C331" s="115"/>
      <c r="D331" s="114"/>
      <c r="E331" s="116"/>
      <c r="F331" s="116"/>
      <c r="G331" s="114"/>
      <c r="H331" s="115"/>
      <c r="I331" s="274"/>
      <c r="J331" s="277" t="str">
        <f>IFERROR(VLOOKUP(I331,ACOUSTIC_SITE_INFO!$AR$3:$AS$501,2,FALSE),"")</f>
        <v/>
      </c>
    </row>
    <row r="332" spans="1:10" x14ac:dyDescent="0.35">
      <c r="A332" s="113"/>
      <c r="B332" s="114"/>
      <c r="C332" s="115"/>
      <c r="D332" s="114"/>
      <c r="E332" s="116"/>
      <c r="F332" s="116"/>
      <c r="G332" s="114"/>
      <c r="H332" s="115"/>
      <c r="I332" s="274"/>
      <c r="J332" s="277" t="str">
        <f>IFERROR(VLOOKUP(I332,ACOUSTIC_SITE_INFO!$AR$3:$AS$501,2,FALSE),"")</f>
        <v/>
      </c>
    </row>
    <row r="333" spans="1:10" x14ac:dyDescent="0.35">
      <c r="A333" s="113"/>
      <c r="B333" s="114"/>
      <c r="C333" s="115"/>
      <c r="D333" s="114"/>
      <c r="E333" s="116"/>
      <c r="F333" s="116"/>
      <c r="G333" s="114"/>
      <c r="H333" s="115"/>
      <c r="I333" s="274"/>
      <c r="J333" s="277" t="str">
        <f>IFERROR(VLOOKUP(I333,ACOUSTIC_SITE_INFO!$AR$3:$AS$501,2,FALSE),"")</f>
        <v/>
      </c>
    </row>
    <row r="334" spans="1:10" x14ac:dyDescent="0.35">
      <c r="A334" s="113"/>
      <c r="B334" s="114"/>
      <c r="C334" s="115"/>
      <c r="D334" s="114"/>
      <c r="E334" s="116"/>
      <c r="F334" s="116"/>
      <c r="G334" s="114"/>
      <c r="H334" s="115"/>
      <c r="I334" s="274"/>
      <c r="J334" s="277" t="str">
        <f>IFERROR(VLOOKUP(I334,ACOUSTIC_SITE_INFO!$AR$3:$AS$501,2,FALSE),"")</f>
        <v/>
      </c>
    </row>
    <row r="335" spans="1:10" x14ac:dyDescent="0.35">
      <c r="A335" s="113"/>
      <c r="B335" s="114"/>
      <c r="C335" s="115"/>
      <c r="D335" s="114"/>
      <c r="E335" s="116"/>
      <c r="F335" s="116"/>
      <c r="G335" s="114"/>
      <c r="H335" s="115"/>
      <c r="I335" s="274"/>
      <c r="J335" s="277" t="str">
        <f>IFERROR(VLOOKUP(I335,ACOUSTIC_SITE_INFO!$AR$3:$AS$501,2,FALSE),"")</f>
        <v/>
      </c>
    </row>
    <row r="336" spans="1:10" x14ac:dyDescent="0.35">
      <c r="A336" s="113"/>
      <c r="B336" s="114"/>
      <c r="C336" s="115"/>
      <c r="D336" s="114"/>
      <c r="E336" s="116"/>
      <c r="F336" s="116"/>
      <c r="G336" s="114"/>
      <c r="H336" s="115"/>
      <c r="I336" s="274"/>
      <c r="J336" s="277" t="str">
        <f>IFERROR(VLOOKUP(I336,ACOUSTIC_SITE_INFO!$AR$3:$AS$501,2,FALSE),"")</f>
        <v/>
      </c>
    </row>
    <row r="337" spans="1:10" x14ac:dyDescent="0.35">
      <c r="A337" s="113"/>
      <c r="B337" s="114"/>
      <c r="C337" s="115"/>
      <c r="D337" s="114"/>
      <c r="E337" s="116"/>
      <c r="F337" s="116"/>
      <c r="G337" s="114"/>
      <c r="H337" s="115"/>
      <c r="I337" s="274"/>
      <c r="J337" s="277" t="str">
        <f>IFERROR(VLOOKUP(I337,ACOUSTIC_SITE_INFO!$AR$3:$AS$501,2,FALSE),"")</f>
        <v/>
      </c>
    </row>
    <row r="338" spans="1:10" x14ac:dyDescent="0.35">
      <c r="A338" s="113"/>
      <c r="B338" s="114"/>
      <c r="C338" s="115"/>
      <c r="D338" s="114"/>
      <c r="E338" s="116"/>
      <c r="F338" s="116"/>
      <c r="G338" s="114"/>
      <c r="H338" s="115"/>
      <c r="I338" s="274"/>
      <c r="J338" s="277" t="str">
        <f>IFERROR(VLOOKUP(I338,ACOUSTIC_SITE_INFO!$AR$3:$AS$501,2,FALSE),"")</f>
        <v/>
      </c>
    </row>
    <row r="339" spans="1:10" x14ac:dyDescent="0.35">
      <c r="A339" s="113"/>
      <c r="B339" s="114"/>
      <c r="C339" s="115"/>
      <c r="D339" s="114"/>
      <c r="E339" s="116"/>
      <c r="F339" s="116"/>
      <c r="G339" s="114"/>
      <c r="H339" s="115"/>
      <c r="I339" s="274"/>
      <c r="J339" s="277" t="str">
        <f>IFERROR(VLOOKUP(I339,ACOUSTIC_SITE_INFO!$AR$3:$AS$501,2,FALSE),"")</f>
        <v/>
      </c>
    </row>
    <row r="340" spans="1:10" x14ac:dyDescent="0.35">
      <c r="A340" s="113"/>
      <c r="B340" s="114"/>
      <c r="C340" s="115"/>
      <c r="D340" s="114"/>
      <c r="E340" s="116"/>
      <c r="F340" s="116"/>
      <c r="G340" s="114"/>
      <c r="H340" s="115"/>
      <c r="I340" s="274"/>
      <c r="J340" s="277" t="str">
        <f>IFERROR(VLOOKUP(I340,ACOUSTIC_SITE_INFO!$AR$3:$AS$501,2,FALSE),"")</f>
        <v/>
      </c>
    </row>
    <row r="341" spans="1:10" x14ac:dyDescent="0.35">
      <c r="A341" s="113"/>
      <c r="B341" s="114"/>
      <c r="C341" s="115"/>
      <c r="D341" s="114"/>
      <c r="E341" s="116"/>
      <c r="F341" s="116"/>
      <c r="G341" s="114"/>
      <c r="H341" s="115"/>
      <c r="I341" s="274"/>
      <c r="J341" s="277" t="str">
        <f>IFERROR(VLOOKUP(I341,ACOUSTIC_SITE_INFO!$AR$3:$AS$501,2,FALSE),"")</f>
        <v/>
      </c>
    </row>
    <row r="342" spans="1:10" x14ac:dyDescent="0.35">
      <c r="A342" s="113"/>
      <c r="B342" s="114"/>
      <c r="C342" s="115"/>
      <c r="D342" s="114"/>
      <c r="E342" s="116"/>
      <c r="F342" s="116"/>
      <c r="G342" s="114"/>
      <c r="H342" s="115"/>
      <c r="I342" s="274"/>
      <c r="J342" s="277" t="str">
        <f>IFERROR(VLOOKUP(I342,ACOUSTIC_SITE_INFO!$AR$3:$AS$501,2,FALSE),"")</f>
        <v/>
      </c>
    </row>
    <row r="343" spans="1:10" x14ac:dyDescent="0.35">
      <c r="A343" s="113"/>
      <c r="B343" s="114"/>
      <c r="C343" s="115"/>
      <c r="D343" s="114"/>
      <c r="E343" s="116"/>
      <c r="F343" s="116"/>
      <c r="G343" s="114"/>
      <c r="H343" s="115"/>
      <c r="I343" s="274"/>
      <c r="J343" s="277" t="str">
        <f>IFERROR(VLOOKUP(I343,ACOUSTIC_SITE_INFO!$AR$3:$AS$501,2,FALSE),"")</f>
        <v/>
      </c>
    </row>
    <row r="344" spans="1:10" x14ac:dyDescent="0.35">
      <c r="A344" s="113"/>
      <c r="B344" s="114"/>
      <c r="C344" s="115"/>
      <c r="D344" s="114"/>
      <c r="E344" s="116"/>
      <c r="F344" s="116"/>
      <c r="G344" s="114"/>
      <c r="H344" s="115"/>
      <c r="I344" s="274"/>
      <c r="J344" s="277" t="str">
        <f>IFERROR(VLOOKUP(I344,ACOUSTIC_SITE_INFO!$AR$3:$AS$501,2,FALSE),"")</f>
        <v/>
      </c>
    </row>
    <row r="345" spans="1:10" x14ac:dyDescent="0.35">
      <c r="A345" s="113"/>
      <c r="B345" s="114"/>
      <c r="C345" s="115"/>
      <c r="D345" s="114"/>
      <c r="E345" s="116"/>
      <c r="F345" s="116"/>
      <c r="G345" s="114"/>
      <c r="H345" s="115"/>
      <c r="I345" s="274"/>
      <c r="J345" s="277" t="str">
        <f>IFERROR(VLOOKUP(I345,ACOUSTIC_SITE_INFO!$AR$3:$AS$501,2,FALSE),"")</f>
        <v/>
      </c>
    </row>
    <row r="346" spans="1:10" x14ac:dyDescent="0.35">
      <c r="A346" s="113"/>
      <c r="B346" s="114"/>
      <c r="C346" s="115"/>
      <c r="D346" s="114"/>
      <c r="E346" s="116"/>
      <c r="F346" s="116"/>
      <c r="G346" s="114"/>
      <c r="H346" s="115"/>
      <c r="I346" s="274"/>
      <c r="J346" s="277" t="str">
        <f>IFERROR(VLOOKUP(I346,ACOUSTIC_SITE_INFO!$AR$3:$AS$501,2,FALSE),"")</f>
        <v/>
      </c>
    </row>
    <row r="347" spans="1:10" x14ac:dyDescent="0.35">
      <c r="A347" s="113"/>
      <c r="B347" s="114"/>
      <c r="C347" s="115"/>
      <c r="D347" s="114"/>
      <c r="E347" s="116"/>
      <c r="F347" s="116"/>
      <c r="G347" s="114"/>
      <c r="H347" s="115"/>
      <c r="I347" s="274"/>
      <c r="J347" s="277" t="str">
        <f>IFERROR(VLOOKUP(I347,ACOUSTIC_SITE_INFO!$AR$3:$AS$501,2,FALSE),"")</f>
        <v/>
      </c>
    </row>
    <row r="348" spans="1:10" x14ac:dyDescent="0.35">
      <c r="A348" s="113"/>
      <c r="B348" s="114"/>
      <c r="C348" s="115"/>
      <c r="D348" s="114"/>
      <c r="E348" s="116"/>
      <c r="F348" s="116"/>
      <c r="G348" s="114"/>
      <c r="H348" s="115"/>
      <c r="I348" s="274"/>
      <c r="J348" s="277" t="str">
        <f>IFERROR(VLOOKUP(I348,ACOUSTIC_SITE_INFO!$AR$3:$AS$501,2,FALSE),"")</f>
        <v/>
      </c>
    </row>
    <row r="349" spans="1:10" x14ac:dyDescent="0.35">
      <c r="A349" s="113"/>
      <c r="B349" s="114"/>
      <c r="C349" s="115"/>
      <c r="D349" s="114"/>
      <c r="E349" s="116"/>
      <c r="F349" s="116"/>
      <c r="G349" s="114"/>
      <c r="H349" s="115"/>
      <c r="I349" s="274"/>
      <c r="J349" s="277" t="str">
        <f>IFERROR(VLOOKUP(I349,ACOUSTIC_SITE_INFO!$AR$3:$AS$501,2,FALSE),"")</f>
        <v/>
      </c>
    </row>
    <row r="350" spans="1:10" x14ac:dyDescent="0.35">
      <c r="A350" s="113"/>
      <c r="B350" s="114"/>
      <c r="C350" s="115"/>
      <c r="D350" s="114"/>
      <c r="E350" s="116"/>
      <c r="F350" s="116"/>
      <c r="G350" s="114"/>
      <c r="H350" s="115"/>
      <c r="I350" s="274"/>
      <c r="J350" s="277" t="str">
        <f>IFERROR(VLOOKUP(I350,ACOUSTIC_SITE_INFO!$AR$3:$AS$501,2,FALSE),"")</f>
        <v/>
      </c>
    </row>
    <row r="351" spans="1:10" x14ac:dyDescent="0.35">
      <c r="A351" s="113"/>
      <c r="B351" s="114"/>
      <c r="C351" s="115"/>
      <c r="D351" s="114"/>
      <c r="E351" s="116"/>
      <c r="F351" s="116"/>
      <c r="G351" s="114"/>
      <c r="H351" s="115"/>
      <c r="I351" s="274"/>
      <c r="J351" s="277" t="str">
        <f>IFERROR(VLOOKUP(I351,ACOUSTIC_SITE_INFO!$AR$3:$AS$501,2,FALSE),"")</f>
        <v/>
      </c>
    </row>
    <row r="352" spans="1:10" x14ac:dyDescent="0.35">
      <c r="A352" s="113"/>
      <c r="B352" s="114"/>
      <c r="C352" s="115"/>
      <c r="D352" s="114"/>
      <c r="E352" s="116"/>
      <c r="F352" s="116"/>
      <c r="G352" s="114"/>
      <c r="H352" s="115"/>
      <c r="I352" s="274"/>
      <c r="J352" s="277" t="str">
        <f>IFERROR(VLOOKUP(I352,ACOUSTIC_SITE_INFO!$AR$3:$AS$501,2,FALSE),"")</f>
        <v/>
      </c>
    </row>
    <row r="353" spans="1:10" x14ac:dyDescent="0.35">
      <c r="A353" s="113"/>
      <c r="B353" s="114"/>
      <c r="C353" s="115"/>
      <c r="D353" s="114"/>
      <c r="E353" s="116"/>
      <c r="F353" s="116"/>
      <c r="G353" s="114"/>
      <c r="H353" s="115"/>
      <c r="I353" s="274"/>
      <c r="J353" s="277" t="str">
        <f>IFERROR(VLOOKUP(I353,ACOUSTIC_SITE_INFO!$AR$3:$AS$501,2,FALSE),"")</f>
        <v/>
      </c>
    </row>
    <row r="354" spans="1:10" x14ac:dyDescent="0.35">
      <c r="A354" s="113"/>
      <c r="B354" s="114"/>
      <c r="C354" s="115"/>
      <c r="D354" s="114"/>
      <c r="E354" s="116"/>
      <c r="F354" s="116"/>
      <c r="G354" s="114"/>
      <c r="H354" s="115"/>
      <c r="I354" s="274"/>
      <c r="J354" s="277" t="str">
        <f>IFERROR(VLOOKUP(I354,ACOUSTIC_SITE_INFO!$AR$3:$AS$501,2,FALSE),"")</f>
        <v/>
      </c>
    </row>
    <row r="355" spans="1:10" x14ac:dyDescent="0.35">
      <c r="A355" s="113"/>
      <c r="B355" s="114"/>
      <c r="C355" s="115"/>
      <c r="D355" s="114"/>
      <c r="E355" s="116"/>
      <c r="F355" s="116"/>
      <c r="G355" s="114"/>
      <c r="H355" s="115"/>
      <c r="I355" s="274"/>
      <c r="J355" s="277" t="str">
        <f>IFERROR(VLOOKUP(I355,ACOUSTIC_SITE_INFO!$AR$3:$AS$501,2,FALSE),"")</f>
        <v/>
      </c>
    </row>
    <row r="356" spans="1:10" x14ac:dyDescent="0.35">
      <c r="A356" s="113"/>
      <c r="B356" s="114"/>
      <c r="C356" s="115"/>
      <c r="D356" s="114"/>
      <c r="E356" s="116"/>
      <c r="F356" s="116"/>
      <c r="G356" s="114"/>
      <c r="H356" s="115"/>
      <c r="I356" s="274"/>
      <c r="J356" s="277" t="str">
        <f>IFERROR(VLOOKUP(I356,ACOUSTIC_SITE_INFO!$AR$3:$AS$501,2,FALSE),"")</f>
        <v/>
      </c>
    </row>
    <row r="357" spans="1:10" x14ac:dyDescent="0.35">
      <c r="A357" s="113"/>
      <c r="B357" s="114"/>
      <c r="C357" s="115"/>
      <c r="D357" s="114"/>
      <c r="E357" s="116"/>
      <c r="F357" s="116"/>
      <c r="G357" s="114"/>
      <c r="H357" s="115"/>
      <c r="I357" s="274"/>
      <c r="J357" s="277" t="str">
        <f>IFERROR(VLOOKUP(I357,ACOUSTIC_SITE_INFO!$AR$3:$AS$501,2,FALSE),"")</f>
        <v/>
      </c>
    </row>
    <row r="358" spans="1:10" x14ac:dyDescent="0.35">
      <c r="A358" s="113"/>
      <c r="B358" s="114"/>
      <c r="C358" s="115"/>
      <c r="D358" s="114"/>
      <c r="E358" s="116"/>
      <c r="F358" s="116"/>
      <c r="G358" s="114"/>
      <c r="H358" s="115"/>
      <c r="I358" s="274"/>
      <c r="J358" s="277" t="str">
        <f>IFERROR(VLOOKUP(I358,ACOUSTIC_SITE_INFO!$AR$3:$AS$501,2,FALSE),"")</f>
        <v/>
      </c>
    </row>
    <row r="359" spans="1:10" x14ac:dyDescent="0.35">
      <c r="A359" s="113"/>
      <c r="B359" s="114"/>
      <c r="C359" s="115"/>
      <c r="D359" s="114"/>
      <c r="E359" s="116"/>
      <c r="F359" s="116"/>
      <c r="G359" s="114"/>
      <c r="H359" s="115"/>
      <c r="I359" s="274"/>
      <c r="J359" s="277" t="str">
        <f>IFERROR(VLOOKUP(I359,ACOUSTIC_SITE_INFO!$AR$3:$AS$501,2,FALSE),"")</f>
        <v/>
      </c>
    </row>
    <row r="360" spans="1:10" x14ac:dyDescent="0.35">
      <c r="A360" s="113"/>
      <c r="B360" s="114"/>
      <c r="C360" s="115"/>
      <c r="D360" s="114"/>
      <c r="E360" s="116"/>
      <c r="F360" s="116"/>
      <c r="G360" s="114"/>
      <c r="H360" s="115"/>
      <c r="I360" s="274"/>
      <c r="J360" s="277" t="str">
        <f>IFERROR(VLOOKUP(I360,ACOUSTIC_SITE_INFO!$AR$3:$AS$501,2,FALSE),"")</f>
        <v/>
      </c>
    </row>
    <row r="361" spans="1:10" x14ac:dyDescent="0.35">
      <c r="A361" s="113"/>
      <c r="B361" s="114"/>
      <c r="C361" s="115"/>
      <c r="D361" s="114"/>
      <c r="E361" s="116"/>
      <c r="F361" s="116"/>
      <c r="G361" s="114"/>
      <c r="H361" s="115"/>
      <c r="I361" s="274"/>
      <c r="J361" s="277" t="str">
        <f>IFERROR(VLOOKUP(I361,ACOUSTIC_SITE_INFO!$AR$3:$AS$501,2,FALSE),"")</f>
        <v/>
      </c>
    </row>
    <row r="362" spans="1:10" x14ac:dyDescent="0.35">
      <c r="A362" s="113"/>
      <c r="B362" s="114"/>
      <c r="C362" s="115"/>
      <c r="D362" s="114"/>
      <c r="E362" s="116"/>
      <c r="F362" s="116"/>
      <c r="G362" s="114"/>
      <c r="H362" s="115"/>
      <c r="I362" s="274"/>
      <c r="J362" s="277" t="str">
        <f>IFERROR(VLOOKUP(I362,ACOUSTIC_SITE_INFO!$AR$3:$AS$501,2,FALSE),"")</f>
        <v/>
      </c>
    </row>
    <row r="363" spans="1:10" x14ac:dyDescent="0.35">
      <c r="A363" s="113"/>
      <c r="B363" s="114"/>
      <c r="C363" s="115"/>
      <c r="D363" s="114"/>
      <c r="E363" s="116"/>
      <c r="F363" s="116"/>
      <c r="G363" s="114"/>
      <c r="H363" s="115"/>
      <c r="I363" s="274"/>
      <c r="J363" s="277" t="str">
        <f>IFERROR(VLOOKUP(I363,ACOUSTIC_SITE_INFO!$AR$3:$AS$501,2,FALSE),"")</f>
        <v/>
      </c>
    </row>
    <row r="364" spans="1:10" x14ac:dyDescent="0.35">
      <c r="A364" s="113"/>
      <c r="B364" s="114"/>
      <c r="C364" s="115"/>
      <c r="D364" s="114"/>
      <c r="E364" s="116"/>
      <c r="F364" s="116"/>
      <c r="G364" s="114"/>
      <c r="H364" s="115"/>
      <c r="I364" s="274"/>
      <c r="J364" s="277" t="str">
        <f>IFERROR(VLOOKUP(I364,ACOUSTIC_SITE_INFO!$AR$3:$AS$501,2,FALSE),"")</f>
        <v/>
      </c>
    </row>
    <row r="365" spans="1:10" x14ac:dyDescent="0.35">
      <c r="A365" s="113"/>
      <c r="B365" s="114"/>
      <c r="C365" s="115"/>
      <c r="D365" s="114"/>
      <c r="E365" s="116"/>
      <c r="F365" s="116"/>
      <c r="G365" s="114"/>
      <c r="H365" s="115"/>
      <c r="I365" s="274"/>
      <c r="J365" s="277" t="str">
        <f>IFERROR(VLOOKUP(I365,ACOUSTIC_SITE_INFO!$AR$3:$AS$501,2,FALSE),"")</f>
        <v/>
      </c>
    </row>
    <row r="366" spans="1:10" x14ac:dyDescent="0.35">
      <c r="A366" s="113"/>
      <c r="B366" s="114"/>
      <c r="C366" s="115"/>
      <c r="D366" s="114"/>
      <c r="E366" s="116"/>
      <c r="F366" s="116"/>
      <c r="G366" s="114"/>
      <c r="H366" s="115"/>
      <c r="I366" s="274"/>
      <c r="J366" s="277" t="str">
        <f>IFERROR(VLOOKUP(I366,ACOUSTIC_SITE_INFO!$AR$3:$AS$501,2,FALSE),"")</f>
        <v/>
      </c>
    </row>
    <row r="367" spans="1:10" x14ac:dyDescent="0.35">
      <c r="A367" s="113"/>
      <c r="B367" s="114"/>
      <c r="C367" s="115"/>
      <c r="D367" s="114"/>
      <c r="E367" s="116"/>
      <c r="F367" s="116"/>
      <c r="G367" s="114"/>
      <c r="H367" s="115"/>
      <c r="I367" s="274"/>
      <c r="J367" s="277" t="str">
        <f>IFERROR(VLOOKUP(I367,ACOUSTIC_SITE_INFO!$AR$3:$AS$501,2,FALSE),"")</f>
        <v/>
      </c>
    </row>
    <row r="368" spans="1:10" x14ac:dyDescent="0.35">
      <c r="A368" s="113"/>
      <c r="B368" s="114"/>
      <c r="C368" s="115"/>
      <c r="D368" s="114"/>
      <c r="E368" s="116"/>
      <c r="F368" s="116"/>
      <c r="G368" s="114"/>
      <c r="H368" s="115"/>
      <c r="I368" s="274"/>
      <c r="J368" s="277" t="str">
        <f>IFERROR(VLOOKUP(I368,ACOUSTIC_SITE_INFO!$AR$3:$AS$501,2,FALSE),"")</f>
        <v/>
      </c>
    </row>
    <row r="369" spans="1:10" x14ac:dyDescent="0.35">
      <c r="A369" s="113"/>
      <c r="B369" s="114"/>
      <c r="C369" s="115"/>
      <c r="D369" s="114"/>
      <c r="E369" s="116"/>
      <c r="F369" s="116"/>
      <c r="G369" s="114"/>
      <c r="H369" s="115"/>
      <c r="I369" s="274"/>
      <c r="J369" s="277" t="str">
        <f>IFERROR(VLOOKUP(I369,ACOUSTIC_SITE_INFO!$AR$3:$AS$501,2,FALSE),"")</f>
        <v/>
      </c>
    </row>
    <row r="370" spans="1:10" x14ac:dyDescent="0.35">
      <c r="A370" s="113"/>
      <c r="B370" s="114"/>
      <c r="C370" s="115"/>
      <c r="D370" s="114"/>
      <c r="E370" s="116"/>
      <c r="F370" s="116"/>
      <c r="G370" s="114"/>
      <c r="H370" s="115"/>
      <c r="I370" s="274"/>
      <c r="J370" s="277" t="str">
        <f>IFERROR(VLOOKUP(I370,ACOUSTIC_SITE_INFO!$AR$3:$AS$501,2,FALSE),"")</f>
        <v/>
      </c>
    </row>
    <row r="371" spans="1:10" x14ac:dyDescent="0.35">
      <c r="A371" s="113"/>
      <c r="B371" s="114"/>
      <c r="C371" s="115"/>
      <c r="D371" s="114"/>
      <c r="E371" s="116"/>
      <c r="F371" s="116"/>
      <c r="G371" s="114"/>
      <c r="H371" s="115"/>
      <c r="I371" s="274"/>
      <c r="J371" s="277" t="str">
        <f>IFERROR(VLOOKUP(I371,ACOUSTIC_SITE_INFO!$AR$3:$AS$501,2,FALSE),"")</f>
        <v/>
      </c>
    </row>
    <row r="372" spans="1:10" x14ac:dyDescent="0.35">
      <c r="A372" s="113"/>
      <c r="B372" s="114"/>
      <c r="C372" s="115"/>
      <c r="D372" s="114"/>
      <c r="E372" s="116"/>
      <c r="F372" s="116"/>
      <c r="G372" s="114"/>
      <c r="H372" s="115"/>
      <c r="I372" s="274"/>
      <c r="J372" s="277" t="str">
        <f>IFERROR(VLOOKUP(I372,ACOUSTIC_SITE_INFO!$AR$3:$AS$501,2,FALSE),"")</f>
        <v/>
      </c>
    </row>
    <row r="373" spans="1:10" x14ac:dyDescent="0.35">
      <c r="A373" s="113"/>
      <c r="B373" s="114"/>
      <c r="C373" s="115"/>
      <c r="D373" s="114"/>
      <c r="E373" s="116"/>
      <c r="F373" s="116"/>
      <c r="G373" s="114"/>
      <c r="H373" s="115"/>
      <c r="I373" s="274"/>
      <c r="J373" s="277" t="str">
        <f>IFERROR(VLOOKUP(I373,ACOUSTIC_SITE_INFO!$AR$3:$AS$501,2,FALSE),"")</f>
        <v/>
      </c>
    </row>
    <row r="374" spans="1:10" x14ac:dyDescent="0.35">
      <c r="A374" s="113"/>
      <c r="B374" s="114"/>
      <c r="C374" s="115"/>
      <c r="D374" s="114"/>
      <c r="E374" s="116"/>
      <c r="F374" s="116"/>
      <c r="G374" s="114"/>
      <c r="H374" s="115"/>
      <c r="I374" s="274"/>
      <c r="J374" s="277" t="str">
        <f>IFERROR(VLOOKUP(I374,ACOUSTIC_SITE_INFO!$AR$3:$AS$501,2,FALSE),"")</f>
        <v/>
      </c>
    </row>
    <row r="375" spans="1:10" x14ac:dyDescent="0.35">
      <c r="A375" s="113"/>
      <c r="B375" s="114"/>
      <c r="C375" s="115"/>
      <c r="D375" s="114"/>
      <c r="E375" s="116"/>
      <c r="F375" s="116"/>
      <c r="G375" s="114"/>
      <c r="H375" s="115"/>
      <c r="I375" s="274"/>
      <c r="J375" s="277" t="str">
        <f>IFERROR(VLOOKUP(I375,ACOUSTIC_SITE_INFO!$AR$3:$AS$501,2,FALSE),"")</f>
        <v/>
      </c>
    </row>
    <row r="376" spans="1:10" x14ac:dyDescent="0.35">
      <c r="A376" s="113"/>
      <c r="B376" s="114"/>
      <c r="C376" s="115"/>
      <c r="D376" s="114"/>
      <c r="E376" s="116"/>
      <c r="F376" s="116"/>
      <c r="G376" s="114"/>
      <c r="H376" s="115"/>
      <c r="I376" s="274"/>
      <c r="J376" s="277" t="str">
        <f>IFERROR(VLOOKUP(I376,ACOUSTIC_SITE_INFO!$AR$3:$AS$501,2,FALSE),"")</f>
        <v/>
      </c>
    </row>
    <row r="377" spans="1:10" x14ac:dyDescent="0.35">
      <c r="A377" s="113"/>
      <c r="B377" s="114"/>
      <c r="C377" s="115"/>
      <c r="D377" s="114"/>
      <c r="E377" s="116"/>
      <c r="F377" s="116"/>
      <c r="G377" s="114"/>
      <c r="H377" s="115"/>
      <c r="I377" s="274"/>
      <c r="J377" s="277" t="str">
        <f>IFERROR(VLOOKUP(I377,ACOUSTIC_SITE_INFO!$AR$3:$AS$501,2,FALSE),"")</f>
        <v/>
      </c>
    </row>
    <row r="378" spans="1:10" x14ac:dyDescent="0.35">
      <c r="A378" s="113"/>
      <c r="B378" s="114"/>
      <c r="C378" s="115"/>
      <c r="D378" s="114"/>
      <c r="E378" s="116"/>
      <c r="F378" s="116"/>
      <c r="G378" s="114"/>
      <c r="H378" s="115"/>
      <c r="I378" s="274"/>
      <c r="J378" s="277" t="str">
        <f>IFERROR(VLOOKUP(I378,ACOUSTIC_SITE_INFO!$AR$3:$AS$501,2,FALSE),"")</f>
        <v/>
      </c>
    </row>
    <row r="379" spans="1:10" x14ac:dyDescent="0.35">
      <c r="A379" s="113"/>
      <c r="B379" s="114"/>
      <c r="C379" s="115"/>
      <c r="D379" s="114"/>
      <c r="E379" s="116"/>
      <c r="F379" s="116"/>
      <c r="G379" s="114"/>
      <c r="H379" s="115"/>
      <c r="I379" s="274"/>
      <c r="J379" s="277" t="str">
        <f>IFERROR(VLOOKUP(I379,ACOUSTIC_SITE_INFO!$AR$3:$AS$501,2,FALSE),"")</f>
        <v/>
      </c>
    </row>
    <row r="380" spans="1:10" x14ac:dyDescent="0.35">
      <c r="A380" s="113"/>
      <c r="B380" s="114"/>
      <c r="C380" s="115"/>
      <c r="D380" s="114"/>
      <c r="E380" s="116"/>
      <c r="F380" s="116"/>
      <c r="G380" s="114"/>
      <c r="H380" s="115"/>
      <c r="I380" s="274"/>
      <c r="J380" s="277" t="str">
        <f>IFERROR(VLOOKUP(I380,ACOUSTIC_SITE_INFO!$AR$3:$AS$501,2,FALSE),"")</f>
        <v/>
      </c>
    </row>
    <row r="381" spans="1:10" x14ac:dyDescent="0.35">
      <c r="A381" s="113"/>
      <c r="B381" s="114"/>
      <c r="C381" s="115"/>
      <c r="D381" s="114"/>
      <c r="E381" s="116"/>
      <c r="F381" s="116"/>
      <c r="G381" s="114"/>
      <c r="H381" s="115"/>
      <c r="I381" s="274"/>
      <c r="J381" s="277" t="str">
        <f>IFERROR(VLOOKUP(I381,ACOUSTIC_SITE_INFO!$AR$3:$AS$501,2,FALSE),"")</f>
        <v/>
      </c>
    </row>
    <row r="382" spans="1:10" x14ac:dyDescent="0.35">
      <c r="A382" s="113"/>
      <c r="B382" s="114"/>
      <c r="C382" s="115"/>
      <c r="D382" s="114"/>
      <c r="E382" s="116"/>
      <c r="F382" s="116"/>
      <c r="G382" s="114"/>
      <c r="H382" s="115"/>
      <c r="I382" s="274"/>
      <c r="J382" s="277" t="str">
        <f>IFERROR(VLOOKUP(I382,ACOUSTIC_SITE_INFO!$AR$3:$AS$501,2,FALSE),"")</f>
        <v/>
      </c>
    </row>
    <row r="383" spans="1:10" x14ac:dyDescent="0.35">
      <c r="A383" s="113"/>
      <c r="B383" s="114"/>
      <c r="C383" s="115"/>
      <c r="D383" s="114"/>
      <c r="E383" s="116"/>
      <c r="F383" s="116"/>
      <c r="G383" s="114"/>
      <c r="H383" s="115"/>
      <c r="I383" s="274"/>
      <c r="J383" s="277" t="str">
        <f>IFERROR(VLOOKUP(I383,ACOUSTIC_SITE_INFO!$AR$3:$AS$501,2,FALSE),"")</f>
        <v/>
      </c>
    </row>
    <row r="384" spans="1:10" x14ac:dyDescent="0.35">
      <c r="A384" s="113"/>
      <c r="B384" s="114"/>
      <c r="C384" s="115"/>
      <c r="D384" s="114"/>
      <c r="E384" s="116"/>
      <c r="F384" s="116"/>
      <c r="G384" s="114"/>
      <c r="H384" s="115"/>
      <c r="I384" s="274"/>
      <c r="J384" s="277" t="str">
        <f>IFERROR(VLOOKUP(I384,ACOUSTIC_SITE_INFO!$AR$3:$AS$501,2,FALSE),"")</f>
        <v/>
      </c>
    </row>
    <row r="385" spans="1:10" x14ac:dyDescent="0.35">
      <c r="A385" s="113"/>
      <c r="B385" s="114"/>
      <c r="C385" s="115"/>
      <c r="D385" s="114"/>
      <c r="E385" s="116"/>
      <c r="F385" s="116"/>
      <c r="G385" s="114"/>
      <c r="H385" s="115"/>
      <c r="I385" s="274"/>
      <c r="J385" s="277" t="str">
        <f>IFERROR(VLOOKUP(I385,ACOUSTIC_SITE_INFO!$AR$3:$AS$501,2,FALSE),"")</f>
        <v/>
      </c>
    </row>
    <row r="386" spans="1:10" x14ac:dyDescent="0.35">
      <c r="A386" s="113"/>
      <c r="B386" s="114"/>
      <c r="C386" s="115"/>
      <c r="D386" s="114"/>
      <c r="E386" s="116"/>
      <c r="F386" s="116"/>
      <c r="G386" s="114"/>
      <c r="H386" s="115"/>
      <c r="I386" s="274"/>
      <c r="J386" s="277" t="str">
        <f>IFERROR(VLOOKUP(I386,ACOUSTIC_SITE_INFO!$AR$3:$AS$501,2,FALSE),"")</f>
        <v/>
      </c>
    </row>
    <row r="387" spans="1:10" x14ac:dyDescent="0.35">
      <c r="A387" s="113"/>
      <c r="B387" s="114"/>
      <c r="C387" s="115"/>
      <c r="D387" s="114"/>
      <c r="E387" s="116"/>
      <c r="F387" s="116"/>
      <c r="G387" s="114"/>
      <c r="H387" s="115"/>
      <c r="I387" s="274"/>
      <c r="J387" s="277" t="str">
        <f>IFERROR(VLOOKUP(I387,ACOUSTIC_SITE_INFO!$AR$3:$AS$501,2,FALSE),"")</f>
        <v/>
      </c>
    </row>
    <row r="388" spans="1:10" x14ac:dyDescent="0.35">
      <c r="A388" s="113"/>
      <c r="B388" s="114"/>
      <c r="C388" s="115"/>
      <c r="D388" s="114"/>
      <c r="E388" s="116"/>
      <c r="F388" s="116"/>
      <c r="G388" s="114"/>
      <c r="H388" s="115"/>
      <c r="I388" s="274"/>
      <c r="J388" s="277" t="str">
        <f>IFERROR(VLOOKUP(I388,ACOUSTIC_SITE_INFO!$AR$3:$AS$501,2,FALSE),"")</f>
        <v/>
      </c>
    </row>
    <row r="389" spans="1:10" x14ac:dyDescent="0.35">
      <c r="A389" s="113"/>
      <c r="B389" s="114"/>
      <c r="C389" s="115"/>
      <c r="D389" s="114"/>
      <c r="E389" s="116"/>
      <c r="F389" s="116"/>
      <c r="G389" s="114"/>
      <c r="H389" s="115"/>
      <c r="I389" s="274"/>
      <c r="J389" s="277" t="str">
        <f>IFERROR(VLOOKUP(I389,ACOUSTIC_SITE_INFO!$AR$3:$AS$501,2,FALSE),"")</f>
        <v/>
      </c>
    </row>
    <row r="390" spans="1:10" x14ac:dyDescent="0.35">
      <c r="A390" s="113"/>
      <c r="B390" s="114"/>
      <c r="C390" s="115"/>
      <c r="D390" s="114"/>
      <c r="E390" s="116"/>
      <c r="F390" s="116"/>
      <c r="G390" s="114"/>
      <c r="H390" s="115"/>
      <c r="I390" s="274"/>
      <c r="J390" s="277" t="str">
        <f>IFERROR(VLOOKUP(I390,ACOUSTIC_SITE_INFO!$AR$3:$AS$501,2,FALSE),"")</f>
        <v/>
      </c>
    </row>
    <row r="391" spans="1:10" x14ac:dyDescent="0.35">
      <c r="A391" s="113"/>
      <c r="B391" s="114"/>
      <c r="C391" s="115"/>
      <c r="D391" s="114"/>
      <c r="E391" s="116"/>
      <c r="F391" s="116"/>
      <c r="G391" s="114"/>
      <c r="H391" s="115"/>
      <c r="I391" s="274"/>
      <c r="J391" s="277" t="str">
        <f>IFERROR(VLOOKUP(I391,ACOUSTIC_SITE_INFO!$AR$3:$AS$501,2,FALSE),"")</f>
        <v/>
      </c>
    </row>
    <row r="392" spans="1:10" x14ac:dyDescent="0.35">
      <c r="A392" s="113"/>
      <c r="B392" s="114"/>
      <c r="C392" s="115"/>
      <c r="D392" s="114"/>
      <c r="E392" s="116"/>
      <c r="F392" s="116"/>
      <c r="G392" s="114"/>
      <c r="H392" s="115"/>
      <c r="I392" s="274"/>
      <c r="J392" s="277" t="str">
        <f>IFERROR(VLOOKUP(I392,ACOUSTIC_SITE_INFO!$AR$3:$AS$501,2,FALSE),"")</f>
        <v/>
      </c>
    </row>
    <row r="393" spans="1:10" x14ac:dyDescent="0.35">
      <c r="A393" s="113"/>
      <c r="B393" s="114"/>
      <c r="C393" s="115"/>
      <c r="D393" s="114"/>
      <c r="E393" s="116"/>
      <c r="F393" s="116"/>
      <c r="G393" s="114"/>
      <c r="H393" s="115"/>
      <c r="I393" s="274"/>
      <c r="J393" s="277" t="str">
        <f>IFERROR(VLOOKUP(I393,ACOUSTIC_SITE_INFO!$AR$3:$AS$501,2,FALSE),"")</f>
        <v/>
      </c>
    </row>
    <row r="394" spans="1:10" x14ac:dyDescent="0.35">
      <c r="A394" s="113"/>
      <c r="B394" s="114"/>
      <c r="C394" s="115"/>
      <c r="D394" s="114"/>
      <c r="E394" s="116"/>
      <c r="F394" s="116"/>
      <c r="G394" s="114"/>
      <c r="H394" s="115"/>
      <c r="I394" s="274"/>
      <c r="J394" s="277" t="str">
        <f>IFERROR(VLOOKUP(I394,ACOUSTIC_SITE_INFO!$AR$3:$AS$501,2,FALSE),"")</f>
        <v/>
      </c>
    </row>
    <row r="395" spans="1:10" x14ac:dyDescent="0.35">
      <c r="A395" s="113"/>
      <c r="B395" s="114"/>
      <c r="C395" s="115"/>
      <c r="D395" s="114"/>
      <c r="E395" s="116"/>
      <c r="F395" s="116"/>
      <c r="G395" s="114"/>
      <c r="H395" s="115"/>
      <c r="I395" s="274"/>
      <c r="J395" s="277" t="str">
        <f>IFERROR(VLOOKUP(I395,ACOUSTIC_SITE_INFO!$AR$3:$AS$501,2,FALSE),"")</f>
        <v/>
      </c>
    </row>
    <row r="396" spans="1:10" x14ac:dyDescent="0.35">
      <c r="A396" s="113"/>
      <c r="B396" s="114"/>
      <c r="C396" s="115"/>
      <c r="D396" s="114"/>
      <c r="E396" s="116"/>
      <c r="F396" s="116"/>
      <c r="G396" s="114"/>
      <c r="H396" s="115"/>
      <c r="I396" s="274"/>
      <c r="J396" s="277" t="str">
        <f>IFERROR(VLOOKUP(I396,ACOUSTIC_SITE_INFO!$AR$3:$AS$501,2,FALSE),"")</f>
        <v/>
      </c>
    </row>
    <row r="397" spans="1:10" x14ac:dyDescent="0.35">
      <c r="A397" s="113"/>
      <c r="B397" s="114"/>
      <c r="C397" s="115"/>
      <c r="D397" s="114"/>
      <c r="E397" s="116"/>
      <c r="F397" s="116"/>
      <c r="G397" s="114"/>
      <c r="H397" s="115"/>
      <c r="I397" s="274"/>
      <c r="J397" s="277" t="str">
        <f>IFERROR(VLOOKUP(I397,ACOUSTIC_SITE_INFO!$AR$3:$AS$501,2,FALSE),"")</f>
        <v/>
      </c>
    </row>
    <row r="398" spans="1:10" x14ac:dyDescent="0.35">
      <c r="A398" s="113"/>
      <c r="B398" s="114"/>
      <c r="C398" s="115"/>
      <c r="D398" s="114"/>
      <c r="E398" s="116"/>
      <c r="F398" s="116"/>
      <c r="G398" s="114"/>
      <c r="H398" s="115"/>
      <c r="I398" s="274"/>
      <c r="J398" s="277" t="str">
        <f>IFERROR(VLOOKUP(I398,ACOUSTIC_SITE_INFO!$AR$3:$AS$501,2,FALSE),"")</f>
        <v/>
      </c>
    </row>
    <row r="399" spans="1:10" x14ac:dyDescent="0.35">
      <c r="A399" s="113"/>
      <c r="B399" s="114"/>
      <c r="C399" s="115"/>
      <c r="D399" s="114"/>
      <c r="E399" s="116"/>
      <c r="F399" s="116"/>
      <c r="G399" s="114"/>
      <c r="H399" s="115"/>
      <c r="I399" s="274"/>
      <c r="J399" s="277" t="str">
        <f>IFERROR(VLOOKUP(I399,ACOUSTIC_SITE_INFO!$AR$3:$AS$501,2,FALSE),"")</f>
        <v/>
      </c>
    </row>
    <row r="400" spans="1:10" x14ac:dyDescent="0.35">
      <c r="A400" s="113"/>
      <c r="B400" s="114"/>
      <c r="C400" s="115"/>
      <c r="D400" s="114"/>
      <c r="E400" s="116"/>
      <c r="F400" s="116"/>
      <c r="G400" s="114"/>
      <c r="H400" s="115"/>
      <c r="I400" s="274"/>
      <c r="J400" s="277" t="str">
        <f>IFERROR(VLOOKUP(I400,ACOUSTIC_SITE_INFO!$AR$3:$AS$501,2,FALSE),"")</f>
        <v/>
      </c>
    </row>
    <row r="401" spans="1:10" x14ac:dyDescent="0.35">
      <c r="A401" s="113"/>
      <c r="B401" s="114"/>
      <c r="C401" s="115"/>
      <c r="D401" s="114"/>
      <c r="E401" s="116"/>
      <c r="F401" s="116"/>
      <c r="G401" s="114"/>
      <c r="H401" s="115"/>
      <c r="I401" s="274"/>
      <c r="J401" s="277" t="str">
        <f>IFERROR(VLOOKUP(I401,ACOUSTIC_SITE_INFO!$AR$3:$AS$501,2,FALSE),"")</f>
        <v/>
      </c>
    </row>
    <row r="402" spans="1:10" x14ac:dyDescent="0.35">
      <c r="A402" s="113"/>
      <c r="B402" s="114"/>
      <c r="C402" s="115"/>
      <c r="D402" s="114"/>
      <c r="E402" s="116"/>
      <c r="F402" s="116"/>
      <c r="G402" s="114"/>
      <c r="H402" s="115"/>
      <c r="I402" s="274"/>
      <c r="J402" s="277" t="str">
        <f>IFERROR(VLOOKUP(I402,ACOUSTIC_SITE_INFO!$AR$3:$AS$501,2,FALSE),"")</f>
        <v/>
      </c>
    </row>
    <row r="403" spans="1:10" x14ac:dyDescent="0.35">
      <c r="A403" s="113"/>
      <c r="B403" s="114"/>
      <c r="C403" s="115"/>
      <c r="D403" s="114"/>
      <c r="E403" s="116"/>
      <c r="F403" s="116"/>
      <c r="G403" s="114"/>
      <c r="H403" s="115"/>
      <c r="I403" s="274"/>
      <c r="J403" s="277" t="str">
        <f>IFERROR(VLOOKUP(I403,ACOUSTIC_SITE_INFO!$AR$3:$AS$501,2,FALSE),"")</f>
        <v/>
      </c>
    </row>
    <row r="404" spans="1:10" x14ac:dyDescent="0.35">
      <c r="A404" s="113"/>
      <c r="B404" s="114"/>
      <c r="C404" s="115"/>
      <c r="D404" s="114"/>
      <c r="E404" s="116"/>
      <c r="F404" s="116"/>
      <c r="G404" s="114"/>
      <c r="H404" s="115"/>
      <c r="I404" s="274"/>
      <c r="J404" s="277" t="str">
        <f>IFERROR(VLOOKUP(I404,ACOUSTIC_SITE_INFO!$AR$3:$AS$501,2,FALSE),"")</f>
        <v/>
      </c>
    </row>
    <row r="405" spans="1:10" x14ac:dyDescent="0.35">
      <c r="A405" s="113"/>
      <c r="B405" s="114"/>
      <c r="C405" s="115"/>
      <c r="D405" s="114"/>
      <c r="E405" s="116"/>
      <c r="F405" s="116"/>
      <c r="G405" s="114"/>
      <c r="H405" s="115"/>
      <c r="I405" s="274"/>
      <c r="J405" s="277" t="str">
        <f>IFERROR(VLOOKUP(I405,ACOUSTIC_SITE_INFO!$AR$3:$AS$501,2,FALSE),"")</f>
        <v/>
      </c>
    </row>
    <row r="406" spans="1:10" x14ac:dyDescent="0.35">
      <c r="A406" s="113"/>
      <c r="B406" s="114"/>
      <c r="C406" s="115"/>
      <c r="D406" s="114"/>
      <c r="E406" s="116"/>
      <c r="F406" s="116"/>
      <c r="G406" s="114"/>
      <c r="H406" s="115"/>
      <c r="I406" s="274"/>
      <c r="J406" s="277" t="str">
        <f>IFERROR(VLOOKUP(I406,ACOUSTIC_SITE_INFO!$AR$3:$AS$501,2,FALSE),"")</f>
        <v/>
      </c>
    </row>
    <row r="407" spans="1:10" x14ac:dyDescent="0.35">
      <c r="A407" s="113"/>
      <c r="B407" s="114"/>
      <c r="C407" s="115"/>
      <c r="D407" s="114"/>
      <c r="E407" s="116"/>
      <c r="F407" s="116"/>
      <c r="G407" s="114"/>
      <c r="H407" s="115"/>
      <c r="I407" s="274"/>
      <c r="J407" s="277" t="str">
        <f>IFERROR(VLOOKUP(I407,ACOUSTIC_SITE_INFO!$AR$3:$AS$501,2,FALSE),"")</f>
        <v/>
      </c>
    </row>
    <row r="408" spans="1:10" x14ac:dyDescent="0.35">
      <c r="A408" s="113"/>
      <c r="B408" s="114"/>
      <c r="C408" s="115"/>
      <c r="D408" s="114"/>
      <c r="E408" s="116"/>
      <c r="F408" s="116"/>
      <c r="G408" s="114"/>
      <c r="H408" s="115"/>
      <c r="I408" s="274"/>
      <c r="J408" s="277" t="str">
        <f>IFERROR(VLOOKUP(I408,ACOUSTIC_SITE_INFO!$AR$3:$AS$501,2,FALSE),"")</f>
        <v/>
      </c>
    </row>
    <row r="409" spans="1:10" x14ac:dyDescent="0.35">
      <c r="A409" s="113"/>
      <c r="B409" s="114"/>
      <c r="C409" s="115"/>
      <c r="D409" s="114"/>
      <c r="E409" s="116"/>
      <c r="F409" s="116"/>
      <c r="G409" s="114"/>
      <c r="H409" s="115"/>
      <c r="I409" s="274"/>
      <c r="J409" s="277" t="str">
        <f>IFERROR(VLOOKUP(I409,ACOUSTIC_SITE_INFO!$AR$3:$AS$501,2,FALSE),"")</f>
        <v/>
      </c>
    </row>
    <row r="410" spans="1:10" x14ac:dyDescent="0.35">
      <c r="A410" s="113"/>
      <c r="B410" s="114"/>
      <c r="C410" s="115"/>
      <c r="D410" s="114"/>
      <c r="E410" s="116"/>
      <c r="F410" s="116"/>
      <c r="G410" s="114"/>
      <c r="H410" s="115"/>
      <c r="I410" s="274"/>
      <c r="J410" s="277" t="str">
        <f>IFERROR(VLOOKUP(I410,ACOUSTIC_SITE_INFO!$AR$3:$AS$501,2,FALSE),"")</f>
        <v/>
      </c>
    </row>
    <row r="411" spans="1:10" x14ac:dyDescent="0.35">
      <c r="A411" s="113"/>
      <c r="B411" s="114"/>
      <c r="C411" s="115"/>
      <c r="D411" s="114"/>
      <c r="E411" s="116"/>
      <c r="F411" s="116"/>
      <c r="G411" s="114"/>
      <c r="H411" s="115"/>
      <c r="I411" s="274"/>
      <c r="J411" s="277" t="str">
        <f>IFERROR(VLOOKUP(I411,ACOUSTIC_SITE_INFO!$AR$3:$AS$501,2,FALSE),"")</f>
        <v/>
      </c>
    </row>
    <row r="412" spans="1:10" x14ac:dyDescent="0.35">
      <c r="A412" s="113"/>
      <c r="B412" s="114"/>
      <c r="C412" s="115"/>
      <c r="D412" s="114"/>
      <c r="E412" s="116"/>
      <c r="F412" s="116"/>
      <c r="G412" s="114"/>
      <c r="H412" s="115"/>
      <c r="I412" s="274"/>
      <c r="J412" s="277" t="str">
        <f>IFERROR(VLOOKUP(I412,ACOUSTIC_SITE_INFO!$AR$3:$AS$501,2,FALSE),"")</f>
        <v/>
      </c>
    </row>
    <row r="413" spans="1:10" x14ac:dyDescent="0.35">
      <c r="A413" s="113"/>
      <c r="B413" s="114"/>
      <c r="C413" s="115"/>
      <c r="D413" s="114"/>
      <c r="E413" s="116"/>
      <c r="F413" s="116"/>
      <c r="G413" s="114"/>
      <c r="H413" s="115"/>
      <c r="I413" s="274"/>
      <c r="J413" s="277" t="str">
        <f>IFERROR(VLOOKUP(I413,ACOUSTIC_SITE_INFO!$AR$3:$AS$501,2,FALSE),"")</f>
        <v/>
      </c>
    </row>
    <row r="414" spans="1:10" x14ac:dyDescent="0.35">
      <c r="A414" s="113"/>
      <c r="B414" s="114"/>
      <c r="C414" s="115"/>
      <c r="D414" s="114"/>
      <c r="E414" s="116"/>
      <c r="F414" s="116"/>
      <c r="G414" s="114"/>
      <c r="H414" s="115"/>
      <c r="I414" s="274"/>
      <c r="J414" s="277" t="str">
        <f>IFERROR(VLOOKUP(I414,ACOUSTIC_SITE_INFO!$AR$3:$AS$501,2,FALSE),"")</f>
        <v/>
      </c>
    </row>
    <row r="415" spans="1:10" x14ac:dyDescent="0.35">
      <c r="A415" s="113"/>
      <c r="B415" s="114"/>
      <c r="C415" s="115"/>
      <c r="D415" s="114"/>
      <c r="E415" s="116"/>
      <c r="F415" s="116"/>
      <c r="G415" s="114"/>
      <c r="H415" s="115"/>
      <c r="I415" s="274"/>
      <c r="J415" s="277" t="str">
        <f>IFERROR(VLOOKUP(I415,ACOUSTIC_SITE_INFO!$AR$3:$AS$501,2,FALSE),"")</f>
        <v/>
      </c>
    </row>
    <row r="416" spans="1:10" x14ac:dyDescent="0.35">
      <c r="A416" s="113"/>
      <c r="B416" s="114"/>
      <c r="C416" s="115"/>
      <c r="D416" s="114"/>
      <c r="E416" s="116"/>
      <c r="F416" s="116"/>
      <c r="G416" s="114"/>
      <c r="H416" s="115"/>
      <c r="I416" s="274"/>
      <c r="J416" s="277" t="str">
        <f>IFERROR(VLOOKUP(I416,ACOUSTIC_SITE_INFO!$AR$3:$AS$501,2,FALSE),"")</f>
        <v/>
      </c>
    </row>
    <row r="417" spans="1:10" x14ac:dyDescent="0.35">
      <c r="A417" s="113"/>
      <c r="B417" s="114"/>
      <c r="C417" s="115"/>
      <c r="D417" s="114"/>
      <c r="E417" s="116"/>
      <c r="F417" s="116"/>
      <c r="G417" s="114"/>
      <c r="H417" s="115"/>
      <c r="I417" s="274"/>
      <c r="J417" s="277" t="str">
        <f>IFERROR(VLOOKUP(I417,ACOUSTIC_SITE_INFO!$AR$3:$AS$501,2,FALSE),"")</f>
        <v/>
      </c>
    </row>
    <row r="418" spans="1:10" x14ac:dyDescent="0.35">
      <c r="A418" s="113"/>
      <c r="B418" s="114"/>
      <c r="C418" s="115"/>
      <c r="D418" s="114"/>
      <c r="E418" s="116"/>
      <c r="F418" s="116"/>
      <c r="G418" s="114"/>
      <c r="H418" s="115"/>
      <c r="I418" s="274"/>
      <c r="J418" s="277" t="str">
        <f>IFERROR(VLOOKUP(I418,ACOUSTIC_SITE_INFO!$AR$3:$AS$501,2,FALSE),"")</f>
        <v/>
      </c>
    </row>
    <row r="419" spans="1:10" x14ac:dyDescent="0.35">
      <c r="A419" s="113"/>
      <c r="B419" s="114"/>
      <c r="C419" s="115"/>
      <c r="D419" s="114"/>
      <c r="E419" s="116"/>
      <c r="F419" s="116"/>
      <c r="G419" s="114"/>
      <c r="H419" s="115"/>
      <c r="I419" s="274"/>
      <c r="J419" s="277" t="str">
        <f>IFERROR(VLOOKUP(I419,ACOUSTIC_SITE_INFO!$AR$3:$AS$501,2,FALSE),"")</f>
        <v/>
      </c>
    </row>
    <row r="420" spans="1:10" x14ac:dyDescent="0.35">
      <c r="A420" s="113"/>
      <c r="B420" s="114"/>
      <c r="C420" s="115"/>
      <c r="D420" s="114"/>
      <c r="E420" s="116"/>
      <c r="F420" s="116"/>
      <c r="G420" s="114"/>
      <c r="H420" s="115"/>
      <c r="I420" s="274"/>
      <c r="J420" s="277" t="str">
        <f>IFERROR(VLOOKUP(I420,ACOUSTIC_SITE_INFO!$AR$3:$AS$501,2,FALSE),"")</f>
        <v/>
      </c>
    </row>
    <row r="421" spans="1:10" x14ac:dyDescent="0.35">
      <c r="A421" s="113"/>
      <c r="B421" s="114"/>
      <c r="C421" s="115"/>
      <c r="D421" s="114"/>
      <c r="E421" s="116"/>
      <c r="F421" s="116"/>
      <c r="G421" s="114"/>
      <c r="H421" s="115"/>
      <c r="I421" s="274"/>
      <c r="J421" s="277" t="str">
        <f>IFERROR(VLOOKUP(I421,ACOUSTIC_SITE_INFO!$AR$3:$AS$501,2,FALSE),"")</f>
        <v/>
      </c>
    </row>
    <row r="422" spans="1:10" x14ac:dyDescent="0.35">
      <c r="A422" s="113"/>
      <c r="B422" s="114"/>
      <c r="C422" s="115"/>
      <c r="D422" s="114"/>
      <c r="E422" s="116"/>
      <c r="F422" s="116"/>
      <c r="G422" s="114"/>
      <c r="H422" s="115"/>
      <c r="I422" s="274"/>
      <c r="J422" s="277" t="str">
        <f>IFERROR(VLOOKUP(I422,ACOUSTIC_SITE_INFO!$AR$3:$AS$501,2,FALSE),"")</f>
        <v/>
      </c>
    </row>
    <row r="423" spans="1:10" x14ac:dyDescent="0.35">
      <c r="A423" s="113"/>
      <c r="B423" s="114"/>
      <c r="C423" s="115"/>
      <c r="D423" s="114"/>
      <c r="E423" s="116"/>
      <c r="F423" s="116"/>
      <c r="G423" s="114"/>
      <c r="H423" s="115"/>
      <c r="I423" s="274"/>
      <c r="J423" s="277" t="str">
        <f>IFERROR(VLOOKUP(I423,ACOUSTIC_SITE_INFO!$AR$3:$AS$501,2,FALSE),"")</f>
        <v/>
      </c>
    </row>
    <row r="424" spans="1:10" x14ac:dyDescent="0.35">
      <c r="A424" s="113"/>
      <c r="B424" s="114"/>
      <c r="C424" s="115"/>
      <c r="D424" s="114"/>
      <c r="E424" s="116"/>
      <c r="F424" s="116"/>
      <c r="G424" s="114"/>
      <c r="H424" s="115"/>
      <c r="I424" s="274"/>
      <c r="J424" s="277" t="str">
        <f>IFERROR(VLOOKUP(I424,ACOUSTIC_SITE_INFO!$AR$3:$AS$501,2,FALSE),"")</f>
        <v/>
      </c>
    </row>
    <row r="425" spans="1:10" x14ac:dyDescent="0.35">
      <c r="A425" s="113"/>
      <c r="B425" s="114"/>
      <c r="C425" s="115"/>
      <c r="D425" s="114"/>
      <c r="E425" s="116"/>
      <c r="F425" s="116"/>
      <c r="G425" s="114"/>
      <c r="H425" s="115"/>
      <c r="I425" s="274"/>
      <c r="J425" s="277" t="str">
        <f>IFERROR(VLOOKUP(I425,ACOUSTIC_SITE_INFO!$AR$3:$AS$501,2,FALSE),"")</f>
        <v/>
      </c>
    </row>
    <row r="426" spans="1:10" x14ac:dyDescent="0.35">
      <c r="A426" s="113"/>
      <c r="B426" s="114"/>
      <c r="C426" s="115"/>
      <c r="D426" s="114"/>
      <c r="E426" s="116"/>
      <c r="F426" s="116"/>
      <c r="G426" s="114"/>
      <c r="H426" s="115"/>
      <c r="I426" s="274"/>
      <c r="J426" s="277" t="str">
        <f>IFERROR(VLOOKUP(I426,ACOUSTIC_SITE_INFO!$AR$3:$AS$501,2,FALSE),"")</f>
        <v/>
      </c>
    </row>
    <row r="427" spans="1:10" x14ac:dyDescent="0.35">
      <c r="A427" s="113"/>
      <c r="B427" s="114"/>
      <c r="C427" s="115"/>
      <c r="D427" s="114"/>
      <c r="E427" s="116"/>
      <c r="F427" s="116"/>
      <c r="G427" s="114"/>
      <c r="H427" s="115"/>
      <c r="I427" s="274"/>
      <c r="J427" s="277" t="str">
        <f>IFERROR(VLOOKUP(I427,ACOUSTIC_SITE_INFO!$AR$3:$AS$501,2,FALSE),"")</f>
        <v/>
      </c>
    </row>
    <row r="428" spans="1:10" x14ac:dyDescent="0.35">
      <c r="A428" s="113"/>
      <c r="B428" s="114"/>
      <c r="C428" s="115"/>
      <c r="D428" s="114"/>
      <c r="E428" s="116"/>
      <c r="F428" s="116"/>
      <c r="G428" s="114"/>
      <c r="H428" s="115"/>
      <c r="I428" s="274"/>
      <c r="J428" s="277" t="str">
        <f>IFERROR(VLOOKUP(I428,ACOUSTIC_SITE_INFO!$AR$3:$AS$501,2,FALSE),"")</f>
        <v/>
      </c>
    </row>
    <row r="429" spans="1:10" x14ac:dyDescent="0.35">
      <c r="A429" s="113"/>
      <c r="B429" s="114"/>
      <c r="C429" s="115"/>
      <c r="D429" s="114"/>
      <c r="E429" s="116"/>
      <c r="F429" s="116"/>
      <c r="G429" s="114"/>
      <c r="H429" s="115"/>
      <c r="I429" s="274"/>
      <c r="J429" s="277" t="str">
        <f>IFERROR(VLOOKUP(I429,ACOUSTIC_SITE_INFO!$AR$3:$AS$501,2,FALSE),"")</f>
        <v/>
      </c>
    </row>
    <row r="430" spans="1:10" x14ac:dyDescent="0.35">
      <c r="A430" s="113"/>
      <c r="B430" s="114"/>
      <c r="C430" s="115"/>
      <c r="D430" s="114"/>
      <c r="E430" s="116"/>
      <c r="F430" s="116"/>
      <c r="G430" s="114"/>
      <c r="H430" s="115"/>
      <c r="I430" s="274"/>
      <c r="J430" s="277" t="str">
        <f>IFERROR(VLOOKUP(I430,ACOUSTIC_SITE_INFO!$AR$3:$AS$501,2,FALSE),"")</f>
        <v/>
      </c>
    </row>
    <row r="431" spans="1:10" x14ac:dyDescent="0.35">
      <c r="A431" s="113"/>
      <c r="B431" s="114"/>
      <c r="C431" s="115"/>
      <c r="D431" s="114"/>
      <c r="E431" s="116"/>
      <c r="F431" s="116"/>
      <c r="G431" s="114"/>
      <c r="H431" s="115"/>
      <c r="I431" s="274"/>
      <c r="J431" s="277" t="str">
        <f>IFERROR(VLOOKUP(I431,ACOUSTIC_SITE_INFO!$AR$3:$AS$501,2,FALSE),"")</f>
        <v/>
      </c>
    </row>
    <row r="432" spans="1:10" x14ac:dyDescent="0.35">
      <c r="A432" s="113"/>
      <c r="B432" s="114"/>
      <c r="C432" s="115"/>
      <c r="D432" s="114"/>
      <c r="E432" s="116"/>
      <c r="F432" s="116"/>
      <c r="G432" s="114"/>
      <c r="H432" s="115"/>
      <c r="I432" s="274"/>
      <c r="J432" s="277" t="str">
        <f>IFERROR(VLOOKUP(I432,ACOUSTIC_SITE_INFO!$AR$3:$AS$501,2,FALSE),"")</f>
        <v/>
      </c>
    </row>
    <row r="433" spans="1:10" x14ac:dyDescent="0.35">
      <c r="A433" s="113"/>
      <c r="B433" s="114"/>
      <c r="C433" s="115"/>
      <c r="D433" s="114"/>
      <c r="E433" s="116"/>
      <c r="F433" s="116"/>
      <c r="G433" s="114"/>
      <c r="H433" s="115"/>
      <c r="I433" s="274"/>
      <c r="J433" s="277" t="str">
        <f>IFERROR(VLOOKUP(I433,ACOUSTIC_SITE_INFO!$AR$3:$AS$501,2,FALSE),"")</f>
        <v/>
      </c>
    </row>
    <row r="434" spans="1:10" x14ac:dyDescent="0.35">
      <c r="A434" s="113"/>
      <c r="B434" s="114"/>
      <c r="C434" s="115"/>
      <c r="D434" s="114"/>
      <c r="E434" s="116"/>
      <c r="F434" s="116"/>
      <c r="G434" s="114"/>
      <c r="H434" s="115"/>
      <c r="I434" s="274"/>
      <c r="J434" s="277" t="str">
        <f>IFERROR(VLOOKUP(I434,ACOUSTIC_SITE_INFO!$AR$3:$AS$501,2,FALSE),"")</f>
        <v/>
      </c>
    </row>
    <row r="435" spans="1:10" x14ac:dyDescent="0.35">
      <c r="A435" s="113"/>
      <c r="B435" s="114"/>
      <c r="C435" s="115"/>
      <c r="D435" s="114"/>
      <c r="E435" s="116"/>
      <c r="F435" s="116"/>
      <c r="G435" s="114"/>
      <c r="H435" s="115"/>
      <c r="I435" s="274"/>
      <c r="J435" s="277" t="str">
        <f>IFERROR(VLOOKUP(I435,ACOUSTIC_SITE_INFO!$AR$3:$AS$501,2,FALSE),"")</f>
        <v/>
      </c>
    </row>
    <row r="436" spans="1:10" x14ac:dyDescent="0.35">
      <c r="A436" s="113"/>
      <c r="B436" s="114"/>
      <c r="C436" s="115"/>
      <c r="D436" s="114"/>
      <c r="E436" s="116"/>
      <c r="F436" s="116"/>
      <c r="G436" s="114"/>
      <c r="H436" s="115"/>
      <c r="I436" s="274"/>
      <c r="J436" s="277" t="str">
        <f>IFERROR(VLOOKUP(I436,ACOUSTIC_SITE_INFO!$AR$3:$AS$501,2,FALSE),"")</f>
        <v/>
      </c>
    </row>
    <row r="437" spans="1:10" x14ac:dyDescent="0.35">
      <c r="A437" s="113"/>
      <c r="B437" s="114"/>
      <c r="C437" s="115"/>
      <c r="D437" s="114"/>
      <c r="E437" s="116"/>
      <c r="F437" s="116"/>
      <c r="G437" s="114"/>
      <c r="H437" s="115"/>
      <c r="I437" s="274"/>
      <c r="J437" s="277" t="str">
        <f>IFERROR(VLOOKUP(I437,ACOUSTIC_SITE_INFO!$AR$3:$AS$501,2,FALSE),"")</f>
        <v/>
      </c>
    </row>
    <row r="438" spans="1:10" x14ac:dyDescent="0.35">
      <c r="A438" s="113"/>
      <c r="B438" s="114"/>
      <c r="C438" s="115"/>
      <c r="D438" s="114"/>
      <c r="E438" s="116"/>
      <c r="F438" s="116"/>
      <c r="G438" s="114"/>
      <c r="H438" s="115"/>
      <c r="I438" s="274"/>
      <c r="J438" s="277" t="str">
        <f>IFERROR(VLOOKUP(I438,ACOUSTIC_SITE_INFO!$AR$3:$AS$501,2,FALSE),"")</f>
        <v/>
      </c>
    </row>
    <row r="439" spans="1:10" x14ac:dyDescent="0.35">
      <c r="A439" s="113"/>
      <c r="B439" s="114"/>
      <c r="C439" s="115"/>
      <c r="D439" s="114"/>
      <c r="E439" s="116"/>
      <c r="F439" s="116"/>
      <c r="G439" s="114"/>
      <c r="H439" s="115"/>
      <c r="I439" s="274"/>
      <c r="J439" s="277" t="str">
        <f>IFERROR(VLOOKUP(I439,ACOUSTIC_SITE_INFO!$AR$3:$AS$501,2,FALSE),"")</f>
        <v/>
      </c>
    </row>
    <row r="440" spans="1:10" x14ac:dyDescent="0.35">
      <c r="A440" s="113"/>
      <c r="B440" s="114"/>
      <c r="C440" s="115"/>
      <c r="D440" s="114"/>
      <c r="E440" s="116"/>
      <c r="F440" s="116"/>
      <c r="G440" s="114"/>
      <c r="H440" s="115"/>
      <c r="I440" s="274"/>
      <c r="J440" s="277" t="str">
        <f>IFERROR(VLOOKUP(I440,ACOUSTIC_SITE_INFO!$AR$3:$AS$501,2,FALSE),"")</f>
        <v/>
      </c>
    </row>
    <row r="441" spans="1:10" x14ac:dyDescent="0.35">
      <c r="A441" s="113"/>
      <c r="B441" s="114"/>
      <c r="C441" s="115"/>
      <c r="D441" s="114"/>
      <c r="E441" s="116"/>
      <c r="F441" s="116"/>
      <c r="G441" s="114"/>
      <c r="H441" s="115"/>
      <c r="I441" s="274"/>
      <c r="J441" s="277" t="str">
        <f>IFERROR(VLOOKUP(I441,ACOUSTIC_SITE_INFO!$AR$3:$AS$501,2,FALSE),"")</f>
        <v/>
      </c>
    </row>
    <row r="442" spans="1:10" x14ac:dyDescent="0.35">
      <c r="A442" s="113"/>
      <c r="B442" s="114"/>
      <c r="C442" s="115"/>
      <c r="D442" s="114"/>
      <c r="E442" s="116"/>
      <c r="F442" s="116"/>
      <c r="G442" s="114"/>
      <c r="H442" s="115"/>
      <c r="I442" s="274"/>
      <c r="J442" s="277" t="str">
        <f>IFERROR(VLOOKUP(I442,ACOUSTIC_SITE_INFO!$AR$3:$AS$501,2,FALSE),"")</f>
        <v/>
      </c>
    </row>
    <row r="443" spans="1:10" x14ac:dyDescent="0.35">
      <c r="A443" s="113"/>
      <c r="B443" s="114"/>
      <c r="C443" s="115"/>
      <c r="D443" s="114"/>
      <c r="E443" s="116"/>
      <c r="F443" s="116"/>
      <c r="G443" s="114"/>
      <c r="H443" s="115"/>
      <c r="I443" s="274"/>
      <c r="J443" s="277" t="str">
        <f>IFERROR(VLOOKUP(I443,ACOUSTIC_SITE_INFO!$AR$3:$AS$501,2,FALSE),"")</f>
        <v/>
      </c>
    </row>
    <row r="444" spans="1:10" x14ac:dyDescent="0.35">
      <c r="A444" s="113"/>
      <c r="B444" s="114"/>
      <c r="C444" s="115"/>
      <c r="D444" s="114"/>
      <c r="E444" s="116"/>
      <c r="F444" s="116"/>
      <c r="G444" s="114"/>
      <c r="H444" s="115"/>
      <c r="I444" s="274"/>
      <c r="J444" s="277" t="str">
        <f>IFERROR(VLOOKUP(I444,ACOUSTIC_SITE_INFO!$AR$3:$AS$501,2,FALSE),"")</f>
        <v/>
      </c>
    </row>
    <row r="445" spans="1:10" x14ac:dyDescent="0.35">
      <c r="A445" s="113"/>
      <c r="B445" s="114"/>
      <c r="C445" s="115"/>
      <c r="D445" s="114"/>
      <c r="E445" s="116"/>
      <c r="F445" s="116"/>
      <c r="G445" s="114"/>
      <c r="H445" s="115"/>
      <c r="I445" s="274"/>
      <c r="J445" s="277" t="str">
        <f>IFERROR(VLOOKUP(I445,ACOUSTIC_SITE_INFO!$AR$3:$AS$501,2,FALSE),"")</f>
        <v/>
      </c>
    </row>
    <row r="446" spans="1:10" x14ac:dyDescent="0.35">
      <c r="A446" s="113"/>
      <c r="B446" s="114"/>
      <c r="C446" s="115"/>
      <c r="D446" s="114"/>
      <c r="E446" s="116"/>
      <c r="F446" s="116"/>
      <c r="G446" s="114"/>
      <c r="H446" s="115"/>
      <c r="I446" s="274"/>
      <c r="J446" s="277" t="str">
        <f>IFERROR(VLOOKUP(I446,ACOUSTIC_SITE_INFO!$AR$3:$AS$501,2,FALSE),"")</f>
        <v/>
      </c>
    </row>
    <row r="447" spans="1:10" x14ac:dyDescent="0.35">
      <c r="A447" s="113"/>
      <c r="B447" s="114"/>
      <c r="C447" s="115"/>
      <c r="D447" s="114"/>
      <c r="E447" s="116"/>
      <c r="F447" s="116"/>
      <c r="G447" s="114"/>
      <c r="H447" s="115"/>
      <c r="I447" s="274"/>
      <c r="J447" s="277" t="str">
        <f>IFERROR(VLOOKUP(I447,ACOUSTIC_SITE_INFO!$AR$3:$AS$501,2,FALSE),"")</f>
        <v/>
      </c>
    </row>
    <row r="448" spans="1:10" x14ac:dyDescent="0.35">
      <c r="A448" s="113"/>
      <c r="B448" s="114"/>
      <c r="C448" s="115"/>
      <c r="D448" s="114"/>
      <c r="E448" s="116"/>
      <c r="F448" s="116"/>
      <c r="G448" s="114"/>
      <c r="H448" s="115"/>
      <c r="I448" s="274"/>
      <c r="J448" s="277" t="str">
        <f>IFERROR(VLOOKUP(I448,ACOUSTIC_SITE_INFO!$AR$3:$AS$501,2,FALSE),"")</f>
        <v/>
      </c>
    </row>
    <row r="449" spans="1:10" x14ac:dyDescent="0.35">
      <c r="A449" s="113"/>
      <c r="B449" s="114"/>
      <c r="C449" s="115"/>
      <c r="D449" s="114"/>
      <c r="E449" s="116"/>
      <c r="F449" s="116"/>
      <c r="G449" s="114"/>
      <c r="H449" s="115"/>
      <c r="I449" s="274"/>
      <c r="J449" s="277" t="str">
        <f>IFERROR(VLOOKUP(I449,ACOUSTIC_SITE_INFO!$AR$3:$AS$501,2,FALSE),"")</f>
        <v/>
      </c>
    </row>
    <row r="450" spans="1:10" x14ac:dyDescent="0.35">
      <c r="A450" s="113"/>
      <c r="B450" s="114"/>
      <c r="C450" s="115"/>
      <c r="D450" s="114"/>
      <c r="E450" s="116"/>
      <c r="F450" s="116"/>
      <c r="G450" s="114"/>
      <c r="H450" s="115"/>
      <c r="I450" s="274"/>
      <c r="J450" s="277" t="str">
        <f>IFERROR(VLOOKUP(I450,ACOUSTIC_SITE_INFO!$AR$3:$AS$501,2,FALSE),"")</f>
        <v/>
      </c>
    </row>
    <row r="451" spans="1:10" x14ac:dyDescent="0.35">
      <c r="A451" s="113"/>
      <c r="B451" s="114"/>
      <c r="C451" s="115"/>
      <c r="D451" s="114"/>
      <c r="E451" s="116"/>
      <c r="F451" s="116"/>
      <c r="G451" s="114"/>
      <c r="H451" s="115"/>
      <c r="I451" s="274"/>
      <c r="J451" s="277" t="str">
        <f>IFERROR(VLOOKUP(I451,ACOUSTIC_SITE_INFO!$AR$3:$AS$501,2,FALSE),"")</f>
        <v/>
      </c>
    </row>
    <row r="452" spans="1:10" x14ac:dyDescent="0.35">
      <c r="A452" s="113"/>
      <c r="B452" s="114"/>
      <c r="C452" s="115"/>
      <c r="D452" s="114"/>
      <c r="E452" s="116"/>
      <c r="F452" s="116"/>
      <c r="G452" s="114"/>
      <c r="H452" s="115"/>
      <c r="I452" s="274"/>
      <c r="J452" s="277" t="str">
        <f>IFERROR(VLOOKUP(I452,ACOUSTIC_SITE_INFO!$AR$3:$AS$501,2,FALSE),"")</f>
        <v/>
      </c>
    </row>
    <row r="453" spans="1:10" x14ac:dyDescent="0.35">
      <c r="A453" s="113"/>
      <c r="B453" s="114"/>
      <c r="C453" s="115"/>
      <c r="D453" s="114"/>
      <c r="E453" s="116"/>
      <c r="F453" s="116"/>
      <c r="G453" s="114"/>
      <c r="H453" s="115"/>
      <c r="I453" s="274"/>
      <c r="J453" s="277" t="str">
        <f>IFERROR(VLOOKUP(I453,ACOUSTIC_SITE_INFO!$AR$3:$AS$501,2,FALSE),"")</f>
        <v/>
      </c>
    </row>
    <row r="454" spans="1:10" x14ac:dyDescent="0.35">
      <c r="A454" s="113"/>
      <c r="B454" s="114"/>
      <c r="C454" s="115"/>
      <c r="D454" s="114"/>
      <c r="E454" s="116"/>
      <c r="F454" s="116"/>
      <c r="G454" s="114"/>
      <c r="H454" s="115"/>
      <c r="I454" s="274"/>
      <c r="J454" s="277" t="str">
        <f>IFERROR(VLOOKUP(I454,ACOUSTIC_SITE_INFO!$AR$3:$AS$501,2,FALSE),"")</f>
        <v/>
      </c>
    </row>
    <row r="455" spans="1:10" x14ac:dyDescent="0.35">
      <c r="A455" s="113"/>
      <c r="B455" s="114"/>
      <c r="C455" s="115"/>
      <c r="D455" s="114"/>
      <c r="E455" s="116"/>
      <c r="F455" s="116"/>
      <c r="G455" s="114"/>
      <c r="H455" s="115"/>
      <c r="I455" s="274"/>
      <c r="J455" s="277" t="str">
        <f>IFERROR(VLOOKUP(I455,ACOUSTIC_SITE_INFO!$AR$3:$AS$501,2,FALSE),"")</f>
        <v/>
      </c>
    </row>
    <row r="456" spans="1:10" x14ac:dyDescent="0.35">
      <c r="A456" s="113"/>
      <c r="B456" s="114"/>
      <c r="C456" s="115"/>
      <c r="D456" s="114"/>
      <c r="E456" s="116"/>
      <c r="F456" s="116"/>
      <c r="G456" s="114"/>
      <c r="H456" s="115"/>
      <c r="I456" s="274"/>
      <c r="J456" s="277" t="str">
        <f>IFERROR(VLOOKUP(I456,ACOUSTIC_SITE_INFO!$AR$3:$AS$501,2,FALSE),"")</f>
        <v/>
      </c>
    </row>
    <row r="457" spans="1:10" x14ac:dyDescent="0.35">
      <c r="A457" s="113"/>
      <c r="B457" s="114"/>
      <c r="C457" s="115"/>
      <c r="D457" s="114"/>
      <c r="E457" s="116"/>
      <c r="F457" s="116"/>
      <c r="G457" s="114"/>
      <c r="H457" s="115"/>
      <c r="I457" s="274"/>
      <c r="J457" s="277" t="str">
        <f>IFERROR(VLOOKUP(I457,ACOUSTIC_SITE_INFO!$AR$3:$AS$501,2,FALSE),"")</f>
        <v/>
      </c>
    </row>
    <row r="458" spans="1:10" x14ac:dyDescent="0.35">
      <c r="A458" s="113"/>
      <c r="B458" s="114"/>
      <c r="C458" s="115"/>
      <c r="D458" s="114"/>
      <c r="E458" s="116"/>
      <c r="F458" s="116"/>
      <c r="G458" s="114"/>
      <c r="H458" s="115"/>
      <c r="I458" s="274"/>
      <c r="J458" s="277" t="str">
        <f>IFERROR(VLOOKUP(I458,ACOUSTIC_SITE_INFO!$AR$3:$AS$501,2,FALSE),"")</f>
        <v/>
      </c>
    </row>
    <row r="459" spans="1:10" x14ac:dyDescent="0.35">
      <c r="A459" s="113"/>
      <c r="B459" s="114"/>
      <c r="C459" s="115"/>
      <c r="D459" s="114"/>
      <c r="E459" s="116"/>
      <c r="F459" s="116"/>
      <c r="G459" s="114"/>
      <c r="H459" s="115"/>
      <c r="I459" s="274"/>
      <c r="J459" s="277" t="str">
        <f>IFERROR(VLOOKUP(I459,ACOUSTIC_SITE_INFO!$AR$3:$AS$501,2,FALSE),"")</f>
        <v/>
      </c>
    </row>
    <row r="460" spans="1:10" x14ac:dyDescent="0.35">
      <c r="A460" s="113"/>
      <c r="B460" s="114"/>
      <c r="C460" s="115"/>
      <c r="D460" s="114"/>
      <c r="E460" s="116"/>
      <c r="F460" s="116"/>
      <c r="G460" s="114"/>
      <c r="H460" s="115"/>
      <c r="I460" s="274"/>
      <c r="J460" s="277" t="str">
        <f>IFERROR(VLOOKUP(I460,ACOUSTIC_SITE_INFO!$AR$3:$AS$501,2,FALSE),"")</f>
        <v/>
      </c>
    </row>
    <row r="461" spans="1:10" x14ac:dyDescent="0.35">
      <c r="A461" s="113"/>
      <c r="B461" s="114"/>
      <c r="C461" s="115"/>
      <c r="D461" s="114"/>
      <c r="E461" s="116"/>
      <c r="F461" s="116"/>
      <c r="G461" s="114"/>
      <c r="H461" s="115"/>
      <c r="I461" s="274"/>
      <c r="J461" s="277" t="str">
        <f>IFERROR(VLOOKUP(I461,ACOUSTIC_SITE_INFO!$AR$3:$AS$501,2,FALSE),"")</f>
        <v/>
      </c>
    </row>
    <row r="462" spans="1:10" x14ac:dyDescent="0.35">
      <c r="A462" s="113"/>
      <c r="B462" s="114"/>
      <c r="C462" s="115"/>
      <c r="D462" s="114"/>
      <c r="E462" s="116"/>
      <c r="F462" s="116"/>
      <c r="G462" s="114"/>
      <c r="H462" s="115"/>
      <c r="I462" s="274"/>
      <c r="J462" s="277" t="str">
        <f>IFERROR(VLOOKUP(I462,ACOUSTIC_SITE_INFO!$AR$3:$AS$501,2,FALSE),"")</f>
        <v/>
      </c>
    </row>
    <row r="463" spans="1:10" x14ac:dyDescent="0.35">
      <c r="A463" s="113"/>
      <c r="B463" s="114"/>
      <c r="C463" s="115"/>
      <c r="D463" s="114"/>
      <c r="E463" s="116"/>
      <c r="F463" s="116"/>
      <c r="G463" s="114"/>
      <c r="H463" s="115"/>
      <c r="I463" s="274"/>
      <c r="J463" s="277" t="str">
        <f>IFERROR(VLOOKUP(I463,ACOUSTIC_SITE_INFO!$AR$3:$AS$501,2,FALSE),"")</f>
        <v/>
      </c>
    </row>
    <row r="464" spans="1:10" x14ac:dyDescent="0.35">
      <c r="A464" s="113"/>
      <c r="B464" s="114"/>
      <c r="C464" s="115"/>
      <c r="D464" s="114"/>
      <c r="E464" s="116"/>
      <c r="F464" s="116"/>
      <c r="G464" s="114"/>
      <c r="H464" s="115"/>
      <c r="I464" s="274"/>
      <c r="J464" s="277" t="str">
        <f>IFERROR(VLOOKUP(I464,ACOUSTIC_SITE_INFO!$AR$3:$AS$501,2,FALSE),"")</f>
        <v/>
      </c>
    </row>
    <row r="465" spans="1:10" x14ac:dyDescent="0.35">
      <c r="A465" s="113"/>
      <c r="B465" s="114"/>
      <c r="C465" s="115"/>
      <c r="D465" s="114"/>
      <c r="E465" s="116"/>
      <c r="F465" s="116"/>
      <c r="G465" s="114"/>
      <c r="H465" s="115"/>
      <c r="I465" s="274"/>
      <c r="J465" s="277" t="str">
        <f>IFERROR(VLOOKUP(I465,ACOUSTIC_SITE_INFO!$AR$3:$AS$501,2,FALSE),"")</f>
        <v/>
      </c>
    </row>
    <row r="466" spans="1:10" x14ac:dyDescent="0.35">
      <c r="A466" s="113"/>
      <c r="B466" s="114"/>
      <c r="C466" s="115"/>
      <c r="D466" s="114"/>
      <c r="E466" s="116"/>
      <c r="F466" s="116"/>
      <c r="G466" s="114"/>
      <c r="H466" s="115"/>
      <c r="I466" s="274"/>
      <c r="J466" s="277" t="str">
        <f>IFERROR(VLOOKUP(I466,ACOUSTIC_SITE_INFO!$AR$3:$AS$501,2,FALSE),"")</f>
        <v/>
      </c>
    </row>
    <row r="467" spans="1:10" x14ac:dyDescent="0.35">
      <c r="A467" s="113"/>
      <c r="B467" s="114"/>
      <c r="C467" s="115"/>
      <c r="D467" s="114"/>
      <c r="E467" s="116"/>
      <c r="F467" s="116"/>
      <c r="G467" s="114"/>
      <c r="H467" s="115"/>
      <c r="I467" s="274"/>
      <c r="J467" s="277" t="str">
        <f>IFERROR(VLOOKUP(I467,ACOUSTIC_SITE_INFO!$AR$3:$AS$501,2,FALSE),"")</f>
        <v/>
      </c>
    </row>
    <row r="468" spans="1:10" x14ac:dyDescent="0.35">
      <c r="A468" s="113"/>
      <c r="B468" s="114"/>
      <c r="C468" s="115"/>
      <c r="D468" s="114"/>
      <c r="E468" s="116"/>
      <c r="F468" s="116"/>
      <c r="G468" s="114"/>
      <c r="H468" s="115"/>
      <c r="I468" s="274"/>
      <c r="J468" s="277" t="str">
        <f>IFERROR(VLOOKUP(I468,ACOUSTIC_SITE_INFO!$AR$3:$AS$501,2,FALSE),"")</f>
        <v/>
      </c>
    </row>
    <row r="469" spans="1:10" x14ac:dyDescent="0.35">
      <c r="A469" s="113"/>
      <c r="B469" s="114"/>
      <c r="C469" s="115"/>
      <c r="D469" s="114"/>
      <c r="E469" s="116"/>
      <c r="F469" s="116"/>
      <c r="G469" s="114"/>
      <c r="H469" s="115"/>
      <c r="I469" s="274"/>
      <c r="J469" s="277" t="str">
        <f>IFERROR(VLOOKUP(I469,ACOUSTIC_SITE_INFO!$AR$3:$AS$501,2,FALSE),"")</f>
        <v/>
      </c>
    </row>
    <row r="470" spans="1:10" x14ac:dyDescent="0.35">
      <c r="A470" s="113"/>
      <c r="B470" s="114"/>
      <c r="C470" s="115"/>
      <c r="D470" s="114"/>
      <c r="E470" s="116"/>
      <c r="F470" s="116"/>
      <c r="G470" s="114"/>
      <c r="H470" s="115"/>
      <c r="I470" s="274"/>
      <c r="J470" s="277" t="str">
        <f>IFERROR(VLOOKUP(I470,ACOUSTIC_SITE_INFO!$AR$3:$AS$501,2,FALSE),"")</f>
        <v/>
      </c>
    </row>
    <row r="471" spans="1:10" x14ac:dyDescent="0.35">
      <c r="A471" s="113"/>
      <c r="B471" s="114"/>
      <c r="C471" s="115"/>
      <c r="D471" s="114"/>
      <c r="E471" s="116"/>
      <c r="F471" s="116"/>
      <c r="G471" s="114"/>
      <c r="H471" s="115"/>
      <c r="I471" s="274"/>
      <c r="J471" s="277" t="str">
        <f>IFERROR(VLOOKUP(I471,ACOUSTIC_SITE_INFO!$AR$3:$AS$501,2,FALSE),"")</f>
        <v/>
      </c>
    </row>
    <row r="472" spans="1:10" x14ac:dyDescent="0.35">
      <c r="A472" s="113"/>
      <c r="B472" s="114"/>
      <c r="C472" s="115"/>
      <c r="D472" s="114"/>
      <c r="E472" s="116"/>
      <c r="F472" s="116"/>
      <c r="G472" s="114"/>
      <c r="H472" s="115"/>
      <c r="I472" s="274"/>
      <c r="J472" s="277" t="str">
        <f>IFERROR(VLOOKUP(I472,ACOUSTIC_SITE_INFO!$AR$3:$AS$501,2,FALSE),"")</f>
        <v/>
      </c>
    </row>
    <row r="473" spans="1:10" x14ac:dyDescent="0.35">
      <c r="A473" s="113"/>
      <c r="B473" s="114"/>
      <c r="C473" s="115"/>
      <c r="D473" s="114"/>
      <c r="E473" s="116"/>
      <c r="F473" s="116"/>
      <c r="G473" s="114"/>
      <c r="H473" s="115"/>
      <c r="I473" s="274"/>
      <c r="J473" s="277" t="str">
        <f>IFERROR(VLOOKUP(I473,ACOUSTIC_SITE_INFO!$AR$3:$AS$501,2,FALSE),"")</f>
        <v/>
      </c>
    </row>
    <row r="474" spans="1:10" x14ac:dyDescent="0.35">
      <c r="A474" s="113"/>
      <c r="B474" s="114"/>
      <c r="C474" s="115"/>
      <c r="D474" s="114"/>
      <c r="E474" s="116"/>
      <c r="F474" s="116"/>
      <c r="G474" s="114"/>
      <c r="H474" s="115"/>
      <c r="I474" s="274"/>
      <c r="J474" s="277" t="str">
        <f>IFERROR(VLOOKUP(I474,ACOUSTIC_SITE_INFO!$AR$3:$AS$501,2,FALSE),"")</f>
        <v/>
      </c>
    </row>
    <row r="475" spans="1:10" x14ac:dyDescent="0.35">
      <c r="A475" s="113"/>
      <c r="B475" s="114"/>
      <c r="C475" s="115"/>
      <c r="D475" s="114"/>
      <c r="E475" s="116"/>
      <c r="F475" s="116"/>
      <c r="G475" s="114"/>
      <c r="H475" s="115"/>
      <c r="I475" s="274"/>
      <c r="J475" s="277" t="str">
        <f>IFERROR(VLOOKUP(I475,ACOUSTIC_SITE_INFO!$AR$3:$AS$501,2,FALSE),"")</f>
        <v/>
      </c>
    </row>
    <row r="476" spans="1:10" x14ac:dyDescent="0.35">
      <c r="A476" s="113"/>
      <c r="B476" s="114"/>
      <c r="C476" s="115"/>
      <c r="D476" s="114"/>
      <c r="E476" s="116"/>
      <c r="F476" s="116"/>
      <c r="G476" s="114"/>
      <c r="H476" s="115"/>
      <c r="I476" s="274"/>
      <c r="J476" s="277" t="str">
        <f>IFERROR(VLOOKUP(I476,ACOUSTIC_SITE_INFO!$AR$3:$AS$501,2,FALSE),"")</f>
        <v/>
      </c>
    </row>
    <row r="477" spans="1:10" x14ac:dyDescent="0.35">
      <c r="A477" s="113"/>
      <c r="B477" s="114"/>
      <c r="C477" s="115"/>
      <c r="D477" s="114"/>
      <c r="E477" s="116"/>
      <c r="F477" s="116"/>
      <c r="G477" s="114"/>
      <c r="H477" s="115"/>
      <c r="I477" s="274"/>
      <c r="J477" s="277" t="str">
        <f>IFERROR(VLOOKUP(I477,ACOUSTIC_SITE_INFO!$AR$3:$AS$501,2,FALSE),"")</f>
        <v/>
      </c>
    </row>
    <row r="478" spans="1:10" x14ac:dyDescent="0.35">
      <c r="A478" s="113"/>
      <c r="B478" s="114"/>
      <c r="C478" s="115"/>
      <c r="D478" s="114"/>
      <c r="E478" s="116"/>
      <c r="F478" s="116"/>
      <c r="G478" s="114"/>
      <c r="H478" s="115"/>
      <c r="I478" s="274"/>
      <c r="J478" s="277" t="str">
        <f>IFERROR(VLOOKUP(I478,ACOUSTIC_SITE_INFO!$AR$3:$AS$501,2,FALSE),"")</f>
        <v/>
      </c>
    </row>
    <row r="479" spans="1:10" x14ac:dyDescent="0.35">
      <c r="A479" s="113"/>
      <c r="B479" s="114"/>
      <c r="C479" s="115"/>
      <c r="D479" s="114"/>
      <c r="E479" s="116"/>
      <c r="F479" s="116"/>
      <c r="G479" s="114"/>
      <c r="H479" s="115"/>
      <c r="I479" s="274"/>
      <c r="J479" s="277" t="str">
        <f>IFERROR(VLOOKUP(I479,ACOUSTIC_SITE_INFO!$AR$3:$AS$501,2,FALSE),"")</f>
        <v/>
      </c>
    </row>
    <row r="480" spans="1:10" x14ac:dyDescent="0.35">
      <c r="A480" s="113"/>
      <c r="B480" s="114"/>
      <c r="C480" s="115"/>
      <c r="D480" s="114"/>
      <c r="E480" s="116"/>
      <c r="F480" s="116"/>
      <c r="G480" s="114"/>
      <c r="H480" s="115"/>
      <c r="I480" s="274"/>
      <c r="J480" s="277" t="str">
        <f>IFERROR(VLOOKUP(I480,ACOUSTIC_SITE_INFO!$AR$3:$AS$501,2,FALSE),"")</f>
        <v/>
      </c>
    </row>
    <row r="481" spans="1:10" x14ac:dyDescent="0.35">
      <c r="A481" s="113"/>
      <c r="B481" s="114"/>
      <c r="C481" s="115"/>
      <c r="D481" s="114"/>
      <c r="E481" s="116"/>
      <c r="F481" s="116"/>
      <c r="G481" s="114"/>
      <c r="H481" s="115"/>
      <c r="I481" s="274"/>
      <c r="J481" s="277" t="str">
        <f>IFERROR(VLOOKUP(I481,ACOUSTIC_SITE_INFO!$AR$3:$AS$501,2,FALSE),"")</f>
        <v/>
      </c>
    </row>
    <row r="482" spans="1:10" x14ac:dyDescent="0.35">
      <c r="A482" s="113"/>
      <c r="B482" s="114"/>
      <c r="C482" s="115"/>
      <c r="D482" s="114"/>
      <c r="E482" s="116"/>
      <c r="F482" s="116"/>
      <c r="G482" s="114"/>
      <c r="H482" s="115"/>
      <c r="I482" s="274"/>
      <c r="J482" s="277" t="str">
        <f>IFERROR(VLOOKUP(I482,ACOUSTIC_SITE_INFO!$AR$3:$AS$501,2,FALSE),"")</f>
        <v/>
      </c>
    </row>
    <row r="483" spans="1:10" x14ac:dyDescent="0.35">
      <c r="A483" s="113"/>
      <c r="B483" s="114"/>
      <c r="C483" s="115"/>
      <c r="D483" s="114"/>
      <c r="E483" s="116"/>
      <c r="F483" s="116"/>
      <c r="G483" s="114"/>
      <c r="H483" s="115"/>
      <c r="I483" s="274"/>
      <c r="J483" s="277" t="str">
        <f>IFERROR(VLOOKUP(I483,ACOUSTIC_SITE_INFO!$AR$3:$AS$501,2,FALSE),"")</f>
        <v/>
      </c>
    </row>
    <row r="484" spans="1:10" x14ac:dyDescent="0.35">
      <c r="A484" s="113"/>
      <c r="B484" s="114"/>
      <c r="C484" s="115"/>
      <c r="D484" s="114"/>
      <c r="E484" s="116"/>
      <c r="F484" s="116"/>
      <c r="G484" s="114"/>
      <c r="H484" s="115"/>
      <c r="I484" s="274"/>
      <c r="J484" s="277" t="str">
        <f>IFERROR(VLOOKUP(I484,ACOUSTIC_SITE_INFO!$AR$3:$AS$501,2,FALSE),"")</f>
        <v/>
      </c>
    </row>
    <row r="485" spans="1:10" x14ac:dyDescent="0.35">
      <c r="A485" s="113"/>
      <c r="B485" s="114"/>
      <c r="C485" s="115"/>
      <c r="D485" s="114"/>
      <c r="E485" s="116"/>
      <c r="F485" s="116"/>
      <c r="G485" s="114"/>
      <c r="H485" s="115"/>
      <c r="I485" s="274"/>
      <c r="J485" s="277" t="str">
        <f>IFERROR(VLOOKUP(I485,ACOUSTIC_SITE_INFO!$AR$3:$AS$501,2,FALSE),"")</f>
        <v/>
      </c>
    </row>
    <row r="486" spans="1:10" x14ac:dyDescent="0.35">
      <c r="A486" s="113"/>
      <c r="B486" s="114"/>
      <c r="C486" s="115"/>
      <c r="D486" s="114"/>
      <c r="E486" s="116"/>
      <c r="F486" s="116"/>
      <c r="G486" s="114"/>
      <c r="H486" s="115"/>
      <c r="I486" s="274"/>
      <c r="J486" s="277" t="str">
        <f>IFERROR(VLOOKUP(I486,ACOUSTIC_SITE_INFO!$AR$3:$AS$501,2,FALSE),"")</f>
        <v/>
      </c>
    </row>
    <row r="487" spans="1:10" x14ac:dyDescent="0.35">
      <c r="A487" s="113"/>
      <c r="B487" s="114"/>
      <c r="C487" s="115"/>
      <c r="D487" s="114"/>
      <c r="E487" s="116"/>
      <c r="F487" s="116"/>
      <c r="G487" s="114"/>
      <c r="H487" s="115"/>
      <c r="I487" s="274"/>
      <c r="J487" s="277" t="str">
        <f>IFERROR(VLOOKUP(I487,ACOUSTIC_SITE_INFO!$AR$3:$AS$501,2,FALSE),"")</f>
        <v/>
      </c>
    </row>
    <row r="488" spans="1:10" x14ac:dyDescent="0.35">
      <c r="A488" s="113"/>
      <c r="B488" s="114"/>
      <c r="C488" s="115"/>
      <c r="D488" s="114"/>
      <c r="E488" s="116"/>
      <c r="F488" s="116"/>
      <c r="G488" s="114"/>
      <c r="H488" s="115"/>
      <c r="I488" s="274"/>
      <c r="J488" s="277" t="str">
        <f>IFERROR(VLOOKUP(I488,ACOUSTIC_SITE_INFO!$AR$3:$AS$501,2,FALSE),"")</f>
        <v/>
      </c>
    </row>
    <row r="489" spans="1:10" x14ac:dyDescent="0.35">
      <c r="A489" s="113"/>
      <c r="B489" s="114"/>
      <c r="C489" s="115"/>
      <c r="D489" s="114"/>
      <c r="E489" s="116"/>
      <c r="F489" s="116"/>
      <c r="G489" s="114"/>
      <c r="H489" s="115"/>
      <c r="I489" s="274"/>
      <c r="J489" s="277" t="str">
        <f>IFERROR(VLOOKUP(I489,ACOUSTIC_SITE_INFO!$AR$3:$AS$501,2,FALSE),"")</f>
        <v/>
      </c>
    </row>
    <row r="490" spans="1:10" x14ac:dyDescent="0.35">
      <c r="A490" s="113"/>
      <c r="B490" s="114"/>
      <c r="C490" s="115"/>
      <c r="D490" s="114"/>
      <c r="E490" s="116"/>
      <c r="F490" s="116"/>
      <c r="G490" s="114"/>
      <c r="H490" s="115"/>
      <c r="I490" s="274"/>
      <c r="J490" s="277" t="str">
        <f>IFERROR(VLOOKUP(I490,ACOUSTIC_SITE_INFO!$AR$3:$AS$501,2,FALSE),"")</f>
        <v/>
      </c>
    </row>
    <row r="491" spans="1:10" x14ac:dyDescent="0.35">
      <c r="A491" s="113"/>
      <c r="B491" s="114"/>
      <c r="C491" s="115"/>
      <c r="D491" s="114"/>
      <c r="E491" s="116"/>
      <c r="F491" s="116"/>
      <c r="G491" s="114"/>
      <c r="H491" s="115"/>
      <c r="I491" s="274"/>
      <c r="J491" s="277" t="str">
        <f>IFERROR(VLOOKUP(I491,ACOUSTIC_SITE_INFO!$AR$3:$AS$501,2,FALSE),"")</f>
        <v/>
      </c>
    </row>
    <row r="492" spans="1:10" x14ac:dyDescent="0.35">
      <c r="A492" s="113"/>
      <c r="B492" s="114"/>
      <c r="C492" s="115"/>
      <c r="D492" s="114"/>
      <c r="E492" s="116"/>
      <c r="F492" s="116"/>
      <c r="G492" s="114"/>
      <c r="H492" s="115"/>
      <c r="I492" s="274"/>
      <c r="J492" s="277" t="str">
        <f>IFERROR(VLOOKUP(I492,ACOUSTIC_SITE_INFO!$AR$3:$AS$501,2,FALSE),"")</f>
        <v/>
      </c>
    </row>
    <row r="493" spans="1:10" x14ac:dyDescent="0.35">
      <c r="A493" s="113"/>
      <c r="B493" s="114"/>
      <c r="C493" s="115"/>
      <c r="D493" s="114"/>
      <c r="E493" s="116"/>
      <c r="F493" s="116"/>
      <c r="G493" s="114"/>
      <c r="H493" s="115"/>
      <c r="I493" s="274"/>
      <c r="J493" s="277" t="str">
        <f>IFERROR(VLOOKUP(I493,ACOUSTIC_SITE_INFO!$AR$3:$AS$501,2,FALSE),"")</f>
        <v/>
      </c>
    </row>
    <row r="494" spans="1:10" x14ac:dyDescent="0.35">
      <c r="A494" s="113"/>
      <c r="B494" s="114"/>
      <c r="C494" s="115"/>
      <c r="D494" s="114"/>
      <c r="E494" s="116"/>
      <c r="F494" s="116"/>
      <c r="G494" s="114"/>
      <c r="H494" s="115"/>
      <c r="I494" s="274"/>
      <c r="J494" s="277" t="str">
        <f>IFERROR(VLOOKUP(I494,ACOUSTIC_SITE_INFO!$AR$3:$AS$501,2,FALSE),"")</f>
        <v/>
      </c>
    </row>
    <row r="495" spans="1:10" x14ac:dyDescent="0.35">
      <c r="A495" s="113"/>
      <c r="B495" s="114"/>
      <c r="C495" s="115"/>
      <c r="D495" s="114"/>
      <c r="E495" s="116"/>
      <c r="F495" s="116"/>
      <c r="G495" s="114"/>
      <c r="H495" s="115"/>
      <c r="I495" s="274"/>
      <c r="J495" s="277" t="str">
        <f>IFERROR(VLOOKUP(I495,ACOUSTIC_SITE_INFO!$AR$3:$AS$501,2,FALSE),"")</f>
        <v/>
      </c>
    </row>
    <row r="496" spans="1:10" x14ac:dyDescent="0.35">
      <c r="A496" s="113"/>
      <c r="B496" s="114"/>
      <c r="C496" s="115"/>
      <c r="D496" s="114"/>
      <c r="E496" s="116"/>
      <c r="F496" s="116"/>
      <c r="G496" s="114"/>
      <c r="H496" s="115"/>
      <c r="I496" s="274"/>
      <c r="J496" s="277" t="str">
        <f>IFERROR(VLOOKUP(I496,ACOUSTIC_SITE_INFO!$AR$3:$AS$501,2,FALSE),"")</f>
        <v/>
      </c>
    </row>
    <row r="497" spans="1:10" x14ac:dyDescent="0.35">
      <c r="A497" s="113"/>
      <c r="B497" s="114"/>
      <c r="C497" s="115"/>
      <c r="D497" s="114"/>
      <c r="E497" s="116"/>
      <c r="F497" s="116"/>
      <c r="G497" s="114"/>
      <c r="H497" s="115"/>
      <c r="I497" s="274"/>
      <c r="J497" s="277" t="str">
        <f>IFERROR(VLOOKUP(I497,ACOUSTIC_SITE_INFO!$AR$3:$AS$501,2,FALSE),"")</f>
        <v/>
      </c>
    </row>
    <row r="498" spans="1:10" x14ac:dyDescent="0.35">
      <c r="A498" s="113"/>
      <c r="B498" s="114"/>
      <c r="C498" s="115"/>
      <c r="D498" s="114"/>
      <c r="E498" s="116"/>
      <c r="F498" s="116"/>
      <c r="G498" s="114"/>
      <c r="H498" s="115"/>
      <c r="I498" s="274"/>
      <c r="J498" s="277" t="str">
        <f>IFERROR(VLOOKUP(I498,ACOUSTIC_SITE_INFO!$AR$3:$AS$501,2,FALSE),"")</f>
        <v/>
      </c>
    </row>
    <row r="499" spans="1:10" x14ac:dyDescent="0.35">
      <c r="A499" s="113"/>
      <c r="B499" s="114"/>
      <c r="C499" s="115"/>
      <c r="D499" s="114"/>
      <c r="E499" s="116"/>
      <c r="F499" s="116"/>
      <c r="G499" s="114"/>
      <c r="H499" s="115"/>
      <c r="I499" s="274"/>
      <c r="J499" s="277" t="str">
        <f>IFERROR(VLOOKUP(I499,ACOUSTIC_SITE_INFO!$AR$3:$AS$501,2,FALSE),"")</f>
        <v/>
      </c>
    </row>
    <row r="500" spans="1:10" x14ac:dyDescent="0.35">
      <c r="A500" s="113"/>
      <c r="B500" s="114"/>
      <c r="C500" s="115"/>
      <c r="D500" s="114"/>
      <c r="E500" s="116"/>
      <c r="F500" s="116"/>
      <c r="G500" s="114"/>
      <c r="H500" s="115"/>
      <c r="I500" s="274"/>
      <c r="J500" s="277" t="str">
        <f>IFERROR(VLOOKUP(I500,ACOUSTIC_SITE_INFO!$AR$3:$AS$501,2,FALSE),"")</f>
        <v/>
      </c>
    </row>
    <row r="501" spans="1:10" x14ac:dyDescent="0.35">
      <c r="A501" s="113"/>
      <c r="B501" s="114"/>
      <c r="C501" s="115"/>
      <c r="D501" s="114"/>
      <c r="E501" s="116"/>
      <c r="F501" s="116"/>
      <c r="G501" s="114"/>
      <c r="H501" s="115"/>
      <c r="I501" s="274"/>
      <c r="J501" s="277" t="str">
        <f>IFERROR(VLOOKUP(I501,ACOUSTIC_SITE_INFO!$AR$3:$AS$501,2,FALSE),"")</f>
        <v/>
      </c>
    </row>
    <row r="502" spans="1:10" x14ac:dyDescent="0.35">
      <c r="A502" s="113"/>
      <c r="B502" s="114"/>
      <c r="C502" s="115"/>
      <c r="D502" s="114"/>
      <c r="E502" s="116"/>
      <c r="F502" s="116"/>
      <c r="G502" s="114"/>
      <c r="H502" s="115"/>
      <c r="I502" s="274"/>
      <c r="J502" s="277" t="str">
        <f>IFERROR(VLOOKUP(I502,ACOUSTIC_SITE_INFO!$AR$3:$AS$501,2,FALSE),"")</f>
        <v/>
      </c>
    </row>
    <row r="503" spans="1:10" x14ac:dyDescent="0.35">
      <c r="A503" s="113"/>
      <c r="B503" s="114"/>
      <c r="C503" s="115"/>
      <c r="D503" s="114"/>
      <c r="E503" s="116"/>
      <c r="F503" s="116"/>
      <c r="G503" s="114"/>
      <c r="H503" s="115"/>
      <c r="I503" s="274"/>
      <c r="J503" s="277" t="str">
        <f>IFERROR(VLOOKUP(I503,ACOUSTIC_SITE_INFO!$AR$3:$AS$501,2,FALSE),"")</f>
        <v/>
      </c>
    </row>
    <row r="504" spans="1:10" x14ac:dyDescent="0.35">
      <c r="A504" s="113"/>
      <c r="B504" s="114"/>
      <c r="C504" s="115"/>
      <c r="D504" s="114"/>
      <c r="E504" s="116"/>
      <c r="F504" s="116"/>
      <c r="G504" s="114"/>
      <c r="H504" s="115"/>
      <c r="I504" s="274"/>
      <c r="J504" s="277" t="str">
        <f>IFERROR(VLOOKUP(I504,ACOUSTIC_SITE_INFO!$AR$3:$AS$501,2,FALSE),"")</f>
        <v/>
      </c>
    </row>
    <row r="505" spans="1:10" x14ac:dyDescent="0.35">
      <c r="A505" s="113"/>
      <c r="B505" s="114"/>
      <c r="C505" s="115"/>
      <c r="D505" s="114"/>
      <c r="E505" s="116"/>
      <c r="F505" s="116"/>
      <c r="G505" s="114"/>
      <c r="H505" s="115"/>
      <c r="I505" s="274"/>
      <c r="J505" s="277" t="str">
        <f>IFERROR(VLOOKUP(I505,ACOUSTIC_SITE_INFO!$AR$3:$AS$501,2,FALSE),"")</f>
        <v/>
      </c>
    </row>
    <row r="506" spans="1:10" x14ac:dyDescent="0.35">
      <c r="A506" s="113"/>
      <c r="B506" s="114"/>
      <c r="C506" s="115"/>
      <c r="D506" s="114"/>
      <c r="E506" s="116"/>
      <c r="F506" s="116"/>
      <c r="G506" s="114"/>
      <c r="H506" s="115"/>
      <c r="I506" s="274"/>
      <c r="J506" s="277" t="str">
        <f>IFERROR(VLOOKUP(I506,ACOUSTIC_SITE_INFO!$AR$3:$AS$501,2,FALSE),"")</f>
        <v/>
      </c>
    </row>
    <row r="507" spans="1:10" x14ac:dyDescent="0.35">
      <c r="A507" s="113"/>
      <c r="B507" s="114"/>
      <c r="C507" s="115"/>
      <c r="D507" s="114"/>
      <c r="E507" s="116"/>
      <c r="F507" s="116"/>
      <c r="G507" s="114"/>
      <c r="H507" s="115"/>
      <c r="I507" s="274"/>
      <c r="J507" s="277" t="str">
        <f>IFERROR(VLOOKUP(I507,ACOUSTIC_SITE_INFO!$AR$3:$AS$501,2,FALSE),"")</f>
        <v/>
      </c>
    </row>
    <row r="508" spans="1:10" x14ac:dyDescent="0.35">
      <c r="A508" s="113"/>
      <c r="B508" s="114"/>
      <c r="C508" s="115"/>
      <c r="D508" s="114"/>
      <c r="E508" s="116"/>
      <c r="F508" s="116"/>
      <c r="G508" s="114"/>
      <c r="H508" s="115"/>
      <c r="I508" s="274"/>
      <c r="J508" s="277" t="str">
        <f>IFERROR(VLOOKUP(I508,ACOUSTIC_SITE_INFO!$AR$3:$AS$501,2,FALSE),"")</f>
        <v/>
      </c>
    </row>
    <row r="509" spans="1:10" x14ac:dyDescent="0.35">
      <c r="A509" s="113"/>
      <c r="B509" s="114"/>
      <c r="C509" s="115"/>
      <c r="D509" s="114"/>
      <c r="E509" s="116"/>
      <c r="F509" s="116"/>
      <c r="G509" s="114"/>
      <c r="H509" s="115"/>
      <c r="I509" s="274"/>
      <c r="J509" s="277" t="str">
        <f>IFERROR(VLOOKUP(I509,ACOUSTIC_SITE_INFO!$AR$3:$AS$501,2,FALSE),"")</f>
        <v/>
      </c>
    </row>
    <row r="510" spans="1:10" x14ac:dyDescent="0.35">
      <c r="A510" s="113"/>
      <c r="B510" s="114"/>
      <c r="C510" s="115"/>
      <c r="D510" s="114"/>
      <c r="E510" s="116"/>
      <c r="F510" s="116"/>
      <c r="G510" s="114"/>
      <c r="H510" s="115"/>
      <c r="I510" s="274"/>
      <c r="J510" s="277" t="str">
        <f>IFERROR(VLOOKUP(I510,ACOUSTIC_SITE_INFO!$AR$3:$AS$501,2,FALSE),"")</f>
        <v/>
      </c>
    </row>
    <row r="511" spans="1:10" x14ac:dyDescent="0.35">
      <c r="A511" s="113"/>
      <c r="B511" s="114"/>
      <c r="C511" s="115"/>
      <c r="D511" s="114"/>
      <c r="E511" s="116"/>
      <c r="F511" s="116"/>
      <c r="G511" s="114"/>
      <c r="H511" s="115"/>
      <c r="I511" s="274"/>
      <c r="J511" s="277" t="str">
        <f>IFERROR(VLOOKUP(I511,ACOUSTIC_SITE_INFO!$AR$3:$AS$501,2,FALSE),"")</f>
        <v/>
      </c>
    </row>
    <row r="512" spans="1:10" x14ac:dyDescent="0.35">
      <c r="A512" s="113"/>
      <c r="B512" s="114"/>
      <c r="C512" s="115"/>
      <c r="D512" s="114"/>
      <c r="E512" s="116"/>
      <c r="F512" s="116"/>
      <c r="G512" s="114"/>
      <c r="H512" s="115"/>
      <c r="I512" s="274"/>
      <c r="J512" s="277" t="str">
        <f>IFERROR(VLOOKUP(I512,ACOUSTIC_SITE_INFO!$AR$3:$AS$501,2,FALSE),"")</f>
        <v/>
      </c>
    </row>
    <row r="513" spans="1:10" x14ac:dyDescent="0.35">
      <c r="A513" s="113"/>
      <c r="B513" s="114"/>
      <c r="C513" s="115"/>
      <c r="D513" s="114"/>
      <c r="E513" s="116"/>
      <c r="F513" s="116"/>
      <c r="G513" s="114"/>
      <c r="H513" s="115"/>
      <c r="I513" s="274"/>
      <c r="J513" s="277" t="str">
        <f>IFERROR(VLOOKUP(I513,ACOUSTIC_SITE_INFO!$AR$3:$AS$501,2,FALSE),"")</f>
        <v/>
      </c>
    </row>
    <row r="514" spans="1:10" x14ac:dyDescent="0.35">
      <c r="A514" s="113"/>
      <c r="B514" s="114"/>
      <c r="C514" s="115"/>
      <c r="D514" s="114"/>
      <c r="E514" s="116"/>
      <c r="F514" s="116"/>
      <c r="G514" s="114"/>
      <c r="H514" s="115"/>
      <c r="I514" s="274"/>
      <c r="J514" s="277" t="str">
        <f>IFERROR(VLOOKUP(I514,ACOUSTIC_SITE_INFO!$AR$3:$AS$501,2,FALSE),"")</f>
        <v/>
      </c>
    </row>
    <row r="515" spans="1:10" x14ac:dyDescent="0.35">
      <c r="A515" s="113"/>
      <c r="B515" s="114"/>
      <c r="C515" s="115"/>
      <c r="D515" s="114"/>
      <c r="E515" s="116"/>
      <c r="F515" s="116"/>
      <c r="G515" s="114"/>
      <c r="H515" s="115"/>
      <c r="I515" s="274"/>
      <c r="J515" s="277" t="str">
        <f>IFERROR(VLOOKUP(I515,ACOUSTIC_SITE_INFO!$AR$3:$AS$501,2,FALSE),"")</f>
        <v/>
      </c>
    </row>
    <row r="516" spans="1:10" x14ac:dyDescent="0.35">
      <c r="A516" s="113"/>
      <c r="B516" s="114"/>
      <c r="C516" s="115"/>
      <c r="D516" s="114"/>
      <c r="E516" s="116"/>
      <c r="F516" s="116"/>
      <c r="G516" s="114"/>
      <c r="H516" s="115"/>
      <c r="I516" s="274"/>
      <c r="J516" s="277" t="str">
        <f>IFERROR(VLOOKUP(I516,ACOUSTIC_SITE_INFO!$AR$3:$AS$501,2,FALSE),"")</f>
        <v/>
      </c>
    </row>
    <row r="517" spans="1:10" x14ac:dyDescent="0.35">
      <c r="A517" s="113"/>
      <c r="B517" s="114"/>
      <c r="C517" s="115"/>
      <c r="D517" s="114"/>
      <c r="E517" s="116"/>
      <c r="F517" s="116"/>
      <c r="G517" s="114"/>
      <c r="H517" s="115"/>
      <c r="I517" s="274"/>
      <c r="J517" s="277" t="str">
        <f>IFERROR(VLOOKUP(I517,ACOUSTIC_SITE_INFO!$AR$3:$AS$501,2,FALSE),"")</f>
        <v/>
      </c>
    </row>
    <row r="518" spans="1:10" x14ac:dyDescent="0.35">
      <c r="A518" s="113"/>
      <c r="B518" s="114"/>
      <c r="C518" s="115"/>
      <c r="D518" s="114"/>
      <c r="E518" s="116"/>
      <c r="F518" s="116"/>
      <c r="G518" s="114"/>
      <c r="H518" s="115"/>
      <c r="I518" s="274"/>
      <c r="J518" s="277" t="str">
        <f>IFERROR(VLOOKUP(I518,ACOUSTIC_SITE_INFO!$AR$3:$AS$501,2,FALSE),"")</f>
        <v/>
      </c>
    </row>
    <row r="519" spans="1:10" x14ac:dyDescent="0.35">
      <c r="A519" s="113"/>
      <c r="B519" s="114"/>
      <c r="C519" s="115"/>
      <c r="D519" s="114"/>
      <c r="E519" s="116"/>
      <c r="F519" s="116"/>
      <c r="G519" s="114"/>
      <c r="H519" s="115"/>
      <c r="I519" s="274"/>
      <c r="J519" s="277" t="str">
        <f>IFERROR(VLOOKUP(I519,ACOUSTIC_SITE_INFO!$AR$3:$AS$501,2,FALSE),"")</f>
        <v/>
      </c>
    </row>
    <row r="520" spans="1:10" x14ac:dyDescent="0.35">
      <c r="A520" s="113"/>
      <c r="B520" s="114"/>
      <c r="C520" s="115"/>
      <c r="D520" s="114"/>
      <c r="E520" s="116"/>
      <c r="F520" s="116"/>
      <c r="G520" s="114"/>
      <c r="H520" s="115"/>
      <c r="I520" s="274"/>
      <c r="J520" s="277" t="str">
        <f>IFERROR(VLOOKUP(I520,ACOUSTIC_SITE_INFO!$AR$3:$AS$501,2,FALSE),"")</f>
        <v/>
      </c>
    </row>
    <row r="521" spans="1:10" x14ac:dyDescent="0.35">
      <c r="A521" s="113"/>
      <c r="B521" s="114"/>
      <c r="C521" s="115"/>
      <c r="D521" s="114"/>
      <c r="E521" s="116"/>
      <c r="F521" s="116"/>
      <c r="G521" s="114"/>
      <c r="H521" s="115"/>
      <c r="I521" s="274"/>
      <c r="J521" s="277" t="str">
        <f>IFERROR(VLOOKUP(I521,ACOUSTIC_SITE_INFO!$AR$3:$AS$501,2,FALSE),"")</f>
        <v/>
      </c>
    </row>
    <row r="522" spans="1:10" x14ac:dyDescent="0.35">
      <c r="A522" s="113"/>
      <c r="B522" s="114"/>
      <c r="C522" s="115"/>
      <c r="D522" s="114"/>
      <c r="E522" s="116"/>
      <c r="F522" s="116"/>
      <c r="G522" s="114"/>
      <c r="H522" s="115"/>
      <c r="I522" s="274"/>
      <c r="J522" s="277" t="str">
        <f>IFERROR(VLOOKUP(I522,ACOUSTIC_SITE_INFO!$AR$3:$AS$501,2,FALSE),"")</f>
        <v/>
      </c>
    </row>
    <row r="523" spans="1:10" x14ac:dyDescent="0.35">
      <c r="A523" s="113"/>
      <c r="B523" s="114"/>
      <c r="C523" s="115"/>
      <c r="D523" s="114"/>
      <c r="E523" s="116"/>
      <c r="F523" s="116"/>
      <c r="G523" s="114"/>
      <c r="H523" s="115"/>
      <c r="I523" s="274"/>
      <c r="J523" s="277" t="str">
        <f>IFERROR(VLOOKUP(I523,ACOUSTIC_SITE_INFO!$AR$3:$AS$501,2,FALSE),"")</f>
        <v/>
      </c>
    </row>
    <row r="524" spans="1:10" x14ac:dyDescent="0.35">
      <c r="A524" s="113"/>
      <c r="B524" s="114"/>
      <c r="C524" s="115"/>
      <c r="D524" s="114"/>
      <c r="E524" s="116"/>
      <c r="F524" s="116"/>
      <c r="G524" s="114"/>
      <c r="H524" s="115"/>
      <c r="I524" s="274"/>
      <c r="J524" s="277" t="str">
        <f>IFERROR(VLOOKUP(I524,ACOUSTIC_SITE_INFO!$AR$3:$AS$501,2,FALSE),"")</f>
        <v/>
      </c>
    </row>
    <row r="525" spans="1:10" x14ac:dyDescent="0.35">
      <c r="A525" s="113"/>
      <c r="B525" s="114"/>
      <c r="C525" s="115"/>
      <c r="D525" s="114"/>
      <c r="E525" s="116"/>
      <c r="F525" s="116"/>
      <c r="G525" s="114"/>
      <c r="H525" s="115"/>
      <c r="I525" s="274"/>
      <c r="J525" s="277" t="str">
        <f>IFERROR(VLOOKUP(I525,ACOUSTIC_SITE_INFO!$AR$3:$AS$501,2,FALSE),"")</f>
        <v/>
      </c>
    </row>
    <row r="526" spans="1:10" x14ac:dyDescent="0.35">
      <c r="A526" s="113"/>
      <c r="B526" s="114"/>
      <c r="C526" s="115"/>
      <c r="D526" s="114"/>
      <c r="E526" s="116"/>
      <c r="F526" s="116"/>
      <c r="G526" s="114"/>
      <c r="H526" s="115"/>
      <c r="I526" s="274"/>
      <c r="J526" s="277" t="str">
        <f>IFERROR(VLOOKUP(I526,ACOUSTIC_SITE_INFO!$AR$3:$AS$501,2,FALSE),"")</f>
        <v/>
      </c>
    </row>
    <row r="527" spans="1:10" x14ac:dyDescent="0.35">
      <c r="A527" s="113"/>
      <c r="B527" s="114"/>
      <c r="C527" s="115"/>
      <c r="D527" s="114"/>
      <c r="E527" s="116"/>
      <c r="F527" s="116"/>
      <c r="G527" s="114"/>
      <c r="H527" s="115"/>
      <c r="I527" s="274"/>
      <c r="J527" s="277" t="str">
        <f>IFERROR(VLOOKUP(I527,ACOUSTIC_SITE_INFO!$AR$3:$AS$501,2,FALSE),"")</f>
        <v/>
      </c>
    </row>
    <row r="528" spans="1:10" x14ac:dyDescent="0.35">
      <c r="A528" s="113"/>
      <c r="B528" s="114"/>
      <c r="C528" s="115"/>
      <c r="D528" s="114"/>
      <c r="E528" s="116"/>
      <c r="F528" s="116"/>
      <c r="G528" s="114"/>
      <c r="H528" s="115"/>
      <c r="I528" s="274"/>
      <c r="J528" s="277" t="str">
        <f>IFERROR(VLOOKUP(I528,ACOUSTIC_SITE_INFO!$AR$3:$AS$501,2,FALSE),"")</f>
        <v/>
      </c>
    </row>
    <row r="529" spans="1:10" x14ac:dyDescent="0.35">
      <c r="A529" s="113"/>
      <c r="B529" s="114"/>
      <c r="C529" s="115"/>
      <c r="D529" s="114"/>
      <c r="E529" s="116"/>
      <c r="F529" s="116"/>
      <c r="G529" s="114"/>
      <c r="H529" s="115"/>
      <c r="I529" s="274"/>
      <c r="J529" s="277" t="str">
        <f>IFERROR(VLOOKUP(I529,ACOUSTIC_SITE_INFO!$AR$3:$AS$501,2,FALSE),"")</f>
        <v/>
      </c>
    </row>
    <row r="530" spans="1:10" x14ac:dyDescent="0.35">
      <c r="A530" s="113"/>
      <c r="B530" s="114"/>
      <c r="C530" s="115"/>
      <c r="D530" s="114"/>
      <c r="E530" s="116"/>
      <c r="F530" s="116"/>
      <c r="G530" s="114"/>
      <c r="H530" s="115"/>
      <c r="I530" s="274"/>
      <c r="J530" s="277" t="str">
        <f>IFERROR(VLOOKUP(I530,ACOUSTIC_SITE_INFO!$AR$3:$AS$501,2,FALSE),"")</f>
        <v/>
      </c>
    </row>
    <row r="531" spans="1:10" x14ac:dyDescent="0.35">
      <c r="A531" s="113"/>
      <c r="B531" s="114"/>
      <c r="C531" s="115"/>
      <c r="D531" s="114"/>
      <c r="E531" s="116"/>
      <c r="F531" s="116"/>
      <c r="G531" s="114"/>
      <c r="H531" s="115"/>
      <c r="I531" s="274"/>
      <c r="J531" s="277" t="str">
        <f>IFERROR(VLOOKUP(I531,ACOUSTIC_SITE_INFO!$AR$3:$AS$501,2,FALSE),"")</f>
        <v/>
      </c>
    </row>
    <row r="532" spans="1:10" x14ac:dyDescent="0.35">
      <c r="A532" s="113"/>
      <c r="B532" s="114"/>
      <c r="C532" s="115"/>
      <c r="D532" s="114"/>
      <c r="E532" s="116"/>
      <c r="F532" s="116"/>
      <c r="G532" s="114"/>
      <c r="H532" s="115"/>
      <c r="I532" s="274"/>
      <c r="J532" s="277" t="str">
        <f>IFERROR(VLOOKUP(I532,ACOUSTIC_SITE_INFO!$AR$3:$AS$501,2,FALSE),"")</f>
        <v/>
      </c>
    </row>
    <row r="533" spans="1:10" x14ac:dyDescent="0.35">
      <c r="A533" s="113"/>
      <c r="B533" s="114"/>
      <c r="C533" s="115"/>
      <c r="D533" s="114"/>
      <c r="E533" s="116"/>
      <c r="F533" s="116"/>
      <c r="G533" s="114"/>
      <c r="H533" s="115"/>
      <c r="I533" s="274"/>
      <c r="J533" s="277" t="str">
        <f>IFERROR(VLOOKUP(I533,ACOUSTIC_SITE_INFO!$AR$3:$AS$501,2,FALSE),"")</f>
        <v/>
      </c>
    </row>
    <row r="534" spans="1:10" x14ac:dyDescent="0.35">
      <c r="A534" s="113"/>
      <c r="B534" s="114"/>
      <c r="C534" s="115"/>
      <c r="D534" s="114"/>
      <c r="E534" s="116"/>
      <c r="F534" s="116"/>
      <c r="G534" s="114"/>
      <c r="H534" s="115"/>
      <c r="I534" s="274"/>
      <c r="J534" s="277" t="str">
        <f>IFERROR(VLOOKUP(I534,ACOUSTIC_SITE_INFO!$AR$3:$AS$501,2,FALSE),"")</f>
        <v/>
      </c>
    </row>
    <row r="535" spans="1:10" x14ac:dyDescent="0.35">
      <c r="A535" s="113"/>
      <c r="B535" s="114"/>
      <c r="C535" s="115"/>
      <c r="D535" s="114"/>
      <c r="E535" s="116"/>
      <c r="F535" s="116"/>
      <c r="G535" s="114"/>
      <c r="H535" s="115"/>
      <c r="I535" s="274"/>
      <c r="J535" s="277" t="str">
        <f>IFERROR(VLOOKUP(I535,ACOUSTIC_SITE_INFO!$AR$3:$AS$501,2,FALSE),"")</f>
        <v/>
      </c>
    </row>
    <row r="536" spans="1:10" x14ac:dyDescent="0.35">
      <c r="A536" s="113"/>
      <c r="B536" s="114"/>
      <c r="C536" s="115"/>
      <c r="D536" s="114"/>
      <c r="E536" s="116"/>
      <c r="F536" s="116"/>
      <c r="G536" s="114"/>
      <c r="H536" s="115"/>
      <c r="I536" s="274"/>
      <c r="J536" s="277" t="str">
        <f>IFERROR(VLOOKUP(I536,ACOUSTIC_SITE_INFO!$AR$3:$AS$501,2,FALSE),"")</f>
        <v/>
      </c>
    </row>
    <row r="537" spans="1:10" x14ac:dyDescent="0.35">
      <c r="A537" s="113"/>
      <c r="B537" s="114"/>
      <c r="C537" s="115"/>
      <c r="D537" s="114"/>
      <c r="E537" s="116"/>
      <c r="F537" s="116"/>
      <c r="G537" s="114"/>
      <c r="H537" s="115"/>
      <c r="I537" s="274"/>
      <c r="J537" s="277" t="str">
        <f>IFERROR(VLOOKUP(I537,ACOUSTIC_SITE_INFO!$AR$3:$AS$501,2,FALSE),"")</f>
        <v/>
      </c>
    </row>
    <row r="538" spans="1:10" x14ac:dyDescent="0.35">
      <c r="A538" s="113"/>
      <c r="B538" s="114"/>
      <c r="C538" s="115"/>
      <c r="D538" s="114"/>
      <c r="E538" s="116"/>
      <c r="F538" s="116"/>
      <c r="G538" s="114"/>
      <c r="H538" s="115"/>
      <c r="I538" s="274"/>
      <c r="J538" s="277" t="str">
        <f>IFERROR(VLOOKUP(I538,ACOUSTIC_SITE_INFO!$AR$3:$AS$501,2,FALSE),"")</f>
        <v/>
      </c>
    </row>
    <row r="539" spans="1:10" x14ac:dyDescent="0.35">
      <c r="A539" s="113"/>
      <c r="B539" s="114"/>
      <c r="C539" s="115"/>
      <c r="D539" s="114"/>
      <c r="E539" s="116"/>
      <c r="F539" s="116"/>
      <c r="G539" s="114"/>
      <c r="H539" s="115"/>
      <c r="I539" s="274"/>
      <c r="J539" s="277" t="str">
        <f>IFERROR(VLOOKUP(I539,ACOUSTIC_SITE_INFO!$AR$3:$AS$501,2,FALSE),"")</f>
        <v/>
      </c>
    </row>
    <row r="540" spans="1:10" x14ac:dyDescent="0.35">
      <c r="A540" s="113"/>
      <c r="B540" s="114"/>
      <c r="C540" s="115"/>
      <c r="D540" s="114"/>
      <c r="E540" s="116"/>
      <c r="F540" s="116"/>
      <c r="G540" s="114"/>
      <c r="H540" s="115"/>
      <c r="I540" s="274"/>
      <c r="J540" s="277" t="str">
        <f>IFERROR(VLOOKUP(I540,ACOUSTIC_SITE_INFO!$AR$3:$AS$501,2,FALSE),"")</f>
        <v/>
      </c>
    </row>
    <row r="541" spans="1:10" x14ac:dyDescent="0.35">
      <c r="A541" s="113"/>
      <c r="B541" s="114"/>
      <c r="C541" s="115"/>
      <c r="D541" s="114"/>
      <c r="E541" s="116"/>
      <c r="F541" s="116"/>
      <c r="G541" s="114"/>
      <c r="H541" s="115"/>
      <c r="I541" s="274"/>
      <c r="J541" s="277" t="str">
        <f>IFERROR(VLOOKUP(I541,ACOUSTIC_SITE_INFO!$AR$3:$AS$501,2,FALSE),"")</f>
        <v/>
      </c>
    </row>
    <row r="542" spans="1:10" x14ac:dyDescent="0.35">
      <c r="A542" s="113"/>
      <c r="B542" s="114"/>
      <c r="C542" s="115"/>
      <c r="D542" s="114"/>
      <c r="E542" s="116"/>
      <c r="F542" s="116"/>
      <c r="G542" s="114"/>
      <c r="H542" s="115"/>
      <c r="I542" s="274"/>
      <c r="J542" s="277" t="str">
        <f>IFERROR(VLOOKUP(I542,ACOUSTIC_SITE_INFO!$AR$3:$AS$501,2,FALSE),"")</f>
        <v/>
      </c>
    </row>
    <row r="543" spans="1:10" x14ac:dyDescent="0.35">
      <c r="A543" s="113"/>
      <c r="B543" s="114"/>
      <c r="C543" s="115"/>
      <c r="D543" s="114"/>
      <c r="E543" s="116"/>
      <c r="F543" s="116"/>
      <c r="G543" s="114"/>
      <c r="H543" s="115"/>
      <c r="I543" s="274"/>
      <c r="J543" s="277" t="str">
        <f>IFERROR(VLOOKUP(I543,ACOUSTIC_SITE_INFO!$AR$3:$AS$501,2,FALSE),"")</f>
        <v/>
      </c>
    </row>
    <row r="544" spans="1:10" x14ac:dyDescent="0.35">
      <c r="A544" s="113"/>
      <c r="B544" s="114"/>
      <c r="C544" s="115"/>
      <c r="D544" s="114"/>
      <c r="E544" s="116"/>
      <c r="F544" s="116"/>
      <c r="G544" s="114"/>
      <c r="H544" s="115"/>
      <c r="I544" s="274"/>
      <c r="J544" s="277" t="str">
        <f>IFERROR(VLOOKUP(I544,ACOUSTIC_SITE_INFO!$AR$3:$AS$501,2,FALSE),"")</f>
        <v/>
      </c>
    </row>
    <row r="545" spans="1:10" x14ac:dyDescent="0.35">
      <c r="A545" s="113"/>
      <c r="B545" s="114"/>
      <c r="C545" s="115"/>
      <c r="D545" s="114"/>
      <c r="E545" s="116"/>
      <c r="F545" s="116"/>
      <c r="G545" s="114"/>
      <c r="H545" s="115"/>
      <c r="I545" s="274"/>
      <c r="J545" s="277" t="str">
        <f>IFERROR(VLOOKUP(I545,ACOUSTIC_SITE_INFO!$AR$3:$AS$501,2,FALSE),"")</f>
        <v/>
      </c>
    </row>
    <row r="546" spans="1:10" x14ac:dyDescent="0.35">
      <c r="A546" s="113"/>
      <c r="B546" s="114"/>
      <c r="C546" s="115"/>
      <c r="D546" s="114"/>
      <c r="E546" s="116"/>
      <c r="F546" s="116"/>
      <c r="G546" s="114"/>
      <c r="H546" s="115"/>
      <c r="I546" s="274"/>
      <c r="J546" s="277" t="str">
        <f>IFERROR(VLOOKUP(I546,ACOUSTIC_SITE_INFO!$AR$3:$AS$501,2,FALSE),"")</f>
        <v/>
      </c>
    </row>
    <row r="547" spans="1:10" x14ac:dyDescent="0.35">
      <c r="A547" s="113"/>
      <c r="B547" s="114"/>
      <c r="C547" s="115"/>
      <c r="D547" s="114"/>
      <c r="E547" s="116"/>
      <c r="F547" s="116"/>
      <c r="G547" s="114"/>
      <c r="H547" s="115"/>
      <c r="I547" s="274"/>
      <c r="J547" s="277" t="str">
        <f>IFERROR(VLOOKUP(I547,ACOUSTIC_SITE_INFO!$AR$3:$AS$501,2,FALSE),"")</f>
        <v/>
      </c>
    </row>
    <row r="548" spans="1:10" x14ac:dyDescent="0.35">
      <c r="A548" s="113"/>
      <c r="B548" s="114"/>
      <c r="C548" s="115"/>
      <c r="D548" s="114"/>
      <c r="E548" s="116"/>
      <c r="F548" s="116"/>
      <c r="G548" s="114"/>
      <c r="H548" s="115"/>
      <c r="I548" s="274"/>
      <c r="J548" s="277" t="str">
        <f>IFERROR(VLOOKUP(I548,ACOUSTIC_SITE_INFO!$AR$3:$AS$501,2,FALSE),"")</f>
        <v/>
      </c>
    </row>
    <row r="549" spans="1:10" x14ac:dyDescent="0.35">
      <c r="A549" s="113"/>
      <c r="B549" s="114"/>
      <c r="C549" s="115"/>
      <c r="D549" s="114"/>
      <c r="E549" s="116"/>
      <c r="F549" s="116"/>
      <c r="G549" s="114"/>
      <c r="H549" s="115"/>
      <c r="I549" s="274"/>
      <c r="J549" s="277" t="str">
        <f>IFERROR(VLOOKUP(I549,ACOUSTIC_SITE_INFO!$AR$3:$AS$501,2,FALSE),"")</f>
        <v/>
      </c>
    </row>
    <row r="550" spans="1:10" x14ac:dyDescent="0.35">
      <c r="A550" s="113"/>
      <c r="B550" s="114"/>
      <c r="C550" s="115"/>
      <c r="D550" s="114"/>
      <c r="E550" s="116"/>
      <c r="F550" s="116"/>
      <c r="G550" s="114"/>
      <c r="H550" s="115"/>
      <c r="I550" s="274"/>
      <c r="J550" s="277" t="str">
        <f>IFERROR(VLOOKUP(I550,ACOUSTIC_SITE_INFO!$AR$3:$AS$501,2,FALSE),"")</f>
        <v/>
      </c>
    </row>
    <row r="551" spans="1:10" x14ac:dyDescent="0.35">
      <c r="A551" s="113"/>
      <c r="B551" s="114"/>
      <c r="C551" s="115"/>
      <c r="D551" s="114"/>
      <c r="E551" s="116"/>
      <c r="F551" s="116"/>
      <c r="G551" s="114"/>
      <c r="H551" s="115"/>
      <c r="I551" s="274"/>
      <c r="J551" s="277" t="str">
        <f>IFERROR(VLOOKUP(I551,ACOUSTIC_SITE_INFO!$AR$3:$AS$501,2,FALSE),"")</f>
        <v/>
      </c>
    </row>
    <row r="552" spans="1:10" x14ac:dyDescent="0.35">
      <c r="A552" s="113"/>
      <c r="B552" s="114"/>
      <c r="C552" s="115"/>
      <c r="D552" s="114"/>
      <c r="E552" s="116"/>
      <c r="F552" s="116"/>
      <c r="G552" s="114"/>
      <c r="H552" s="115"/>
      <c r="I552" s="274"/>
      <c r="J552" s="277" t="str">
        <f>IFERROR(VLOOKUP(I552,ACOUSTIC_SITE_INFO!$AR$3:$AS$501,2,FALSE),"")</f>
        <v/>
      </c>
    </row>
    <row r="553" spans="1:10" x14ac:dyDescent="0.35">
      <c r="A553" s="113"/>
      <c r="B553" s="114"/>
      <c r="C553" s="115"/>
      <c r="D553" s="114"/>
      <c r="E553" s="116"/>
      <c r="F553" s="116"/>
      <c r="G553" s="114"/>
      <c r="H553" s="115"/>
      <c r="I553" s="274"/>
      <c r="J553" s="277" t="str">
        <f>IFERROR(VLOOKUP(I553,ACOUSTIC_SITE_INFO!$AR$3:$AS$501,2,FALSE),"")</f>
        <v/>
      </c>
    </row>
    <row r="554" spans="1:10" x14ac:dyDescent="0.35">
      <c r="A554" s="113"/>
      <c r="B554" s="114"/>
      <c r="C554" s="115"/>
      <c r="D554" s="114"/>
      <c r="E554" s="116"/>
      <c r="F554" s="116"/>
      <c r="G554" s="114"/>
      <c r="H554" s="115"/>
      <c r="I554" s="274"/>
      <c r="J554" s="277" t="str">
        <f>IFERROR(VLOOKUP(I554,ACOUSTIC_SITE_INFO!$AR$3:$AS$501,2,FALSE),"")</f>
        <v/>
      </c>
    </row>
    <row r="555" spans="1:10" x14ac:dyDescent="0.35">
      <c r="A555" s="113"/>
      <c r="B555" s="114"/>
      <c r="C555" s="115"/>
      <c r="D555" s="114"/>
      <c r="E555" s="116"/>
      <c r="F555" s="116"/>
      <c r="G555" s="114"/>
      <c r="H555" s="115"/>
      <c r="I555" s="274"/>
      <c r="J555" s="277" t="str">
        <f>IFERROR(VLOOKUP(I555,ACOUSTIC_SITE_INFO!$AR$3:$AS$501,2,FALSE),"")</f>
        <v/>
      </c>
    </row>
    <row r="556" spans="1:10" x14ac:dyDescent="0.35">
      <c r="A556" s="113"/>
      <c r="B556" s="114"/>
      <c r="C556" s="115"/>
      <c r="D556" s="114"/>
      <c r="E556" s="116"/>
      <c r="F556" s="116"/>
      <c r="G556" s="114"/>
      <c r="H556" s="115"/>
      <c r="I556" s="274"/>
      <c r="J556" s="277" t="str">
        <f>IFERROR(VLOOKUP(I556,ACOUSTIC_SITE_INFO!$AR$3:$AS$501,2,FALSE),"")</f>
        <v/>
      </c>
    </row>
    <row r="557" spans="1:10" x14ac:dyDescent="0.35">
      <c r="A557" s="113"/>
      <c r="B557" s="114"/>
      <c r="C557" s="115"/>
      <c r="D557" s="114"/>
      <c r="E557" s="116"/>
      <c r="F557" s="116"/>
      <c r="G557" s="114"/>
      <c r="H557" s="115"/>
      <c r="I557" s="274"/>
      <c r="J557" s="277" t="str">
        <f>IFERROR(VLOOKUP(I557,ACOUSTIC_SITE_INFO!$AR$3:$AS$501,2,FALSE),"")</f>
        <v/>
      </c>
    </row>
    <row r="558" spans="1:10" x14ac:dyDescent="0.35">
      <c r="A558" s="113"/>
      <c r="B558" s="114"/>
      <c r="C558" s="115"/>
      <c r="D558" s="114"/>
      <c r="E558" s="116"/>
      <c r="F558" s="116"/>
      <c r="G558" s="114"/>
      <c r="H558" s="115"/>
      <c r="I558" s="274"/>
      <c r="J558" s="277" t="str">
        <f>IFERROR(VLOOKUP(I558,ACOUSTIC_SITE_INFO!$AR$3:$AS$501,2,FALSE),"")</f>
        <v/>
      </c>
    </row>
    <row r="559" spans="1:10" x14ac:dyDescent="0.35">
      <c r="A559" s="113"/>
      <c r="B559" s="114"/>
      <c r="C559" s="115"/>
      <c r="D559" s="114"/>
      <c r="E559" s="116"/>
      <c r="F559" s="116"/>
      <c r="G559" s="114"/>
      <c r="H559" s="115"/>
      <c r="I559" s="274"/>
      <c r="J559" s="277" t="str">
        <f>IFERROR(VLOOKUP(I559,ACOUSTIC_SITE_INFO!$AR$3:$AS$501,2,FALSE),"")</f>
        <v/>
      </c>
    </row>
    <row r="560" spans="1:10" x14ac:dyDescent="0.35">
      <c r="A560" s="113"/>
      <c r="B560" s="114"/>
      <c r="C560" s="115"/>
      <c r="D560" s="114"/>
      <c r="E560" s="116"/>
      <c r="F560" s="116"/>
      <c r="G560" s="114"/>
      <c r="H560" s="115"/>
      <c r="I560" s="274"/>
      <c r="J560" s="277" t="str">
        <f>IFERROR(VLOOKUP(I560,ACOUSTIC_SITE_INFO!$AR$3:$AS$501,2,FALSE),"")</f>
        <v/>
      </c>
    </row>
    <row r="561" spans="1:10" x14ac:dyDescent="0.35">
      <c r="A561" s="113"/>
      <c r="B561" s="114"/>
      <c r="C561" s="115"/>
      <c r="D561" s="114"/>
      <c r="E561" s="116"/>
      <c r="F561" s="116"/>
      <c r="G561" s="114"/>
      <c r="H561" s="115"/>
      <c r="I561" s="274"/>
      <c r="J561" s="277" t="str">
        <f>IFERROR(VLOOKUP(I561,ACOUSTIC_SITE_INFO!$AR$3:$AS$501,2,FALSE),"")</f>
        <v/>
      </c>
    </row>
    <row r="562" spans="1:10" x14ac:dyDescent="0.35">
      <c r="A562" s="113"/>
      <c r="B562" s="114"/>
      <c r="C562" s="115"/>
      <c r="D562" s="114"/>
      <c r="E562" s="116"/>
      <c r="F562" s="116"/>
      <c r="G562" s="114"/>
      <c r="H562" s="115"/>
      <c r="I562" s="274"/>
      <c r="J562" s="277" t="str">
        <f>IFERROR(VLOOKUP(I562,ACOUSTIC_SITE_INFO!$AR$3:$AS$501,2,FALSE),"")</f>
        <v/>
      </c>
    </row>
    <row r="563" spans="1:10" x14ac:dyDescent="0.35">
      <c r="A563" s="113"/>
      <c r="B563" s="114"/>
      <c r="C563" s="115"/>
      <c r="D563" s="114"/>
      <c r="E563" s="116"/>
      <c r="F563" s="116"/>
      <c r="G563" s="114"/>
      <c r="H563" s="115"/>
      <c r="I563" s="274"/>
      <c r="J563" s="277" t="str">
        <f>IFERROR(VLOOKUP(I563,ACOUSTIC_SITE_INFO!$AR$3:$AS$501,2,FALSE),"")</f>
        <v/>
      </c>
    </row>
    <row r="564" spans="1:10" x14ac:dyDescent="0.35">
      <c r="A564" s="113"/>
      <c r="B564" s="114"/>
      <c r="C564" s="115"/>
      <c r="D564" s="114"/>
      <c r="E564" s="116"/>
      <c r="F564" s="116"/>
      <c r="G564" s="114"/>
      <c r="H564" s="115"/>
      <c r="I564" s="274"/>
      <c r="J564" s="277" t="str">
        <f>IFERROR(VLOOKUP(I564,ACOUSTIC_SITE_INFO!$AR$3:$AS$501,2,FALSE),"")</f>
        <v/>
      </c>
    </row>
    <row r="565" spans="1:10" x14ac:dyDescent="0.35">
      <c r="A565" s="113"/>
      <c r="B565" s="114"/>
      <c r="C565" s="115"/>
      <c r="D565" s="114"/>
      <c r="E565" s="116"/>
      <c r="F565" s="116"/>
      <c r="G565" s="114"/>
      <c r="H565" s="115"/>
      <c r="I565" s="274"/>
      <c r="J565" s="277" t="str">
        <f>IFERROR(VLOOKUP(I565,ACOUSTIC_SITE_INFO!$AR$3:$AS$501,2,FALSE),"")</f>
        <v/>
      </c>
    </row>
    <row r="566" spans="1:10" x14ac:dyDescent="0.35">
      <c r="A566" s="113"/>
      <c r="B566" s="114"/>
      <c r="C566" s="115"/>
      <c r="D566" s="114"/>
      <c r="E566" s="116"/>
      <c r="F566" s="116"/>
      <c r="G566" s="114"/>
      <c r="H566" s="115"/>
      <c r="I566" s="274"/>
      <c r="J566" s="277" t="str">
        <f>IFERROR(VLOOKUP(I566,ACOUSTIC_SITE_INFO!$AR$3:$AS$501,2,FALSE),"")</f>
        <v/>
      </c>
    </row>
    <row r="567" spans="1:10" x14ac:dyDescent="0.35">
      <c r="A567" s="113"/>
      <c r="B567" s="114"/>
      <c r="C567" s="115"/>
      <c r="D567" s="114"/>
      <c r="E567" s="116"/>
      <c r="F567" s="116"/>
      <c r="G567" s="114"/>
      <c r="H567" s="115"/>
      <c r="I567" s="274"/>
      <c r="J567" s="277" t="str">
        <f>IFERROR(VLOOKUP(I567,ACOUSTIC_SITE_INFO!$AR$3:$AS$501,2,FALSE),"")</f>
        <v/>
      </c>
    </row>
    <row r="568" spans="1:10" x14ac:dyDescent="0.35">
      <c r="A568" s="113"/>
      <c r="B568" s="114"/>
      <c r="C568" s="115"/>
      <c r="D568" s="114"/>
      <c r="E568" s="116"/>
      <c r="F568" s="116"/>
      <c r="G568" s="114"/>
      <c r="H568" s="115"/>
      <c r="I568" s="274"/>
      <c r="J568" s="277" t="str">
        <f>IFERROR(VLOOKUP(I568,ACOUSTIC_SITE_INFO!$AR$3:$AS$501,2,FALSE),"")</f>
        <v/>
      </c>
    </row>
    <row r="569" spans="1:10" x14ac:dyDescent="0.35">
      <c r="A569" s="113"/>
      <c r="B569" s="114"/>
      <c r="C569" s="115"/>
      <c r="D569" s="114"/>
      <c r="E569" s="116"/>
      <c r="F569" s="116"/>
      <c r="G569" s="114"/>
      <c r="H569" s="115"/>
      <c r="I569" s="274"/>
      <c r="J569" s="277" t="str">
        <f>IFERROR(VLOOKUP(I569,ACOUSTIC_SITE_INFO!$AR$3:$AS$501,2,FALSE),"")</f>
        <v/>
      </c>
    </row>
    <row r="570" spans="1:10" x14ac:dyDescent="0.35">
      <c r="A570" s="113"/>
      <c r="B570" s="114"/>
      <c r="C570" s="115"/>
      <c r="D570" s="114"/>
      <c r="E570" s="116"/>
      <c r="F570" s="116"/>
      <c r="G570" s="114"/>
      <c r="H570" s="115"/>
      <c r="I570" s="274"/>
      <c r="J570" s="277" t="str">
        <f>IFERROR(VLOOKUP(I570,ACOUSTIC_SITE_INFO!$AR$3:$AS$501,2,FALSE),"")</f>
        <v/>
      </c>
    </row>
    <row r="571" spans="1:10" x14ac:dyDescent="0.35">
      <c r="A571" s="113"/>
      <c r="B571" s="114"/>
      <c r="C571" s="115"/>
      <c r="D571" s="114"/>
      <c r="E571" s="116"/>
      <c r="F571" s="116"/>
      <c r="G571" s="114"/>
      <c r="H571" s="115"/>
      <c r="I571" s="274"/>
      <c r="J571" s="277" t="str">
        <f>IFERROR(VLOOKUP(I571,ACOUSTIC_SITE_INFO!$AR$3:$AS$501,2,FALSE),"")</f>
        <v/>
      </c>
    </row>
    <row r="572" spans="1:10" x14ac:dyDescent="0.35">
      <c r="A572" s="113"/>
      <c r="B572" s="114"/>
      <c r="C572" s="115"/>
      <c r="D572" s="114"/>
      <c r="E572" s="116"/>
      <c r="F572" s="116"/>
      <c r="G572" s="114"/>
      <c r="H572" s="115"/>
      <c r="I572" s="274"/>
      <c r="J572" s="277" t="str">
        <f>IFERROR(VLOOKUP(I572,ACOUSTIC_SITE_INFO!$AR$3:$AS$501,2,FALSE),"")</f>
        <v/>
      </c>
    </row>
    <row r="573" spans="1:10" x14ac:dyDescent="0.35">
      <c r="A573" s="113"/>
      <c r="B573" s="114"/>
      <c r="C573" s="115"/>
      <c r="D573" s="114"/>
      <c r="E573" s="116"/>
      <c r="F573" s="116"/>
      <c r="G573" s="114"/>
      <c r="H573" s="115"/>
      <c r="I573" s="274"/>
      <c r="J573" s="277" t="str">
        <f>IFERROR(VLOOKUP(I573,ACOUSTIC_SITE_INFO!$AR$3:$AS$501,2,FALSE),"")</f>
        <v/>
      </c>
    </row>
    <row r="574" spans="1:10" x14ac:dyDescent="0.35">
      <c r="A574" s="113"/>
      <c r="B574" s="114"/>
      <c r="C574" s="115"/>
      <c r="D574" s="114"/>
      <c r="E574" s="116"/>
      <c r="F574" s="116"/>
      <c r="G574" s="114"/>
      <c r="H574" s="115"/>
      <c r="I574" s="274"/>
      <c r="J574" s="277" t="str">
        <f>IFERROR(VLOOKUP(I574,ACOUSTIC_SITE_INFO!$AR$3:$AS$501,2,FALSE),"")</f>
        <v/>
      </c>
    </row>
    <row r="575" spans="1:10" x14ac:dyDescent="0.35">
      <c r="A575" s="113"/>
      <c r="B575" s="114"/>
      <c r="C575" s="115"/>
      <c r="D575" s="114"/>
      <c r="E575" s="116"/>
      <c r="F575" s="116"/>
      <c r="G575" s="114"/>
      <c r="H575" s="115"/>
      <c r="I575" s="274"/>
      <c r="J575" s="277" t="str">
        <f>IFERROR(VLOOKUP(I575,ACOUSTIC_SITE_INFO!$AR$3:$AS$501,2,FALSE),"")</f>
        <v/>
      </c>
    </row>
    <row r="576" spans="1:10" x14ac:dyDescent="0.35">
      <c r="A576" s="113"/>
      <c r="B576" s="114"/>
      <c r="C576" s="115"/>
      <c r="D576" s="114"/>
      <c r="E576" s="116"/>
      <c r="F576" s="116"/>
      <c r="G576" s="114"/>
      <c r="H576" s="115"/>
      <c r="I576" s="274"/>
      <c r="J576" s="277" t="str">
        <f>IFERROR(VLOOKUP(I576,ACOUSTIC_SITE_INFO!$AR$3:$AS$501,2,FALSE),"")</f>
        <v/>
      </c>
    </row>
    <row r="577" spans="1:10" x14ac:dyDescent="0.35">
      <c r="A577" s="113"/>
      <c r="B577" s="114"/>
      <c r="C577" s="115"/>
      <c r="D577" s="114"/>
      <c r="E577" s="116"/>
      <c r="F577" s="116"/>
      <c r="G577" s="114"/>
      <c r="H577" s="115"/>
      <c r="I577" s="274"/>
      <c r="J577" s="277" t="str">
        <f>IFERROR(VLOOKUP(I577,ACOUSTIC_SITE_INFO!$AR$3:$AS$501,2,FALSE),"")</f>
        <v/>
      </c>
    </row>
    <row r="578" spans="1:10" x14ac:dyDescent="0.35">
      <c r="A578" s="113"/>
      <c r="B578" s="114"/>
      <c r="C578" s="115"/>
      <c r="D578" s="114"/>
      <c r="E578" s="116"/>
      <c r="F578" s="116"/>
      <c r="G578" s="114"/>
      <c r="H578" s="115"/>
      <c r="I578" s="274"/>
      <c r="J578" s="277" t="str">
        <f>IFERROR(VLOOKUP(I578,ACOUSTIC_SITE_INFO!$AR$3:$AS$501,2,FALSE),"")</f>
        <v/>
      </c>
    </row>
    <row r="579" spans="1:10" x14ac:dyDescent="0.35">
      <c r="A579" s="113"/>
      <c r="B579" s="114"/>
      <c r="C579" s="115"/>
      <c r="D579" s="114"/>
      <c r="E579" s="116"/>
      <c r="F579" s="116"/>
      <c r="G579" s="114"/>
      <c r="H579" s="115"/>
      <c r="I579" s="274"/>
      <c r="J579" s="277" t="str">
        <f>IFERROR(VLOOKUP(I579,ACOUSTIC_SITE_INFO!$AR$3:$AS$501,2,FALSE),"")</f>
        <v/>
      </c>
    </row>
    <row r="580" spans="1:10" x14ac:dyDescent="0.35">
      <c r="A580" s="113"/>
      <c r="B580" s="114"/>
      <c r="C580" s="115"/>
      <c r="D580" s="114"/>
      <c r="E580" s="116"/>
      <c r="F580" s="116"/>
      <c r="G580" s="114"/>
      <c r="H580" s="115"/>
      <c r="I580" s="274"/>
      <c r="J580" s="277" t="str">
        <f>IFERROR(VLOOKUP(I580,ACOUSTIC_SITE_INFO!$AR$3:$AS$501,2,FALSE),"")</f>
        <v/>
      </c>
    </row>
    <row r="581" spans="1:10" x14ac:dyDescent="0.35">
      <c r="A581" s="113"/>
      <c r="B581" s="114"/>
      <c r="C581" s="115"/>
      <c r="D581" s="114"/>
      <c r="E581" s="116"/>
      <c r="F581" s="116"/>
      <c r="G581" s="114"/>
      <c r="H581" s="115"/>
      <c r="I581" s="274"/>
      <c r="J581" s="277" t="str">
        <f>IFERROR(VLOOKUP(I581,ACOUSTIC_SITE_INFO!$AR$3:$AS$501,2,FALSE),"")</f>
        <v/>
      </c>
    </row>
    <row r="582" spans="1:10" x14ac:dyDescent="0.35">
      <c r="A582" s="113"/>
      <c r="B582" s="114"/>
      <c r="C582" s="115"/>
      <c r="D582" s="114"/>
      <c r="E582" s="116"/>
      <c r="F582" s="116"/>
      <c r="G582" s="114"/>
      <c r="H582" s="115"/>
      <c r="I582" s="274"/>
      <c r="J582" s="277" t="str">
        <f>IFERROR(VLOOKUP(I582,ACOUSTIC_SITE_INFO!$AR$3:$AS$501,2,FALSE),"")</f>
        <v/>
      </c>
    </row>
    <row r="583" spans="1:10" x14ac:dyDescent="0.35">
      <c r="A583" s="113"/>
      <c r="B583" s="114"/>
      <c r="C583" s="115"/>
      <c r="D583" s="114"/>
      <c r="E583" s="116"/>
      <c r="F583" s="116"/>
      <c r="G583" s="114"/>
      <c r="H583" s="115"/>
      <c r="I583" s="274"/>
      <c r="J583" s="277" t="str">
        <f>IFERROR(VLOOKUP(I583,ACOUSTIC_SITE_INFO!$AR$3:$AS$501,2,FALSE),"")</f>
        <v/>
      </c>
    </row>
    <row r="584" spans="1:10" x14ac:dyDescent="0.35">
      <c r="A584" s="113"/>
      <c r="B584" s="114"/>
      <c r="C584" s="115"/>
      <c r="D584" s="114"/>
      <c r="E584" s="116"/>
      <c r="F584" s="116"/>
      <c r="G584" s="114"/>
      <c r="H584" s="115"/>
      <c r="I584" s="274"/>
      <c r="J584" s="277" t="str">
        <f>IFERROR(VLOOKUP(I584,ACOUSTIC_SITE_INFO!$AR$3:$AS$501,2,FALSE),"")</f>
        <v/>
      </c>
    </row>
    <row r="585" spans="1:10" x14ac:dyDescent="0.35">
      <c r="A585" s="113"/>
      <c r="B585" s="114"/>
      <c r="C585" s="115"/>
      <c r="D585" s="114"/>
      <c r="E585" s="116"/>
      <c r="F585" s="116"/>
      <c r="G585" s="114"/>
      <c r="H585" s="115"/>
      <c r="I585" s="274"/>
      <c r="J585" s="277" t="str">
        <f>IFERROR(VLOOKUP(I585,ACOUSTIC_SITE_INFO!$AR$3:$AS$501,2,FALSE),"")</f>
        <v/>
      </c>
    </row>
    <row r="586" spans="1:10" x14ac:dyDescent="0.35">
      <c r="A586" s="113"/>
      <c r="B586" s="114"/>
      <c r="C586" s="115"/>
      <c r="D586" s="114"/>
      <c r="E586" s="116"/>
      <c r="F586" s="116"/>
      <c r="G586" s="114"/>
      <c r="H586" s="115"/>
      <c r="I586" s="274"/>
      <c r="J586" s="277" t="str">
        <f>IFERROR(VLOOKUP(I586,ACOUSTIC_SITE_INFO!$AR$3:$AS$501,2,FALSE),"")</f>
        <v/>
      </c>
    </row>
    <row r="587" spans="1:10" x14ac:dyDescent="0.35">
      <c r="A587" s="113"/>
      <c r="B587" s="114"/>
      <c r="C587" s="115"/>
      <c r="D587" s="114"/>
      <c r="E587" s="116"/>
      <c r="F587" s="116"/>
      <c r="G587" s="114"/>
      <c r="H587" s="115"/>
      <c r="I587" s="274"/>
      <c r="J587" s="277" t="str">
        <f>IFERROR(VLOOKUP(I587,ACOUSTIC_SITE_INFO!$AR$3:$AS$501,2,FALSE),"")</f>
        <v/>
      </c>
    </row>
    <row r="588" spans="1:10" x14ac:dyDescent="0.35">
      <c r="A588" s="113"/>
      <c r="B588" s="114"/>
      <c r="C588" s="115"/>
      <c r="D588" s="114"/>
      <c r="E588" s="116"/>
      <c r="F588" s="116"/>
      <c r="G588" s="114"/>
      <c r="H588" s="115"/>
      <c r="I588" s="274"/>
      <c r="J588" s="277" t="str">
        <f>IFERROR(VLOOKUP(I588,ACOUSTIC_SITE_INFO!$AR$3:$AS$501,2,FALSE),"")</f>
        <v/>
      </c>
    </row>
    <row r="589" spans="1:10" x14ac:dyDescent="0.35">
      <c r="A589" s="113"/>
      <c r="B589" s="114"/>
      <c r="C589" s="115"/>
      <c r="D589" s="114"/>
      <c r="E589" s="116"/>
      <c r="F589" s="116"/>
      <c r="G589" s="114"/>
      <c r="H589" s="115"/>
      <c r="I589" s="274"/>
      <c r="J589" s="277" t="str">
        <f>IFERROR(VLOOKUP(I589,ACOUSTIC_SITE_INFO!$AR$3:$AS$501,2,FALSE),"")</f>
        <v/>
      </c>
    </row>
    <row r="590" spans="1:10" x14ac:dyDescent="0.35">
      <c r="A590" s="113"/>
      <c r="B590" s="114"/>
      <c r="C590" s="115"/>
      <c r="D590" s="114"/>
      <c r="E590" s="116"/>
      <c r="F590" s="116"/>
      <c r="G590" s="114"/>
      <c r="H590" s="115"/>
      <c r="I590" s="274"/>
      <c r="J590" s="277" t="str">
        <f>IFERROR(VLOOKUP(I590,ACOUSTIC_SITE_INFO!$AR$3:$AS$501,2,FALSE),"")</f>
        <v/>
      </c>
    </row>
    <row r="591" spans="1:10" x14ac:dyDescent="0.35">
      <c r="A591" s="113"/>
      <c r="B591" s="114"/>
      <c r="C591" s="115"/>
      <c r="D591" s="114"/>
      <c r="E591" s="116"/>
      <c r="F591" s="116"/>
      <c r="G591" s="114"/>
      <c r="H591" s="115"/>
      <c r="I591" s="274"/>
      <c r="J591" s="277" t="str">
        <f>IFERROR(VLOOKUP(I591,ACOUSTIC_SITE_INFO!$AR$3:$AS$501,2,FALSE),"")</f>
        <v/>
      </c>
    </row>
    <row r="592" spans="1:10" x14ac:dyDescent="0.35">
      <c r="A592" s="113"/>
      <c r="B592" s="114"/>
      <c r="C592" s="115"/>
      <c r="D592" s="114"/>
      <c r="E592" s="116"/>
      <c r="F592" s="116"/>
      <c r="G592" s="114"/>
      <c r="H592" s="115"/>
      <c r="I592" s="274"/>
      <c r="J592" s="277" t="str">
        <f>IFERROR(VLOOKUP(I592,ACOUSTIC_SITE_INFO!$AR$3:$AS$501,2,FALSE),"")</f>
        <v/>
      </c>
    </row>
    <row r="593" spans="1:10" x14ac:dyDescent="0.35">
      <c r="A593" s="113"/>
      <c r="B593" s="114"/>
      <c r="C593" s="115"/>
      <c r="D593" s="114"/>
      <c r="E593" s="116"/>
      <c r="F593" s="116"/>
      <c r="G593" s="114"/>
      <c r="H593" s="115"/>
      <c r="I593" s="274"/>
      <c r="J593" s="277" t="str">
        <f>IFERROR(VLOOKUP(I593,ACOUSTIC_SITE_INFO!$AR$3:$AS$501,2,FALSE),"")</f>
        <v/>
      </c>
    </row>
    <row r="594" spans="1:10" x14ac:dyDescent="0.35">
      <c r="A594" s="113"/>
      <c r="B594" s="114"/>
      <c r="C594" s="115"/>
      <c r="D594" s="114"/>
      <c r="E594" s="116"/>
      <c r="F594" s="116"/>
      <c r="G594" s="114"/>
      <c r="H594" s="115"/>
      <c r="I594" s="274"/>
      <c r="J594" s="277" t="str">
        <f>IFERROR(VLOOKUP(I594,ACOUSTIC_SITE_INFO!$AR$3:$AS$501,2,FALSE),"")</f>
        <v/>
      </c>
    </row>
    <row r="595" spans="1:10" x14ac:dyDescent="0.35">
      <c r="A595" s="113"/>
      <c r="B595" s="114"/>
      <c r="C595" s="115"/>
      <c r="D595" s="114"/>
      <c r="E595" s="116"/>
      <c r="F595" s="116"/>
      <c r="G595" s="114"/>
      <c r="H595" s="115"/>
      <c r="I595" s="274"/>
      <c r="J595" s="277" t="str">
        <f>IFERROR(VLOOKUP(I595,ACOUSTIC_SITE_INFO!$AR$3:$AS$501,2,FALSE),"")</f>
        <v/>
      </c>
    </row>
    <row r="596" spans="1:10" x14ac:dyDescent="0.35">
      <c r="A596" s="113"/>
      <c r="B596" s="114"/>
      <c r="C596" s="115"/>
      <c r="D596" s="114"/>
      <c r="E596" s="116"/>
      <c r="F596" s="116"/>
      <c r="G596" s="114"/>
      <c r="H596" s="115"/>
      <c r="I596" s="274"/>
      <c r="J596" s="277" t="str">
        <f>IFERROR(VLOOKUP(I596,ACOUSTIC_SITE_INFO!$AR$3:$AS$501,2,FALSE),"")</f>
        <v/>
      </c>
    </row>
    <row r="597" spans="1:10" x14ac:dyDescent="0.35">
      <c r="A597" s="113"/>
      <c r="B597" s="114"/>
      <c r="C597" s="115"/>
      <c r="D597" s="114"/>
      <c r="E597" s="116"/>
      <c r="F597" s="116"/>
      <c r="G597" s="114"/>
      <c r="H597" s="115"/>
      <c r="I597" s="274"/>
      <c r="J597" s="277" t="str">
        <f>IFERROR(VLOOKUP(I597,ACOUSTIC_SITE_INFO!$AR$3:$AS$501,2,FALSE),"")</f>
        <v/>
      </c>
    </row>
    <row r="598" spans="1:10" x14ac:dyDescent="0.35">
      <c r="A598" s="113"/>
      <c r="B598" s="114"/>
      <c r="C598" s="115"/>
      <c r="D598" s="114"/>
      <c r="E598" s="116"/>
      <c r="F598" s="116"/>
      <c r="G598" s="114"/>
      <c r="H598" s="115"/>
      <c r="I598" s="274"/>
      <c r="J598" s="277" t="str">
        <f>IFERROR(VLOOKUP(I598,ACOUSTIC_SITE_INFO!$AR$3:$AS$501,2,FALSE),"")</f>
        <v/>
      </c>
    </row>
    <row r="599" spans="1:10" x14ac:dyDescent="0.35">
      <c r="A599" s="113"/>
      <c r="B599" s="114"/>
      <c r="C599" s="115"/>
      <c r="D599" s="114"/>
      <c r="E599" s="116"/>
      <c r="F599" s="116"/>
      <c r="G599" s="114"/>
      <c r="H599" s="115"/>
      <c r="I599" s="274"/>
      <c r="J599" s="277" t="str">
        <f>IFERROR(VLOOKUP(I599,ACOUSTIC_SITE_INFO!$AR$3:$AS$501,2,FALSE),"")</f>
        <v/>
      </c>
    </row>
    <row r="600" spans="1:10" x14ac:dyDescent="0.35">
      <c r="A600" s="113"/>
      <c r="B600" s="114"/>
      <c r="C600" s="115"/>
      <c r="D600" s="114"/>
      <c r="E600" s="116"/>
      <c r="F600" s="116"/>
      <c r="G600" s="114"/>
      <c r="H600" s="115"/>
      <c r="I600" s="274"/>
      <c r="J600" s="277" t="str">
        <f>IFERROR(VLOOKUP(I600,ACOUSTIC_SITE_INFO!$AR$3:$AS$501,2,FALSE),"")</f>
        <v/>
      </c>
    </row>
    <row r="601" spans="1:10" x14ac:dyDescent="0.35">
      <c r="A601" s="113"/>
      <c r="B601" s="114"/>
      <c r="C601" s="115"/>
      <c r="D601" s="114"/>
      <c r="E601" s="116"/>
      <c r="F601" s="116"/>
      <c r="G601" s="114"/>
      <c r="H601" s="115"/>
      <c r="I601" s="274"/>
      <c r="J601" s="277" t="str">
        <f>IFERROR(VLOOKUP(I601,ACOUSTIC_SITE_INFO!$AR$3:$AS$501,2,FALSE),"")</f>
        <v/>
      </c>
    </row>
    <row r="602" spans="1:10" x14ac:dyDescent="0.35">
      <c r="A602" s="113"/>
      <c r="B602" s="114"/>
      <c r="C602" s="115"/>
      <c r="D602" s="114"/>
      <c r="E602" s="116"/>
      <c r="F602" s="116"/>
      <c r="G602" s="114"/>
      <c r="H602" s="115"/>
      <c r="I602" s="274"/>
      <c r="J602" s="277" t="str">
        <f>IFERROR(VLOOKUP(I602,ACOUSTIC_SITE_INFO!$AR$3:$AS$501,2,FALSE),"")</f>
        <v/>
      </c>
    </row>
    <row r="603" spans="1:10" x14ac:dyDescent="0.35">
      <c r="A603" s="113"/>
      <c r="B603" s="114"/>
      <c r="C603" s="115"/>
      <c r="D603" s="114"/>
      <c r="E603" s="116"/>
      <c r="F603" s="116"/>
      <c r="G603" s="114"/>
      <c r="H603" s="115"/>
      <c r="I603" s="274"/>
      <c r="J603" s="277" t="str">
        <f>IFERROR(VLOOKUP(I603,ACOUSTIC_SITE_INFO!$AR$3:$AS$501,2,FALSE),"")</f>
        <v/>
      </c>
    </row>
    <row r="604" spans="1:10" x14ac:dyDescent="0.35">
      <c r="A604" s="113"/>
      <c r="B604" s="114"/>
      <c r="C604" s="115"/>
      <c r="D604" s="114"/>
      <c r="E604" s="116"/>
      <c r="F604" s="116"/>
      <c r="G604" s="114"/>
      <c r="H604" s="115"/>
      <c r="I604" s="274"/>
      <c r="J604" s="277" t="str">
        <f>IFERROR(VLOOKUP(I604,ACOUSTIC_SITE_INFO!$AR$3:$AS$501,2,FALSE),"")</f>
        <v/>
      </c>
    </row>
    <row r="605" spans="1:10" x14ac:dyDescent="0.35">
      <c r="A605" s="113"/>
      <c r="B605" s="114"/>
      <c r="C605" s="115"/>
      <c r="D605" s="114"/>
      <c r="E605" s="116"/>
      <c r="F605" s="116"/>
      <c r="G605" s="114"/>
      <c r="H605" s="115"/>
      <c r="I605" s="274"/>
      <c r="J605" s="277" t="str">
        <f>IFERROR(VLOOKUP(I605,ACOUSTIC_SITE_INFO!$AR$3:$AS$501,2,FALSE),"")</f>
        <v/>
      </c>
    </row>
    <row r="606" spans="1:10" x14ac:dyDescent="0.35">
      <c r="A606" s="113"/>
      <c r="B606" s="114"/>
      <c r="C606" s="115"/>
      <c r="D606" s="114"/>
      <c r="E606" s="116"/>
      <c r="F606" s="116"/>
      <c r="G606" s="114"/>
      <c r="H606" s="115"/>
      <c r="I606" s="274"/>
      <c r="J606" s="277" t="str">
        <f>IFERROR(VLOOKUP(I606,ACOUSTIC_SITE_INFO!$AR$3:$AS$501,2,FALSE),"")</f>
        <v/>
      </c>
    </row>
    <row r="607" spans="1:10" x14ac:dyDescent="0.35">
      <c r="A607" s="113"/>
      <c r="B607" s="114"/>
      <c r="C607" s="115"/>
      <c r="D607" s="114"/>
      <c r="E607" s="116"/>
      <c r="F607" s="116"/>
      <c r="G607" s="114"/>
      <c r="H607" s="115"/>
      <c r="I607" s="274"/>
      <c r="J607" s="277" t="str">
        <f>IFERROR(VLOOKUP(I607,ACOUSTIC_SITE_INFO!$AR$3:$AS$501,2,FALSE),"")</f>
        <v/>
      </c>
    </row>
    <row r="608" spans="1:10" x14ac:dyDescent="0.35">
      <c r="A608" s="113"/>
      <c r="B608" s="114"/>
      <c r="C608" s="115"/>
      <c r="D608" s="114"/>
      <c r="E608" s="116"/>
      <c r="F608" s="116"/>
      <c r="G608" s="114"/>
      <c r="H608" s="115"/>
      <c r="I608" s="274"/>
      <c r="J608" s="277" t="str">
        <f>IFERROR(VLOOKUP(I608,ACOUSTIC_SITE_INFO!$AR$3:$AS$501,2,FALSE),"")</f>
        <v/>
      </c>
    </row>
    <row r="609" spans="1:10" x14ac:dyDescent="0.35">
      <c r="A609" s="113"/>
      <c r="B609" s="114"/>
      <c r="C609" s="115"/>
      <c r="D609" s="114"/>
      <c r="E609" s="116"/>
      <c r="F609" s="116"/>
      <c r="G609" s="114"/>
      <c r="H609" s="115"/>
      <c r="I609" s="274"/>
      <c r="J609" s="277" t="str">
        <f>IFERROR(VLOOKUP(I609,ACOUSTIC_SITE_INFO!$AR$3:$AS$501,2,FALSE),"")</f>
        <v/>
      </c>
    </row>
    <row r="610" spans="1:10" x14ac:dyDescent="0.35">
      <c r="A610" s="113"/>
      <c r="B610" s="114"/>
      <c r="C610" s="115"/>
      <c r="D610" s="114"/>
      <c r="E610" s="116"/>
      <c r="F610" s="116"/>
      <c r="G610" s="114"/>
      <c r="H610" s="115"/>
      <c r="I610" s="274"/>
      <c r="J610" s="277" t="str">
        <f>IFERROR(VLOOKUP(I610,ACOUSTIC_SITE_INFO!$AR$3:$AS$501,2,FALSE),"")</f>
        <v/>
      </c>
    </row>
    <row r="611" spans="1:10" x14ac:dyDescent="0.35">
      <c r="A611" s="113"/>
      <c r="B611" s="114"/>
      <c r="C611" s="115"/>
      <c r="D611" s="114"/>
      <c r="E611" s="116"/>
      <c r="F611" s="116"/>
      <c r="G611" s="114"/>
      <c r="H611" s="115"/>
      <c r="I611" s="274"/>
      <c r="J611" s="277" t="str">
        <f>IFERROR(VLOOKUP(I611,ACOUSTIC_SITE_INFO!$AR$3:$AS$501,2,FALSE),"")</f>
        <v/>
      </c>
    </row>
    <row r="612" spans="1:10" x14ac:dyDescent="0.35">
      <c r="A612" s="113"/>
      <c r="B612" s="114"/>
      <c r="C612" s="115"/>
      <c r="D612" s="114"/>
      <c r="E612" s="116"/>
      <c r="F612" s="116"/>
      <c r="G612" s="114"/>
      <c r="H612" s="115"/>
      <c r="I612" s="274"/>
      <c r="J612" s="277" t="str">
        <f>IFERROR(VLOOKUP(I612,ACOUSTIC_SITE_INFO!$AR$3:$AS$501,2,FALSE),"")</f>
        <v/>
      </c>
    </row>
    <row r="613" spans="1:10" x14ac:dyDescent="0.35">
      <c r="A613" s="113"/>
      <c r="B613" s="114"/>
      <c r="C613" s="115"/>
      <c r="D613" s="114"/>
      <c r="E613" s="116"/>
      <c r="F613" s="116"/>
      <c r="G613" s="114"/>
      <c r="H613" s="115"/>
      <c r="I613" s="274"/>
      <c r="J613" s="277" t="str">
        <f>IFERROR(VLOOKUP(I613,ACOUSTIC_SITE_INFO!$AR$3:$AS$501,2,FALSE),"")</f>
        <v/>
      </c>
    </row>
    <row r="614" spans="1:10" x14ac:dyDescent="0.35">
      <c r="A614" s="113"/>
      <c r="B614" s="114"/>
      <c r="C614" s="115"/>
      <c r="D614" s="114"/>
      <c r="E614" s="116"/>
      <c r="F614" s="116"/>
      <c r="G614" s="114"/>
      <c r="H614" s="115"/>
      <c r="I614" s="274"/>
      <c r="J614" s="277" t="str">
        <f>IFERROR(VLOOKUP(I614,ACOUSTIC_SITE_INFO!$AR$3:$AS$501,2,FALSE),"")</f>
        <v/>
      </c>
    </row>
    <row r="615" spans="1:10" x14ac:dyDescent="0.35">
      <c r="A615" s="113"/>
      <c r="B615" s="114"/>
      <c r="C615" s="115"/>
      <c r="D615" s="114"/>
      <c r="E615" s="116"/>
      <c r="F615" s="116"/>
      <c r="G615" s="114"/>
      <c r="H615" s="115"/>
      <c r="I615" s="274"/>
      <c r="J615" s="277" t="str">
        <f>IFERROR(VLOOKUP(I615,ACOUSTIC_SITE_INFO!$AR$3:$AS$501,2,FALSE),"")</f>
        <v/>
      </c>
    </row>
    <row r="616" spans="1:10" x14ac:dyDescent="0.35">
      <c r="A616" s="113"/>
      <c r="B616" s="114"/>
      <c r="C616" s="115"/>
      <c r="D616" s="114"/>
      <c r="E616" s="116"/>
      <c r="F616" s="116"/>
      <c r="G616" s="114"/>
      <c r="H616" s="115"/>
      <c r="I616" s="274"/>
      <c r="J616" s="277" t="str">
        <f>IFERROR(VLOOKUP(I616,ACOUSTIC_SITE_INFO!$AR$3:$AS$501,2,FALSE),"")</f>
        <v/>
      </c>
    </row>
    <row r="617" spans="1:10" x14ac:dyDescent="0.35">
      <c r="A617" s="113"/>
      <c r="B617" s="114"/>
      <c r="C617" s="115"/>
      <c r="D617" s="114"/>
      <c r="E617" s="116"/>
      <c r="F617" s="116"/>
      <c r="G617" s="114"/>
      <c r="H617" s="115"/>
      <c r="I617" s="274"/>
      <c r="J617" s="277" t="str">
        <f>IFERROR(VLOOKUP(I617,ACOUSTIC_SITE_INFO!$AR$3:$AS$501,2,FALSE),"")</f>
        <v/>
      </c>
    </row>
    <row r="618" spans="1:10" x14ac:dyDescent="0.35">
      <c r="A618" s="113"/>
      <c r="B618" s="114"/>
      <c r="C618" s="115"/>
      <c r="D618" s="114"/>
      <c r="E618" s="116"/>
      <c r="F618" s="116"/>
      <c r="G618" s="114"/>
      <c r="H618" s="115"/>
      <c r="I618" s="274"/>
      <c r="J618" s="277" t="str">
        <f>IFERROR(VLOOKUP(I618,ACOUSTIC_SITE_INFO!$AR$3:$AS$501,2,FALSE),"")</f>
        <v/>
      </c>
    </row>
    <row r="619" spans="1:10" x14ac:dyDescent="0.35">
      <c r="A619" s="113"/>
      <c r="B619" s="114"/>
      <c r="C619" s="115"/>
      <c r="D619" s="114"/>
      <c r="E619" s="116"/>
      <c r="F619" s="116"/>
      <c r="G619" s="114"/>
      <c r="H619" s="115"/>
      <c r="I619" s="274"/>
      <c r="J619" s="277" t="str">
        <f>IFERROR(VLOOKUP(I619,ACOUSTIC_SITE_INFO!$AR$3:$AS$501,2,FALSE),"")</f>
        <v/>
      </c>
    </row>
    <row r="620" spans="1:10" x14ac:dyDescent="0.35">
      <c r="A620" s="113"/>
      <c r="B620" s="114"/>
      <c r="C620" s="115"/>
      <c r="D620" s="114"/>
      <c r="E620" s="116"/>
      <c r="F620" s="116"/>
      <c r="G620" s="114"/>
      <c r="H620" s="115"/>
      <c r="I620" s="274"/>
      <c r="J620" s="277" t="str">
        <f>IFERROR(VLOOKUP(I620,ACOUSTIC_SITE_INFO!$AR$3:$AS$501,2,FALSE),"")</f>
        <v/>
      </c>
    </row>
    <row r="621" spans="1:10" x14ac:dyDescent="0.35">
      <c r="A621" s="113"/>
      <c r="B621" s="114"/>
      <c r="C621" s="115"/>
      <c r="D621" s="114"/>
      <c r="E621" s="116"/>
      <c r="F621" s="116"/>
      <c r="G621" s="114"/>
      <c r="H621" s="115"/>
      <c r="I621" s="274"/>
      <c r="J621" s="277" t="str">
        <f>IFERROR(VLOOKUP(I621,ACOUSTIC_SITE_INFO!$AR$3:$AS$501,2,FALSE),"")</f>
        <v/>
      </c>
    </row>
    <row r="622" spans="1:10" x14ac:dyDescent="0.35">
      <c r="A622" s="113"/>
      <c r="B622" s="114"/>
      <c r="C622" s="115"/>
      <c r="D622" s="114"/>
      <c r="E622" s="116"/>
      <c r="F622" s="116"/>
      <c r="G622" s="114"/>
      <c r="H622" s="115"/>
      <c r="I622" s="274"/>
      <c r="J622" s="277" t="str">
        <f>IFERROR(VLOOKUP(I622,ACOUSTIC_SITE_INFO!$AR$3:$AS$501,2,FALSE),"")</f>
        <v/>
      </c>
    </row>
    <row r="623" spans="1:10" x14ac:dyDescent="0.35">
      <c r="A623" s="113"/>
      <c r="B623" s="114"/>
      <c r="C623" s="115"/>
      <c r="D623" s="114"/>
      <c r="E623" s="116"/>
      <c r="F623" s="116"/>
      <c r="G623" s="114"/>
      <c r="H623" s="115"/>
      <c r="I623" s="274"/>
      <c r="J623" s="277" t="str">
        <f>IFERROR(VLOOKUP(I623,ACOUSTIC_SITE_INFO!$AR$3:$AS$501,2,FALSE),"")</f>
        <v/>
      </c>
    </row>
    <row r="624" spans="1:10" x14ac:dyDescent="0.35">
      <c r="A624" s="113"/>
      <c r="B624" s="114"/>
      <c r="C624" s="115"/>
      <c r="D624" s="114"/>
      <c r="E624" s="116"/>
      <c r="F624" s="116"/>
      <c r="G624" s="114"/>
      <c r="H624" s="115"/>
      <c r="I624" s="274"/>
      <c r="J624" s="277" t="str">
        <f>IFERROR(VLOOKUP(I624,ACOUSTIC_SITE_INFO!$AR$3:$AS$501,2,FALSE),"")</f>
        <v/>
      </c>
    </row>
    <row r="625" spans="1:10" x14ac:dyDescent="0.35">
      <c r="A625" s="113"/>
      <c r="B625" s="114"/>
      <c r="C625" s="115"/>
      <c r="D625" s="114"/>
      <c r="E625" s="116"/>
      <c r="F625" s="116"/>
      <c r="G625" s="114"/>
      <c r="H625" s="115"/>
      <c r="I625" s="274"/>
      <c r="J625" s="277" t="str">
        <f>IFERROR(VLOOKUP(I625,ACOUSTIC_SITE_INFO!$AR$3:$AS$501,2,FALSE),"")</f>
        <v/>
      </c>
    </row>
    <row r="626" spans="1:10" x14ac:dyDescent="0.35">
      <c r="A626" s="113"/>
      <c r="B626" s="114"/>
      <c r="C626" s="115"/>
      <c r="D626" s="114"/>
      <c r="E626" s="116"/>
      <c r="F626" s="116"/>
      <c r="G626" s="114"/>
      <c r="H626" s="115"/>
      <c r="I626" s="274"/>
      <c r="J626" s="277" t="str">
        <f>IFERROR(VLOOKUP(I626,ACOUSTIC_SITE_INFO!$AR$3:$AS$501,2,FALSE),"")</f>
        <v/>
      </c>
    </row>
    <row r="627" spans="1:10" x14ac:dyDescent="0.35">
      <c r="A627" s="113"/>
      <c r="B627" s="114"/>
      <c r="C627" s="115"/>
      <c r="D627" s="114"/>
      <c r="E627" s="116"/>
      <c r="F627" s="116"/>
      <c r="G627" s="114"/>
      <c r="H627" s="115"/>
      <c r="I627" s="274"/>
      <c r="J627" s="277" t="str">
        <f>IFERROR(VLOOKUP(I627,ACOUSTIC_SITE_INFO!$AR$3:$AS$501,2,FALSE),"")</f>
        <v/>
      </c>
    </row>
    <row r="628" spans="1:10" x14ac:dyDescent="0.35">
      <c r="A628" s="113"/>
      <c r="B628" s="114"/>
      <c r="C628" s="115"/>
      <c r="D628" s="114"/>
      <c r="E628" s="116"/>
      <c r="F628" s="116"/>
      <c r="G628" s="114"/>
      <c r="H628" s="115"/>
      <c r="I628" s="274"/>
      <c r="J628" s="277" t="str">
        <f>IFERROR(VLOOKUP(I628,ACOUSTIC_SITE_INFO!$AR$3:$AS$501,2,FALSE),"")</f>
        <v/>
      </c>
    </row>
    <row r="629" spans="1:10" x14ac:dyDescent="0.35">
      <c r="A629" s="113"/>
      <c r="B629" s="114"/>
      <c r="C629" s="115"/>
      <c r="D629" s="114"/>
      <c r="E629" s="116"/>
      <c r="F629" s="116"/>
      <c r="G629" s="114"/>
      <c r="H629" s="115"/>
      <c r="I629" s="274"/>
      <c r="J629" s="277" t="str">
        <f>IFERROR(VLOOKUP(I629,ACOUSTIC_SITE_INFO!$AR$3:$AS$501,2,FALSE),"")</f>
        <v/>
      </c>
    </row>
    <row r="630" spans="1:10" x14ac:dyDescent="0.35">
      <c r="A630" s="113"/>
      <c r="B630" s="114"/>
      <c r="C630" s="115"/>
      <c r="D630" s="114"/>
      <c r="E630" s="116"/>
      <c r="F630" s="116"/>
      <c r="G630" s="114"/>
      <c r="H630" s="115"/>
      <c r="I630" s="274"/>
      <c r="J630" s="277" t="str">
        <f>IFERROR(VLOOKUP(I630,ACOUSTIC_SITE_INFO!$AR$3:$AS$501,2,FALSE),"")</f>
        <v/>
      </c>
    </row>
    <row r="631" spans="1:10" x14ac:dyDescent="0.35">
      <c r="A631" s="113"/>
      <c r="B631" s="114"/>
      <c r="C631" s="115"/>
      <c r="D631" s="114"/>
      <c r="E631" s="116"/>
      <c r="F631" s="116"/>
      <c r="G631" s="114"/>
      <c r="H631" s="115"/>
      <c r="I631" s="274"/>
      <c r="J631" s="277" t="str">
        <f>IFERROR(VLOOKUP(I631,ACOUSTIC_SITE_INFO!$AR$3:$AS$501,2,FALSE),"")</f>
        <v/>
      </c>
    </row>
    <row r="632" spans="1:10" x14ac:dyDescent="0.35">
      <c r="A632" s="113"/>
      <c r="B632" s="114"/>
      <c r="C632" s="115"/>
      <c r="D632" s="114"/>
      <c r="E632" s="116"/>
      <c r="F632" s="116"/>
      <c r="G632" s="114"/>
      <c r="H632" s="115"/>
      <c r="I632" s="274"/>
      <c r="J632" s="277" t="str">
        <f>IFERROR(VLOOKUP(I632,ACOUSTIC_SITE_INFO!$AR$3:$AS$501,2,FALSE),"")</f>
        <v/>
      </c>
    </row>
    <row r="633" spans="1:10" x14ac:dyDescent="0.35">
      <c r="A633" s="113"/>
      <c r="B633" s="114"/>
      <c r="C633" s="115"/>
      <c r="D633" s="114"/>
      <c r="E633" s="116"/>
      <c r="F633" s="116"/>
      <c r="G633" s="114"/>
      <c r="H633" s="115"/>
      <c r="I633" s="274"/>
      <c r="J633" s="277" t="str">
        <f>IFERROR(VLOOKUP(I633,ACOUSTIC_SITE_INFO!$AR$3:$AS$501,2,FALSE),"")</f>
        <v/>
      </c>
    </row>
    <row r="634" spans="1:10" x14ac:dyDescent="0.35">
      <c r="A634" s="113"/>
      <c r="B634" s="114"/>
      <c r="C634" s="115"/>
      <c r="D634" s="114"/>
      <c r="E634" s="116"/>
      <c r="F634" s="116"/>
      <c r="G634" s="114"/>
      <c r="H634" s="115"/>
      <c r="I634" s="274"/>
      <c r="J634" s="277" t="str">
        <f>IFERROR(VLOOKUP(I634,ACOUSTIC_SITE_INFO!$AR$3:$AS$501,2,FALSE),"")</f>
        <v/>
      </c>
    </row>
    <row r="635" spans="1:10" x14ac:dyDescent="0.35">
      <c r="A635" s="113"/>
      <c r="B635" s="114"/>
      <c r="C635" s="115"/>
      <c r="D635" s="114"/>
      <c r="E635" s="116"/>
      <c r="F635" s="116"/>
      <c r="G635" s="114"/>
      <c r="H635" s="115"/>
      <c r="I635" s="274"/>
      <c r="J635" s="277" t="str">
        <f>IFERROR(VLOOKUP(I635,ACOUSTIC_SITE_INFO!$AR$3:$AS$501,2,FALSE),"")</f>
        <v/>
      </c>
    </row>
    <row r="636" spans="1:10" x14ac:dyDescent="0.35">
      <c r="A636" s="113"/>
      <c r="B636" s="114"/>
      <c r="C636" s="115"/>
      <c r="D636" s="114"/>
      <c r="E636" s="116"/>
      <c r="F636" s="116"/>
      <c r="G636" s="114"/>
      <c r="H636" s="115"/>
      <c r="I636" s="274"/>
      <c r="J636" s="277" t="str">
        <f>IFERROR(VLOOKUP(I636,ACOUSTIC_SITE_INFO!$AR$3:$AS$501,2,FALSE),"")</f>
        <v/>
      </c>
    </row>
    <row r="637" spans="1:10" x14ac:dyDescent="0.35">
      <c r="A637" s="113"/>
      <c r="B637" s="114"/>
      <c r="C637" s="115"/>
      <c r="D637" s="114"/>
      <c r="E637" s="116"/>
      <c r="F637" s="116"/>
      <c r="G637" s="114"/>
      <c r="H637" s="115"/>
      <c r="I637" s="274"/>
      <c r="J637" s="277" t="str">
        <f>IFERROR(VLOOKUP(I637,ACOUSTIC_SITE_INFO!$AR$3:$AS$501,2,FALSE),"")</f>
        <v/>
      </c>
    </row>
    <row r="638" spans="1:10" x14ac:dyDescent="0.35">
      <c r="A638" s="113"/>
      <c r="B638" s="114"/>
      <c r="C638" s="115"/>
      <c r="D638" s="114"/>
      <c r="E638" s="116"/>
      <c r="F638" s="116"/>
      <c r="G638" s="114"/>
      <c r="H638" s="115"/>
      <c r="I638" s="274"/>
      <c r="J638" s="277" t="str">
        <f>IFERROR(VLOOKUP(I638,ACOUSTIC_SITE_INFO!$AR$3:$AS$501,2,FALSE),"")</f>
        <v/>
      </c>
    </row>
    <row r="639" spans="1:10" x14ac:dyDescent="0.35">
      <c r="A639" s="113"/>
      <c r="B639" s="114"/>
      <c r="C639" s="115"/>
      <c r="D639" s="114"/>
      <c r="E639" s="116"/>
      <c r="F639" s="116"/>
      <c r="G639" s="114"/>
      <c r="H639" s="115"/>
      <c r="I639" s="274"/>
      <c r="J639" s="277" t="str">
        <f>IFERROR(VLOOKUP(I639,ACOUSTIC_SITE_INFO!$AR$3:$AS$501,2,FALSE),"")</f>
        <v/>
      </c>
    </row>
    <row r="640" spans="1:10" x14ac:dyDescent="0.35">
      <c r="A640" s="113"/>
      <c r="B640" s="114"/>
      <c r="C640" s="115"/>
      <c r="D640" s="114"/>
      <c r="E640" s="116"/>
      <c r="F640" s="116"/>
      <c r="G640" s="114"/>
      <c r="H640" s="115"/>
      <c r="I640" s="274"/>
      <c r="J640" s="277" t="str">
        <f>IFERROR(VLOOKUP(I640,ACOUSTIC_SITE_INFO!$AR$3:$AS$501,2,FALSE),"")</f>
        <v/>
      </c>
    </row>
    <row r="641" spans="1:10" x14ac:dyDescent="0.35">
      <c r="A641" s="113"/>
      <c r="B641" s="114"/>
      <c r="C641" s="115"/>
      <c r="D641" s="114"/>
      <c r="E641" s="116"/>
      <c r="F641" s="116"/>
      <c r="G641" s="114"/>
      <c r="H641" s="115"/>
      <c r="I641" s="274"/>
      <c r="J641" s="277" t="str">
        <f>IFERROR(VLOOKUP(I641,ACOUSTIC_SITE_INFO!$AR$3:$AS$501,2,FALSE),"")</f>
        <v/>
      </c>
    </row>
    <row r="642" spans="1:10" x14ac:dyDescent="0.35">
      <c r="A642" s="113"/>
      <c r="B642" s="114"/>
      <c r="C642" s="115"/>
      <c r="D642" s="114"/>
      <c r="E642" s="116"/>
      <c r="F642" s="116"/>
      <c r="G642" s="114"/>
      <c r="H642" s="115"/>
      <c r="I642" s="274"/>
      <c r="J642" s="277" t="str">
        <f>IFERROR(VLOOKUP(I642,ACOUSTIC_SITE_INFO!$AR$3:$AS$501,2,FALSE),"")</f>
        <v/>
      </c>
    </row>
    <row r="643" spans="1:10" x14ac:dyDescent="0.35">
      <c r="A643" s="113"/>
      <c r="B643" s="114"/>
      <c r="C643" s="115"/>
      <c r="D643" s="114"/>
      <c r="E643" s="116"/>
      <c r="F643" s="116"/>
      <c r="G643" s="114"/>
      <c r="H643" s="115"/>
      <c r="I643" s="274"/>
      <c r="J643" s="277" t="str">
        <f>IFERROR(VLOOKUP(I643,ACOUSTIC_SITE_INFO!$AR$3:$AS$501,2,FALSE),"")</f>
        <v/>
      </c>
    </row>
    <row r="644" spans="1:10" x14ac:dyDescent="0.35">
      <c r="A644" s="113"/>
      <c r="B644" s="114"/>
      <c r="C644" s="115"/>
      <c r="D644" s="114"/>
      <c r="E644" s="116"/>
      <c r="F644" s="116"/>
      <c r="G644" s="114"/>
      <c r="H644" s="115"/>
      <c r="I644" s="274"/>
      <c r="J644" s="277" t="str">
        <f>IFERROR(VLOOKUP(I644,ACOUSTIC_SITE_INFO!$AR$3:$AS$501,2,FALSE),"")</f>
        <v/>
      </c>
    </row>
    <row r="645" spans="1:10" x14ac:dyDescent="0.35">
      <c r="A645" s="113"/>
      <c r="B645" s="114"/>
      <c r="C645" s="115"/>
      <c r="D645" s="114"/>
      <c r="E645" s="116"/>
      <c r="F645" s="116"/>
      <c r="G645" s="114"/>
      <c r="H645" s="115"/>
      <c r="I645" s="274"/>
      <c r="J645" s="277" t="str">
        <f>IFERROR(VLOOKUP(I645,ACOUSTIC_SITE_INFO!$AR$3:$AS$501,2,FALSE),"")</f>
        <v/>
      </c>
    </row>
    <row r="646" spans="1:10" x14ac:dyDescent="0.35">
      <c r="A646" s="113"/>
      <c r="B646" s="114"/>
      <c r="C646" s="115"/>
      <c r="D646" s="114"/>
      <c r="E646" s="116"/>
      <c r="F646" s="116"/>
      <c r="G646" s="114"/>
      <c r="H646" s="115"/>
      <c r="I646" s="274"/>
      <c r="J646" s="277" t="str">
        <f>IFERROR(VLOOKUP(I646,ACOUSTIC_SITE_INFO!$AR$3:$AS$501,2,FALSE),"")</f>
        <v/>
      </c>
    </row>
    <row r="647" spans="1:10" x14ac:dyDescent="0.35">
      <c r="A647" s="113"/>
      <c r="B647" s="114"/>
      <c r="C647" s="115"/>
      <c r="D647" s="114"/>
      <c r="E647" s="116"/>
      <c r="F647" s="116"/>
      <c r="G647" s="114"/>
      <c r="H647" s="115"/>
      <c r="I647" s="274"/>
      <c r="J647" s="277" t="str">
        <f>IFERROR(VLOOKUP(I647,ACOUSTIC_SITE_INFO!$AR$3:$AS$501,2,FALSE),"")</f>
        <v/>
      </c>
    </row>
    <row r="648" spans="1:10" x14ac:dyDescent="0.35">
      <c r="A648" s="113"/>
      <c r="B648" s="114"/>
      <c r="C648" s="115"/>
      <c r="D648" s="114"/>
      <c r="E648" s="116"/>
      <c r="F648" s="116"/>
      <c r="G648" s="114"/>
      <c r="H648" s="115"/>
      <c r="I648" s="274"/>
      <c r="J648" s="277" t="str">
        <f>IFERROR(VLOOKUP(I648,ACOUSTIC_SITE_INFO!$AR$3:$AS$501,2,FALSE),"")</f>
        <v/>
      </c>
    </row>
    <row r="649" spans="1:10" x14ac:dyDescent="0.35">
      <c r="A649" s="113"/>
      <c r="B649" s="114"/>
      <c r="C649" s="115"/>
      <c r="D649" s="114"/>
      <c r="E649" s="116"/>
      <c r="F649" s="116"/>
      <c r="G649" s="114"/>
      <c r="H649" s="115"/>
      <c r="I649" s="274"/>
      <c r="J649" s="277" t="str">
        <f>IFERROR(VLOOKUP(I649,ACOUSTIC_SITE_INFO!$AR$3:$AS$501,2,FALSE),"")</f>
        <v/>
      </c>
    </row>
    <row r="650" spans="1:10" x14ac:dyDescent="0.35">
      <c r="A650" s="113"/>
      <c r="B650" s="114"/>
      <c r="C650" s="115"/>
      <c r="D650" s="114"/>
      <c r="E650" s="116"/>
      <c r="F650" s="116"/>
      <c r="G650" s="114"/>
      <c r="H650" s="115"/>
      <c r="I650" s="274"/>
      <c r="J650" s="277" t="str">
        <f>IFERROR(VLOOKUP(I650,ACOUSTIC_SITE_INFO!$AR$3:$AS$501,2,FALSE),"")</f>
        <v/>
      </c>
    </row>
    <row r="651" spans="1:10" x14ac:dyDescent="0.35">
      <c r="A651" s="113"/>
      <c r="B651" s="114"/>
      <c r="C651" s="115"/>
      <c r="D651" s="114"/>
      <c r="E651" s="116"/>
      <c r="F651" s="116"/>
      <c r="G651" s="114"/>
      <c r="H651" s="115"/>
      <c r="I651" s="274"/>
      <c r="J651" s="277" t="str">
        <f>IFERROR(VLOOKUP(I651,ACOUSTIC_SITE_INFO!$AR$3:$AS$501,2,FALSE),"")</f>
        <v/>
      </c>
    </row>
    <row r="652" spans="1:10" x14ac:dyDescent="0.35">
      <c r="A652" s="113"/>
      <c r="B652" s="114"/>
      <c r="C652" s="115"/>
      <c r="D652" s="114"/>
      <c r="E652" s="116"/>
      <c r="F652" s="116"/>
      <c r="G652" s="114"/>
      <c r="H652" s="115"/>
      <c r="I652" s="274"/>
      <c r="J652" s="277" t="str">
        <f>IFERROR(VLOOKUP(I652,ACOUSTIC_SITE_INFO!$AR$3:$AS$501,2,FALSE),"")</f>
        <v/>
      </c>
    </row>
    <row r="653" spans="1:10" x14ac:dyDescent="0.35">
      <c r="A653" s="113"/>
      <c r="B653" s="114"/>
      <c r="C653" s="115"/>
      <c r="D653" s="114"/>
      <c r="E653" s="116"/>
      <c r="F653" s="116"/>
      <c r="G653" s="114"/>
      <c r="H653" s="115"/>
      <c r="I653" s="274"/>
      <c r="J653" s="277" t="str">
        <f>IFERROR(VLOOKUP(I653,ACOUSTIC_SITE_INFO!$AR$3:$AS$501,2,FALSE),"")</f>
        <v/>
      </c>
    </row>
    <row r="654" spans="1:10" x14ac:dyDescent="0.35">
      <c r="A654" s="113"/>
      <c r="B654" s="114"/>
      <c r="C654" s="115"/>
      <c r="D654" s="114"/>
      <c r="E654" s="116"/>
      <c r="F654" s="116"/>
      <c r="G654" s="114"/>
      <c r="H654" s="115"/>
      <c r="I654" s="274"/>
      <c r="J654" s="277" t="str">
        <f>IFERROR(VLOOKUP(I654,ACOUSTIC_SITE_INFO!$AR$3:$AS$501,2,FALSE),"")</f>
        <v/>
      </c>
    </row>
    <row r="655" spans="1:10" x14ac:dyDescent="0.35">
      <c r="A655" s="113"/>
      <c r="B655" s="114"/>
      <c r="C655" s="115"/>
      <c r="D655" s="114"/>
      <c r="E655" s="116"/>
      <c r="F655" s="116"/>
      <c r="G655" s="114"/>
      <c r="H655" s="115"/>
      <c r="I655" s="274"/>
      <c r="J655" s="277" t="str">
        <f>IFERROR(VLOOKUP(I655,ACOUSTIC_SITE_INFO!$AR$3:$AS$501,2,FALSE),"")</f>
        <v/>
      </c>
    </row>
    <row r="656" spans="1:10" x14ac:dyDescent="0.35">
      <c r="A656" s="113"/>
      <c r="B656" s="114"/>
      <c r="C656" s="115"/>
      <c r="D656" s="114"/>
      <c r="E656" s="116"/>
      <c r="F656" s="116"/>
      <c r="G656" s="114"/>
      <c r="H656" s="115"/>
      <c r="I656" s="274"/>
      <c r="J656" s="277" t="str">
        <f>IFERROR(VLOOKUP(I656,ACOUSTIC_SITE_INFO!$AR$3:$AS$501,2,FALSE),"")</f>
        <v/>
      </c>
    </row>
    <row r="657" spans="1:10" x14ac:dyDescent="0.35">
      <c r="A657" s="113"/>
      <c r="B657" s="114"/>
      <c r="C657" s="115"/>
      <c r="D657" s="114"/>
      <c r="E657" s="116"/>
      <c r="F657" s="116"/>
      <c r="G657" s="114"/>
      <c r="H657" s="115"/>
      <c r="I657" s="274"/>
      <c r="J657" s="277" t="str">
        <f>IFERROR(VLOOKUP(I657,ACOUSTIC_SITE_INFO!$AR$3:$AS$501,2,FALSE),"")</f>
        <v/>
      </c>
    </row>
    <row r="658" spans="1:10" x14ac:dyDescent="0.35">
      <c r="A658" s="113"/>
      <c r="B658" s="114"/>
      <c r="C658" s="115"/>
      <c r="D658" s="114"/>
      <c r="E658" s="116"/>
      <c r="F658" s="116"/>
      <c r="G658" s="114"/>
      <c r="H658" s="115"/>
      <c r="I658" s="274"/>
      <c r="J658" s="277" t="str">
        <f>IFERROR(VLOOKUP(I658,ACOUSTIC_SITE_INFO!$AR$3:$AS$501,2,FALSE),"")</f>
        <v/>
      </c>
    </row>
    <row r="659" spans="1:10" x14ac:dyDescent="0.35">
      <c r="A659" s="113"/>
      <c r="B659" s="114"/>
      <c r="C659" s="115"/>
      <c r="D659" s="114"/>
      <c r="E659" s="116"/>
      <c r="F659" s="116"/>
      <c r="G659" s="114"/>
      <c r="H659" s="115"/>
      <c r="I659" s="274"/>
      <c r="J659" s="277" t="str">
        <f>IFERROR(VLOOKUP(I659,ACOUSTIC_SITE_INFO!$AR$3:$AS$501,2,FALSE),"")</f>
        <v/>
      </c>
    </row>
    <row r="660" spans="1:10" x14ac:dyDescent="0.35">
      <c r="A660" s="113"/>
      <c r="B660" s="114"/>
      <c r="C660" s="115"/>
      <c r="D660" s="114"/>
      <c r="E660" s="116"/>
      <c r="F660" s="116"/>
      <c r="G660" s="114"/>
      <c r="H660" s="115"/>
      <c r="I660" s="274"/>
      <c r="J660" s="277" t="str">
        <f>IFERROR(VLOOKUP(I660,ACOUSTIC_SITE_INFO!$AR$3:$AS$501,2,FALSE),"")</f>
        <v/>
      </c>
    </row>
    <row r="661" spans="1:10" x14ac:dyDescent="0.35">
      <c r="A661" s="113"/>
      <c r="B661" s="114"/>
      <c r="C661" s="115"/>
      <c r="D661" s="114"/>
      <c r="E661" s="116"/>
      <c r="F661" s="116"/>
      <c r="G661" s="114"/>
      <c r="H661" s="115"/>
      <c r="I661" s="274"/>
      <c r="J661" s="277" t="str">
        <f>IFERROR(VLOOKUP(I661,ACOUSTIC_SITE_INFO!$AR$3:$AS$501,2,FALSE),"")</f>
        <v/>
      </c>
    </row>
    <row r="662" spans="1:10" x14ac:dyDescent="0.35">
      <c r="A662" s="113"/>
      <c r="B662" s="114"/>
      <c r="C662" s="115"/>
      <c r="D662" s="114"/>
      <c r="E662" s="116"/>
      <c r="F662" s="116"/>
      <c r="G662" s="114"/>
      <c r="H662" s="115"/>
      <c r="I662" s="274"/>
      <c r="J662" s="277" t="str">
        <f>IFERROR(VLOOKUP(I662,ACOUSTIC_SITE_INFO!$AR$3:$AS$501,2,FALSE),"")</f>
        <v/>
      </c>
    </row>
    <row r="663" spans="1:10" x14ac:dyDescent="0.35">
      <c r="A663" s="113"/>
      <c r="B663" s="114"/>
      <c r="C663" s="115"/>
      <c r="D663" s="114"/>
      <c r="E663" s="116"/>
      <c r="F663" s="116"/>
      <c r="G663" s="114"/>
      <c r="H663" s="115"/>
      <c r="I663" s="274"/>
      <c r="J663" s="277" t="str">
        <f>IFERROR(VLOOKUP(I663,ACOUSTIC_SITE_INFO!$AR$3:$AS$501,2,FALSE),"")</f>
        <v/>
      </c>
    </row>
    <row r="664" spans="1:10" x14ac:dyDescent="0.35">
      <c r="A664" s="113"/>
      <c r="B664" s="114"/>
      <c r="C664" s="115"/>
      <c r="D664" s="114"/>
      <c r="E664" s="116"/>
      <c r="F664" s="116"/>
      <c r="G664" s="114"/>
      <c r="H664" s="115"/>
      <c r="I664" s="274"/>
      <c r="J664" s="277" t="str">
        <f>IFERROR(VLOOKUP(I664,ACOUSTIC_SITE_INFO!$AR$3:$AS$501,2,FALSE),"")</f>
        <v/>
      </c>
    </row>
    <row r="665" spans="1:10" x14ac:dyDescent="0.35">
      <c r="A665" s="113"/>
      <c r="B665" s="114"/>
      <c r="C665" s="115"/>
      <c r="D665" s="114"/>
      <c r="E665" s="116"/>
      <c r="F665" s="116"/>
      <c r="G665" s="114"/>
      <c r="H665" s="115"/>
      <c r="I665" s="274"/>
      <c r="J665" s="277" t="str">
        <f>IFERROR(VLOOKUP(I665,ACOUSTIC_SITE_INFO!$AR$3:$AS$501,2,FALSE),"")</f>
        <v/>
      </c>
    </row>
    <row r="666" spans="1:10" x14ac:dyDescent="0.35">
      <c r="A666" s="113"/>
      <c r="B666" s="114"/>
      <c r="C666" s="115"/>
      <c r="D666" s="114"/>
      <c r="E666" s="116"/>
      <c r="F666" s="116"/>
      <c r="G666" s="114"/>
      <c r="H666" s="115"/>
      <c r="I666" s="274"/>
      <c r="J666" s="277" t="str">
        <f>IFERROR(VLOOKUP(I666,ACOUSTIC_SITE_INFO!$AR$3:$AS$501,2,FALSE),"")</f>
        <v/>
      </c>
    </row>
    <row r="667" spans="1:10" x14ac:dyDescent="0.35">
      <c r="A667" s="113"/>
      <c r="B667" s="114"/>
      <c r="C667" s="115"/>
      <c r="D667" s="114"/>
      <c r="E667" s="116"/>
      <c r="F667" s="116"/>
      <c r="G667" s="114"/>
      <c r="H667" s="115"/>
      <c r="I667" s="274"/>
      <c r="J667" s="277" t="str">
        <f>IFERROR(VLOOKUP(I667,ACOUSTIC_SITE_INFO!$AR$3:$AS$501,2,FALSE),"")</f>
        <v/>
      </c>
    </row>
    <row r="668" spans="1:10" x14ac:dyDescent="0.35">
      <c r="A668" s="113"/>
      <c r="B668" s="114"/>
      <c r="C668" s="115"/>
      <c r="D668" s="114"/>
      <c r="E668" s="116"/>
      <c r="F668" s="116"/>
      <c r="G668" s="114"/>
      <c r="H668" s="115"/>
      <c r="I668" s="274"/>
      <c r="J668" s="277" t="str">
        <f>IFERROR(VLOOKUP(I668,ACOUSTIC_SITE_INFO!$AR$3:$AS$501,2,FALSE),"")</f>
        <v/>
      </c>
    </row>
    <row r="669" spans="1:10" x14ac:dyDescent="0.35">
      <c r="A669" s="113"/>
      <c r="B669" s="114"/>
      <c r="C669" s="115"/>
      <c r="D669" s="114"/>
      <c r="E669" s="116"/>
      <c r="F669" s="116"/>
      <c r="G669" s="114"/>
      <c r="H669" s="115"/>
      <c r="I669" s="274"/>
      <c r="J669" s="277" t="str">
        <f>IFERROR(VLOOKUP(I669,ACOUSTIC_SITE_INFO!$AR$3:$AS$501,2,FALSE),"")</f>
        <v/>
      </c>
    </row>
    <row r="670" spans="1:10" x14ac:dyDescent="0.35">
      <c r="A670" s="113"/>
      <c r="B670" s="114"/>
      <c r="C670" s="115"/>
      <c r="D670" s="114"/>
      <c r="E670" s="116"/>
      <c r="F670" s="116"/>
      <c r="G670" s="114"/>
      <c r="H670" s="115"/>
      <c r="I670" s="274"/>
      <c r="J670" s="277" t="str">
        <f>IFERROR(VLOOKUP(I670,ACOUSTIC_SITE_INFO!$AR$3:$AS$501,2,FALSE),"")</f>
        <v/>
      </c>
    </row>
    <row r="671" spans="1:10" x14ac:dyDescent="0.35">
      <c r="A671" s="113"/>
      <c r="B671" s="114"/>
      <c r="C671" s="115"/>
      <c r="D671" s="114"/>
      <c r="E671" s="116"/>
      <c r="F671" s="116"/>
      <c r="G671" s="114"/>
      <c r="H671" s="115"/>
      <c r="I671" s="274"/>
      <c r="J671" s="277" t="str">
        <f>IFERROR(VLOOKUP(I671,ACOUSTIC_SITE_INFO!$AR$3:$AS$501,2,FALSE),"")</f>
        <v/>
      </c>
    </row>
    <row r="672" spans="1:10" x14ac:dyDescent="0.35">
      <c r="A672" s="113"/>
      <c r="B672" s="114"/>
      <c r="C672" s="115"/>
      <c r="D672" s="114"/>
      <c r="E672" s="116"/>
      <c r="F672" s="116"/>
      <c r="G672" s="114"/>
      <c r="H672" s="115"/>
      <c r="I672" s="274"/>
      <c r="J672" s="277" t="str">
        <f>IFERROR(VLOOKUP(I672,ACOUSTIC_SITE_INFO!$AR$3:$AS$501,2,FALSE),"")</f>
        <v/>
      </c>
    </row>
    <row r="673" spans="1:10" x14ac:dyDescent="0.35">
      <c r="A673" s="113"/>
      <c r="B673" s="114"/>
      <c r="C673" s="115"/>
      <c r="D673" s="114"/>
      <c r="E673" s="116"/>
      <c r="F673" s="116"/>
      <c r="G673" s="114"/>
      <c r="H673" s="115"/>
      <c r="I673" s="274"/>
      <c r="J673" s="277" t="str">
        <f>IFERROR(VLOOKUP(I673,ACOUSTIC_SITE_INFO!$AR$3:$AS$501,2,FALSE),"")</f>
        <v/>
      </c>
    </row>
    <row r="674" spans="1:10" x14ac:dyDescent="0.35">
      <c r="A674" s="113"/>
      <c r="B674" s="114"/>
      <c r="C674" s="115"/>
      <c r="D674" s="114"/>
      <c r="E674" s="116"/>
      <c r="F674" s="116"/>
      <c r="G674" s="114"/>
      <c r="H674" s="115"/>
      <c r="I674" s="274"/>
      <c r="J674" s="277" t="str">
        <f>IFERROR(VLOOKUP(I674,ACOUSTIC_SITE_INFO!$AR$3:$AS$501,2,FALSE),"")</f>
        <v/>
      </c>
    </row>
    <row r="675" spans="1:10" x14ac:dyDescent="0.35">
      <c r="A675" s="113"/>
      <c r="B675" s="114"/>
      <c r="C675" s="115"/>
      <c r="D675" s="114"/>
      <c r="E675" s="116"/>
      <c r="F675" s="116"/>
      <c r="G675" s="114"/>
      <c r="H675" s="115"/>
      <c r="I675" s="274"/>
      <c r="J675" s="277" t="str">
        <f>IFERROR(VLOOKUP(I675,ACOUSTIC_SITE_INFO!$AR$3:$AS$501,2,FALSE),"")</f>
        <v/>
      </c>
    </row>
    <row r="676" spans="1:10" x14ac:dyDescent="0.35">
      <c r="A676" s="113"/>
      <c r="B676" s="114"/>
      <c r="C676" s="115"/>
      <c r="D676" s="114"/>
      <c r="E676" s="116"/>
      <c r="F676" s="116"/>
      <c r="G676" s="114"/>
      <c r="H676" s="115"/>
      <c r="I676" s="274"/>
      <c r="J676" s="277" t="str">
        <f>IFERROR(VLOOKUP(I676,ACOUSTIC_SITE_INFO!$AR$3:$AS$501,2,FALSE),"")</f>
        <v/>
      </c>
    </row>
    <row r="677" spans="1:10" x14ac:dyDescent="0.35">
      <c r="A677" s="113"/>
      <c r="B677" s="114"/>
      <c r="C677" s="115"/>
      <c r="D677" s="114"/>
      <c r="E677" s="116"/>
      <c r="F677" s="116"/>
      <c r="G677" s="114"/>
      <c r="H677" s="115"/>
      <c r="I677" s="274"/>
      <c r="J677" s="277" t="str">
        <f>IFERROR(VLOOKUP(I677,ACOUSTIC_SITE_INFO!$AR$3:$AS$501,2,FALSE),"")</f>
        <v/>
      </c>
    </row>
    <row r="678" spans="1:10" x14ac:dyDescent="0.35">
      <c r="A678" s="113"/>
      <c r="B678" s="114"/>
      <c r="C678" s="115"/>
      <c r="D678" s="114"/>
      <c r="E678" s="116"/>
      <c r="F678" s="116"/>
      <c r="G678" s="114"/>
      <c r="H678" s="115"/>
      <c r="I678" s="274"/>
      <c r="J678" s="277" t="str">
        <f>IFERROR(VLOOKUP(I678,ACOUSTIC_SITE_INFO!$AR$3:$AS$501,2,FALSE),"")</f>
        <v/>
      </c>
    </row>
    <row r="679" spans="1:10" x14ac:dyDescent="0.35">
      <c r="A679" s="113"/>
      <c r="B679" s="114"/>
      <c r="C679" s="115"/>
      <c r="D679" s="114"/>
      <c r="E679" s="116"/>
      <c r="F679" s="116"/>
      <c r="G679" s="114"/>
      <c r="H679" s="115"/>
      <c r="I679" s="274"/>
      <c r="J679" s="277" t="str">
        <f>IFERROR(VLOOKUP(I679,ACOUSTIC_SITE_INFO!$AR$3:$AS$501,2,FALSE),"")</f>
        <v/>
      </c>
    </row>
    <row r="680" spans="1:10" x14ac:dyDescent="0.35">
      <c r="A680" s="113"/>
      <c r="B680" s="114"/>
      <c r="C680" s="115"/>
      <c r="D680" s="114"/>
      <c r="E680" s="116"/>
      <c r="F680" s="116"/>
      <c r="G680" s="114"/>
      <c r="H680" s="115"/>
      <c r="I680" s="274"/>
      <c r="J680" s="277" t="str">
        <f>IFERROR(VLOOKUP(I680,ACOUSTIC_SITE_INFO!$AR$3:$AS$501,2,FALSE),"")</f>
        <v/>
      </c>
    </row>
    <row r="681" spans="1:10" x14ac:dyDescent="0.35">
      <c r="A681" s="113"/>
      <c r="B681" s="114"/>
      <c r="C681" s="115"/>
      <c r="D681" s="114"/>
      <c r="E681" s="116"/>
      <c r="F681" s="116"/>
      <c r="G681" s="114"/>
      <c r="H681" s="115"/>
      <c r="I681" s="274"/>
      <c r="J681" s="277" t="str">
        <f>IFERROR(VLOOKUP(I681,ACOUSTIC_SITE_INFO!$AR$3:$AS$501,2,FALSE),"")</f>
        <v/>
      </c>
    </row>
    <row r="682" spans="1:10" x14ac:dyDescent="0.35">
      <c r="A682" s="113"/>
      <c r="B682" s="114"/>
      <c r="C682" s="115"/>
      <c r="D682" s="114"/>
      <c r="E682" s="116"/>
      <c r="F682" s="116"/>
      <c r="G682" s="114"/>
      <c r="H682" s="115"/>
      <c r="I682" s="274"/>
      <c r="J682" s="277" t="str">
        <f>IFERROR(VLOOKUP(I682,ACOUSTIC_SITE_INFO!$AR$3:$AS$501,2,FALSE),"")</f>
        <v/>
      </c>
    </row>
    <row r="683" spans="1:10" x14ac:dyDescent="0.35">
      <c r="A683" s="113"/>
      <c r="B683" s="114"/>
      <c r="C683" s="115"/>
      <c r="D683" s="114"/>
      <c r="E683" s="116"/>
      <c r="F683" s="116"/>
      <c r="G683" s="114"/>
      <c r="H683" s="115"/>
      <c r="I683" s="274"/>
      <c r="J683" s="277" t="str">
        <f>IFERROR(VLOOKUP(I683,ACOUSTIC_SITE_INFO!$AR$3:$AS$501,2,FALSE),"")</f>
        <v/>
      </c>
    </row>
    <row r="684" spans="1:10" x14ac:dyDescent="0.35">
      <c r="A684" s="113"/>
      <c r="B684" s="114"/>
      <c r="C684" s="115"/>
      <c r="D684" s="114"/>
      <c r="E684" s="116"/>
      <c r="F684" s="116"/>
      <c r="G684" s="114"/>
      <c r="H684" s="115"/>
      <c r="I684" s="274"/>
      <c r="J684" s="277" t="str">
        <f>IFERROR(VLOOKUP(I684,ACOUSTIC_SITE_INFO!$AR$3:$AS$501,2,FALSE),"")</f>
        <v/>
      </c>
    </row>
    <row r="685" spans="1:10" x14ac:dyDescent="0.35">
      <c r="A685" s="113"/>
      <c r="B685" s="114"/>
      <c r="C685" s="115"/>
      <c r="D685" s="114"/>
      <c r="E685" s="116"/>
      <c r="F685" s="116"/>
      <c r="G685" s="114"/>
      <c r="H685" s="115"/>
      <c r="I685" s="274"/>
      <c r="J685" s="277" t="str">
        <f>IFERROR(VLOOKUP(I685,ACOUSTIC_SITE_INFO!$AR$3:$AS$501,2,FALSE),"")</f>
        <v/>
      </c>
    </row>
    <row r="686" spans="1:10" x14ac:dyDescent="0.35">
      <c r="A686" s="113"/>
      <c r="B686" s="114"/>
      <c r="C686" s="115"/>
      <c r="D686" s="114"/>
      <c r="E686" s="116"/>
      <c r="F686" s="116"/>
      <c r="G686" s="114"/>
      <c r="H686" s="115"/>
      <c r="I686" s="274"/>
      <c r="J686" s="277" t="str">
        <f>IFERROR(VLOOKUP(I686,ACOUSTIC_SITE_INFO!$AR$3:$AS$501,2,FALSE),"")</f>
        <v/>
      </c>
    </row>
    <row r="687" spans="1:10" x14ac:dyDescent="0.35">
      <c r="A687" s="113"/>
      <c r="B687" s="114"/>
      <c r="C687" s="115"/>
      <c r="D687" s="114"/>
      <c r="E687" s="116"/>
      <c r="F687" s="116"/>
      <c r="G687" s="114"/>
      <c r="H687" s="115"/>
      <c r="I687" s="274"/>
      <c r="J687" s="277" t="str">
        <f>IFERROR(VLOOKUP(I687,ACOUSTIC_SITE_INFO!$AR$3:$AS$501,2,FALSE),"")</f>
        <v/>
      </c>
    </row>
    <row r="688" spans="1:10" x14ac:dyDescent="0.35">
      <c r="A688" s="113"/>
      <c r="B688" s="114"/>
      <c r="C688" s="115"/>
      <c r="D688" s="114"/>
      <c r="E688" s="116"/>
      <c r="F688" s="116"/>
      <c r="G688" s="114"/>
      <c r="H688" s="115"/>
      <c r="I688" s="274"/>
      <c r="J688" s="277" t="str">
        <f>IFERROR(VLOOKUP(I688,ACOUSTIC_SITE_INFO!$AR$3:$AS$501,2,FALSE),"")</f>
        <v/>
      </c>
    </row>
    <row r="689" spans="1:10" x14ac:dyDescent="0.35">
      <c r="A689" s="113"/>
      <c r="B689" s="114"/>
      <c r="C689" s="115"/>
      <c r="D689" s="114"/>
      <c r="E689" s="116"/>
      <c r="F689" s="116"/>
      <c r="G689" s="114"/>
      <c r="H689" s="115"/>
      <c r="I689" s="274"/>
      <c r="J689" s="277" t="str">
        <f>IFERROR(VLOOKUP(I689,ACOUSTIC_SITE_INFO!$AR$3:$AS$501,2,FALSE),"")</f>
        <v/>
      </c>
    </row>
    <row r="690" spans="1:10" x14ac:dyDescent="0.35">
      <c r="A690" s="113"/>
      <c r="B690" s="114"/>
      <c r="C690" s="115"/>
      <c r="D690" s="114"/>
      <c r="E690" s="116"/>
      <c r="F690" s="116"/>
      <c r="G690" s="114"/>
      <c r="H690" s="115"/>
      <c r="I690" s="274"/>
      <c r="J690" s="277" t="str">
        <f>IFERROR(VLOOKUP(I690,ACOUSTIC_SITE_INFO!$AR$3:$AS$501,2,FALSE),"")</f>
        <v/>
      </c>
    </row>
    <row r="691" spans="1:10" x14ac:dyDescent="0.35">
      <c r="A691" s="113"/>
      <c r="B691" s="114"/>
      <c r="C691" s="115"/>
      <c r="D691" s="114"/>
      <c r="E691" s="116"/>
      <c r="F691" s="116"/>
      <c r="G691" s="114"/>
      <c r="H691" s="115"/>
      <c r="I691" s="274"/>
      <c r="J691" s="277" t="str">
        <f>IFERROR(VLOOKUP(I691,ACOUSTIC_SITE_INFO!$AR$3:$AS$501,2,FALSE),"")</f>
        <v/>
      </c>
    </row>
    <row r="692" spans="1:10" x14ac:dyDescent="0.35">
      <c r="A692" s="113"/>
      <c r="B692" s="114"/>
      <c r="C692" s="115"/>
      <c r="D692" s="114"/>
      <c r="E692" s="116"/>
      <c r="F692" s="116"/>
      <c r="G692" s="114"/>
      <c r="H692" s="115"/>
      <c r="I692" s="274"/>
      <c r="J692" s="277" t="str">
        <f>IFERROR(VLOOKUP(I692,ACOUSTIC_SITE_INFO!$AR$3:$AS$501,2,FALSE),"")</f>
        <v/>
      </c>
    </row>
    <row r="693" spans="1:10" x14ac:dyDescent="0.35">
      <c r="A693" s="113"/>
      <c r="B693" s="114"/>
      <c r="C693" s="115"/>
      <c r="D693" s="114"/>
      <c r="E693" s="116"/>
      <c r="F693" s="116"/>
      <c r="G693" s="114"/>
      <c r="H693" s="115"/>
      <c r="I693" s="274"/>
      <c r="J693" s="277" t="str">
        <f>IFERROR(VLOOKUP(I693,ACOUSTIC_SITE_INFO!$AR$3:$AS$501,2,FALSE),"")</f>
        <v/>
      </c>
    </row>
    <row r="694" spans="1:10" x14ac:dyDescent="0.35">
      <c r="A694" s="113"/>
      <c r="B694" s="114"/>
      <c r="C694" s="115"/>
      <c r="D694" s="114"/>
      <c r="E694" s="116"/>
      <c r="F694" s="116"/>
      <c r="G694" s="114"/>
      <c r="H694" s="115"/>
      <c r="I694" s="274"/>
      <c r="J694" s="277" t="str">
        <f>IFERROR(VLOOKUP(I694,ACOUSTIC_SITE_INFO!$AR$3:$AS$501,2,FALSE),"")</f>
        <v/>
      </c>
    </row>
    <row r="695" spans="1:10" x14ac:dyDescent="0.35">
      <c r="A695" s="113"/>
      <c r="B695" s="114"/>
      <c r="C695" s="115"/>
      <c r="D695" s="114"/>
      <c r="E695" s="116"/>
      <c r="F695" s="116"/>
      <c r="G695" s="114"/>
      <c r="H695" s="115"/>
      <c r="I695" s="274"/>
      <c r="J695" s="277" t="str">
        <f>IFERROR(VLOOKUP(I695,ACOUSTIC_SITE_INFO!$AR$3:$AS$501,2,FALSE),"")</f>
        <v/>
      </c>
    </row>
    <row r="696" spans="1:10" x14ac:dyDescent="0.35">
      <c r="A696" s="113"/>
      <c r="B696" s="114"/>
      <c r="C696" s="115"/>
      <c r="D696" s="114"/>
      <c r="E696" s="116"/>
      <c r="F696" s="116"/>
      <c r="G696" s="114"/>
      <c r="H696" s="115"/>
      <c r="I696" s="274"/>
      <c r="J696" s="277" t="str">
        <f>IFERROR(VLOOKUP(I696,ACOUSTIC_SITE_INFO!$AR$3:$AS$501,2,FALSE),"")</f>
        <v/>
      </c>
    </row>
    <row r="697" spans="1:10" x14ac:dyDescent="0.35">
      <c r="A697" s="113"/>
      <c r="B697" s="114"/>
      <c r="C697" s="115"/>
      <c r="D697" s="114"/>
      <c r="E697" s="116"/>
      <c r="F697" s="116"/>
      <c r="G697" s="114"/>
      <c r="H697" s="115"/>
      <c r="I697" s="274"/>
      <c r="J697" s="277" t="str">
        <f>IFERROR(VLOOKUP(I697,ACOUSTIC_SITE_INFO!$AR$3:$AS$501,2,FALSE),"")</f>
        <v/>
      </c>
    </row>
    <row r="698" spans="1:10" x14ac:dyDescent="0.35">
      <c r="A698" s="113"/>
      <c r="B698" s="114"/>
      <c r="C698" s="115"/>
      <c r="D698" s="114"/>
      <c r="E698" s="116"/>
      <c r="F698" s="116"/>
      <c r="G698" s="114"/>
      <c r="H698" s="115"/>
      <c r="I698" s="274"/>
      <c r="J698" s="277" t="str">
        <f>IFERROR(VLOOKUP(I698,ACOUSTIC_SITE_INFO!$AR$3:$AS$501,2,FALSE),"")</f>
        <v/>
      </c>
    </row>
    <row r="699" spans="1:10" x14ac:dyDescent="0.35">
      <c r="A699" s="113"/>
      <c r="B699" s="114"/>
      <c r="C699" s="115"/>
      <c r="D699" s="114"/>
      <c r="E699" s="116"/>
      <c r="F699" s="116"/>
      <c r="G699" s="114"/>
      <c r="H699" s="115"/>
      <c r="I699" s="274"/>
      <c r="J699" s="277" t="str">
        <f>IFERROR(VLOOKUP(I699,ACOUSTIC_SITE_INFO!$AR$3:$AS$501,2,FALSE),"")</f>
        <v/>
      </c>
    </row>
    <row r="700" spans="1:10" x14ac:dyDescent="0.35">
      <c r="A700" s="113"/>
      <c r="B700" s="114"/>
      <c r="C700" s="115"/>
      <c r="D700" s="114"/>
      <c r="E700" s="116"/>
      <c r="F700" s="116"/>
      <c r="G700" s="114"/>
      <c r="H700" s="115"/>
      <c r="I700" s="274"/>
      <c r="J700" s="277" t="str">
        <f>IFERROR(VLOOKUP(I700,ACOUSTIC_SITE_INFO!$AR$3:$AS$501,2,FALSE),"")</f>
        <v/>
      </c>
    </row>
    <row r="701" spans="1:10" x14ac:dyDescent="0.35">
      <c r="A701" s="113"/>
      <c r="B701" s="114"/>
      <c r="C701" s="115"/>
      <c r="D701" s="114"/>
      <c r="E701" s="116"/>
      <c r="F701" s="116"/>
      <c r="G701" s="114"/>
      <c r="H701" s="115"/>
      <c r="I701" s="274"/>
      <c r="J701" s="277" t="str">
        <f>IFERROR(VLOOKUP(I701,ACOUSTIC_SITE_INFO!$AR$3:$AS$501,2,FALSE),"")</f>
        <v/>
      </c>
    </row>
    <row r="702" spans="1:10" x14ac:dyDescent="0.35">
      <c r="A702" s="113"/>
      <c r="B702" s="114"/>
      <c r="C702" s="115"/>
      <c r="D702" s="114"/>
      <c r="E702" s="116"/>
      <c r="F702" s="116"/>
      <c r="G702" s="114"/>
      <c r="H702" s="115"/>
      <c r="I702" s="274"/>
      <c r="J702" s="277" t="str">
        <f>IFERROR(VLOOKUP(I702,ACOUSTIC_SITE_INFO!$AR$3:$AS$501,2,FALSE),"")</f>
        <v/>
      </c>
    </row>
    <row r="703" spans="1:10" x14ac:dyDescent="0.35">
      <c r="A703" s="113"/>
      <c r="B703" s="114"/>
      <c r="C703" s="115"/>
      <c r="D703" s="114"/>
      <c r="E703" s="116"/>
      <c r="F703" s="116"/>
      <c r="G703" s="114"/>
      <c r="H703" s="115"/>
      <c r="I703" s="274"/>
      <c r="J703" s="277" t="str">
        <f>IFERROR(VLOOKUP(I703,ACOUSTIC_SITE_INFO!$AR$3:$AS$501,2,FALSE),"")</f>
        <v/>
      </c>
    </row>
    <row r="704" spans="1:10" x14ac:dyDescent="0.35">
      <c r="A704" s="113"/>
      <c r="B704" s="114"/>
      <c r="C704" s="115"/>
      <c r="D704" s="114"/>
      <c r="E704" s="116"/>
      <c r="F704" s="116"/>
      <c r="G704" s="114"/>
      <c r="H704" s="115"/>
      <c r="I704" s="274"/>
      <c r="J704" s="277" t="str">
        <f>IFERROR(VLOOKUP(I704,ACOUSTIC_SITE_INFO!$AR$3:$AS$501,2,FALSE),"")</f>
        <v/>
      </c>
    </row>
    <row r="705" spans="1:10" x14ac:dyDescent="0.35">
      <c r="A705" s="113"/>
      <c r="B705" s="114"/>
      <c r="C705" s="115"/>
      <c r="D705" s="114"/>
      <c r="E705" s="116"/>
      <c r="F705" s="116"/>
      <c r="G705" s="114"/>
      <c r="H705" s="115"/>
      <c r="I705" s="274"/>
      <c r="J705" s="277" t="str">
        <f>IFERROR(VLOOKUP(I705,ACOUSTIC_SITE_INFO!$AR$3:$AS$501,2,FALSE),"")</f>
        <v/>
      </c>
    </row>
    <row r="706" spans="1:10" x14ac:dyDescent="0.35">
      <c r="A706" s="113"/>
      <c r="B706" s="114"/>
      <c r="C706" s="115"/>
      <c r="D706" s="114"/>
      <c r="E706" s="116"/>
      <c r="F706" s="116"/>
      <c r="G706" s="114"/>
      <c r="H706" s="115"/>
      <c r="I706" s="274"/>
      <c r="J706" s="277" t="str">
        <f>IFERROR(VLOOKUP(I706,ACOUSTIC_SITE_INFO!$AR$3:$AS$501,2,FALSE),"")</f>
        <v/>
      </c>
    </row>
    <row r="707" spans="1:10" x14ac:dyDescent="0.35">
      <c r="A707" s="113"/>
      <c r="B707" s="114"/>
      <c r="C707" s="115"/>
      <c r="D707" s="114"/>
      <c r="E707" s="116"/>
      <c r="F707" s="116"/>
      <c r="G707" s="114"/>
      <c r="H707" s="115"/>
      <c r="I707" s="274"/>
      <c r="J707" s="277" t="str">
        <f>IFERROR(VLOOKUP(I707,ACOUSTIC_SITE_INFO!$AR$3:$AS$501,2,FALSE),"")</f>
        <v/>
      </c>
    </row>
    <row r="708" spans="1:10" x14ac:dyDescent="0.35">
      <c r="A708" s="113"/>
      <c r="B708" s="114"/>
      <c r="C708" s="115"/>
      <c r="D708" s="114"/>
      <c r="E708" s="116"/>
      <c r="F708" s="116"/>
      <c r="G708" s="114"/>
      <c r="H708" s="115"/>
      <c r="I708" s="274"/>
      <c r="J708" s="277" t="str">
        <f>IFERROR(VLOOKUP(I708,ACOUSTIC_SITE_INFO!$AR$3:$AS$501,2,FALSE),"")</f>
        <v/>
      </c>
    </row>
    <row r="709" spans="1:10" x14ac:dyDescent="0.35">
      <c r="A709" s="113"/>
      <c r="B709" s="114"/>
      <c r="C709" s="115"/>
      <c r="D709" s="114"/>
      <c r="E709" s="116"/>
      <c r="F709" s="116"/>
      <c r="G709" s="114"/>
      <c r="H709" s="115"/>
      <c r="I709" s="274"/>
      <c r="J709" s="277" t="str">
        <f>IFERROR(VLOOKUP(I709,ACOUSTIC_SITE_INFO!$AR$3:$AS$501,2,FALSE),"")</f>
        <v/>
      </c>
    </row>
    <row r="710" spans="1:10" x14ac:dyDescent="0.35">
      <c r="A710" s="113"/>
      <c r="B710" s="114"/>
      <c r="C710" s="115"/>
      <c r="D710" s="114"/>
      <c r="E710" s="116"/>
      <c r="F710" s="116"/>
      <c r="G710" s="114"/>
      <c r="H710" s="115"/>
      <c r="I710" s="274"/>
      <c r="J710" s="277" t="str">
        <f>IFERROR(VLOOKUP(I710,ACOUSTIC_SITE_INFO!$AR$3:$AS$501,2,FALSE),"")</f>
        <v/>
      </c>
    </row>
    <row r="711" spans="1:10" x14ac:dyDescent="0.35">
      <c r="A711" s="113"/>
      <c r="B711" s="114"/>
      <c r="C711" s="115"/>
      <c r="D711" s="114"/>
      <c r="E711" s="116"/>
      <c r="F711" s="116"/>
      <c r="G711" s="114"/>
      <c r="H711" s="115"/>
      <c r="I711" s="274"/>
      <c r="J711" s="277" t="str">
        <f>IFERROR(VLOOKUP(I711,ACOUSTIC_SITE_INFO!$AR$3:$AS$501,2,FALSE),"")</f>
        <v/>
      </c>
    </row>
    <row r="712" spans="1:10" x14ac:dyDescent="0.35">
      <c r="A712" s="113"/>
      <c r="B712" s="114"/>
      <c r="C712" s="115"/>
      <c r="D712" s="114"/>
      <c r="E712" s="116"/>
      <c r="F712" s="116"/>
      <c r="G712" s="114"/>
      <c r="H712" s="115"/>
      <c r="I712" s="274"/>
      <c r="J712" s="277" t="str">
        <f>IFERROR(VLOOKUP(I712,ACOUSTIC_SITE_INFO!$AR$3:$AS$501,2,FALSE),"")</f>
        <v/>
      </c>
    </row>
    <row r="713" spans="1:10" x14ac:dyDescent="0.35">
      <c r="A713" s="113"/>
      <c r="B713" s="114"/>
      <c r="C713" s="115"/>
      <c r="D713" s="114"/>
      <c r="E713" s="116"/>
      <c r="F713" s="116"/>
      <c r="G713" s="114"/>
      <c r="H713" s="115"/>
      <c r="I713" s="274"/>
      <c r="J713" s="277" t="str">
        <f>IFERROR(VLOOKUP(I713,ACOUSTIC_SITE_INFO!$AR$3:$AS$501,2,FALSE),"")</f>
        <v/>
      </c>
    </row>
    <row r="714" spans="1:10" x14ac:dyDescent="0.35">
      <c r="A714" s="113"/>
      <c r="B714" s="114"/>
      <c r="C714" s="115"/>
      <c r="D714" s="114"/>
      <c r="E714" s="116"/>
      <c r="F714" s="116"/>
      <c r="G714" s="114"/>
      <c r="H714" s="115"/>
      <c r="I714" s="274"/>
      <c r="J714" s="277" t="str">
        <f>IFERROR(VLOOKUP(I714,ACOUSTIC_SITE_INFO!$AR$3:$AS$501,2,FALSE),"")</f>
        <v/>
      </c>
    </row>
    <row r="715" spans="1:10" x14ac:dyDescent="0.35">
      <c r="A715" s="113"/>
      <c r="B715" s="114"/>
      <c r="C715" s="115"/>
      <c r="D715" s="114"/>
      <c r="E715" s="116"/>
      <c r="F715" s="116"/>
      <c r="G715" s="114"/>
      <c r="H715" s="115"/>
      <c r="I715" s="274"/>
      <c r="J715" s="277" t="str">
        <f>IFERROR(VLOOKUP(I715,ACOUSTIC_SITE_INFO!$AR$3:$AS$501,2,FALSE),"")</f>
        <v/>
      </c>
    </row>
    <row r="716" spans="1:10" x14ac:dyDescent="0.35">
      <c r="A716" s="113"/>
      <c r="B716" s="114"/>
      <c r="C716" s="115"/>
      <c r="D716" s="114"/>
      <c r="E716" s="116"/>
      <c r="F716" s="116"/>
      <c r="G716" s="114"/>
      <c r="H716" s="115"/>
      <c r="I716" s="274"/>
      <c r="J716" s="277" t="str">
        <f>IFERROR(VLOOKUP(I716,ACOUSTIC_SITE_INFO!$AR$3:$AS$501,2,FALSE),"")</f>
        <v/>
      </c>
    </row>
    <row r="717" spans="1:10" x14ac:dyDescent="0.35">
      <c r="A717" s="113"/>
      <c r="B717" s="114"/>
      <c r="C717" s="115"/>
      <c r="D717" s="114"/>
      <c r="E717" s="116"/>
      <c r="F717" s="116"/>
      <c r="G717" s="114"/>
      <c r="H717" s="115"/>
      <c r="I717" s="274"/>
      <c r="J717" s="277" t="str">
        <f>IFERROR(VLOOKUP(I717,ACOUSTIC_SITE_INFO!$AR$3:$AS$501,2,FALSE),"")</f>
        <v/>
      </c>
    </row>
    <row r="718" spans="1:10" x14ac:dyDescent="0.35">
      <c r="A718" s="113"/>
      <c r="B718" s="114"/>
      <c r="C718" s="115"/>
      <c r="D718" s="114"/>
      <c r="E718" s="116"/>
      <c r="F718" s="116"/>
      <c r="G718" s="114"/>
      <c r="H718" s="115"/>
      <c r="I718" s="274"/>
      <c r="J718" s="277" t="str">
        <f>IFERROR(VLOOKUP(I718,ACOUSTIC_SITE_INFO!$AR$3:$AS$501,2,FALSE),"")</f>
        <v/>
      </c>
    </row>
    <row r="719" spans="1:10" x14ac:dyDescent="0.35">
      <c r="A719" s="113"/>
      <c r="B719" s="114"/>
      <c r="C719" s="115"/>
      <c r="D719" s="114"/>
      <c r="E719" s="116"/>
      <c r="F719" s="116"/>
      <c r="G719" s="114"/>
      <c r="H719" s="115"/>
      <c r="I719" s="274"/>
      <c r="J719" s="277" t="str">
        <f>IFERROR(VLOOKUP(I719,ACOUSTIC_SITE_INFO!$AR$3:$AS$501,2,FALSE),"")</f>
        <v/>
      </c>
    </row>
    <row r="720" spans="1:10" x14ac:dyDescent="0.35">
      <c r="A720" s="113"/>
      <c r="B720" s="114"/>
      <c r="C720" s="115"/>
      <c r="D720" s="114"/>
      <c r="E720" s="116"/>
      <c r="F720" s="116"/>
      <c r="G720" s="114"/>
      <c r="H720" s="115"/>
      <c r="I720" s="274"/>
      <c r="J720" s="277" t="str">
        <f>IFERROR(VLOOKUP(I720,ACOUSTIC_SITE_INFO!$AR$3:$AS$501,2,FALSE),"")</f>
        <v/>
      </c>
    </row>
    <row r="721" spans="1:10" x14ac:dyDescent="0.35">
      <c r="A721" s="113"/>
      <c r="B721" s="114"/>
      <c r="C721" s="115"/>
      <c r="D721" s="114"/>
      <c r="E721" s="116"/>
      <c r="F721" s="116"/>
      <c r="G721" s="114"/>
      <c r="H721" s="115"/>
      <c r="I721" s="274"/>
      <c r="J721" s="277" t="str">
        <f>IFERROR(VLOOKUP(I721,ACOUSTIC_SITE_INFO!$AR$3:$AS$501,2,FALSE),"")</f>
        <v/>
      </c>
    </row>
    <row r="722" spans="1:10" x14ac:dyDescent="0.35">
      <c r="A722" s="113"/>
      <c r="B722" s="114"/>
      <c r="C722" s="115"/>
      <c r="D722" s="114"/>
      <c r="E722" s="116"/>
      <c r="F722" s="116"/>
      <c r="G722" s="114"/>
      <c r="H722" s="115"/>
      <c r="I722" s="274"/>
      <c r="J722" s="277" t="str">
        <f>IFERROR(VLOOKUP(I722,ACOUSTIC_SITE_INFO!$AR$3:$AS$501,2,FALSE),"")</f>
        <v/>
      </c>
    </row>
    <row r="723" spans="1:10" x14ac:dyDescent="0.35">
      <c r="A723" s="113"/>
      <c r="B723" s="114"/>
      <c r="C723" s="115"/>
      <c r="D723" s="114"/>
      <c r="E723" s="116"/>
      <c r="F723" s="116"/>
      <c r="G723" s="114"/>
      <c r="H723" s="115"/>
      <c r="I723" s="274"/>
      <c r="J723" s="277" t="str">
        <f>IFERROR(VLOOKUP(I723,ACOUSTIC_SITE_INFO!$AR$3:$AS$501,2,FALSE),"")</f>
        <v/>
      </c>
    </row>
    <row r="724" spans="1:10" x14ac:dyDescent="0.35">
      <c r="A724" s="113"/>
      <c r="B724" s="114"/>
      <c r="C724" s="115"/>
      <c r="D724" s="114"/>
      <c r="E724" s="116"/>
      <c r="F724" s="116"/>
      <c r="G724" s="114"/>
      <c r="H724" s="115"/>
      <c r="I724" s="274"/>
      <c r="J724" s="277" t="str">
        <f>IFERROR(VLOOKUP(I724,ACOUSTIC_SITE_INFO!$AR$3:$AS$501,2,FALSE),"")</f>
        <v/>
      </c>
    </row>
    <row r="725" spans="1:10" x14ac:dyDescent="0.35">
      <c r="A725" s="113"/>
      <c r="B725" s="114"/>
      <c r="C725" s="115"/>
      <c r="D725" s="114"/>
      <c r="E725" s="116"/>
      <c r="F725" s="116"/>
      <c r="G725" s="114"/>
      <c r="H725" s="115"/>
      <c r="I725" s="274"/>
      <c r="J725" s="277" t="str">
        <f>IFERROR(VLOOKUP(I725,ACOUSTIC_SITE_INFO!$AR$3:$AS$501,2,FALSE),"")</f>
        <v/>
      </c>
    </row>
    <row r="726" spans="1:10" x14ac:dyDescent="0.35">
      <c r="A726" s="113"/>
      <c r="B726" s="114"/>
      <c r="C726" s="115"/>
      <c r="D726" s="114"/>
      <c r="E726" s="116"/>
      <c r="F726" s="116"/>
      <c r="G726" s="114"/>
      <c r="H726" s="115"/>
      <c r="I726" s="274"/>
      <c r="J726" s="277" t="str">
        <f>IFERROR(VLOOKUP(I726,ACOUSTIC_SITE_INFO!$AR$3:$AS$501,2,FALSE),"")</f>
        <v/>
      </c>
    </row>
    <row r="727" spans="1:10" x14ac:dyDescent="0.35">
      <c r="A727" s="113"/>
      <c r="B727" s="114"/>
      <c r="C727" s="115"/>
      <c r="D727" s="114"/>
      <c r="E727" s="116"/>
      <c r="F727" s="116"/>
      <c r="G727" s="114"/>
      <c r="H727" s="115"/>
      <c r="I727" s="274"/>
      <c r="J727" s="277" t="str">
        <f>IFERROR(VLOOKUP(I727,ACOUSTIC_SITE_INFO!$AR$3:$AS$501,2,FALSE),"")</f>
        <v/>
      </c>
    </row>
    <row r="728" spans="1:10" x14ac:dyDescent="0.35">
      <c r="A728" s="113"/>
      <c r="B728" s="114"/>
      <c r="C728" s="115"/>
      <c r="D728" s="114"/>
      <c r="E728" s="116"/>
      <c r="F728" s="116"/>
      <c r="G728" s="114"/>
      <c r="H728" s="115"/>
      <c r="I728" s="274"/>
      <c r="J728" s="277" t="str">
        <f>IFERROR(VLOOKUP(I728,ACOUSTIC_SITE_INFO!$AR$3:$AS$501,2,FALSE),"")</f>
        <v/>
      </c>
    </row>
    <row r="729" spans="1:10" x14ac:dyDescent="0.35">
      <c r="A729" s="113"/>
      <c r="B729" s="114"/>
      <c r="C729" s="115"/>
      <c r="D729" s="114"/>
      <c r="E729" s="116"/>
      <c r="F729" s="116"/>
      <c r="G729" s="114"/>
      <c r="H729" s="115"/>
      <c r="I729" s="274"/>
      <c r="J729" s="277" t="str">
        <f>IFERROR(VLOOKUP(I729,ACOUSTIC_SITE_INFO!$AR$3:$AS$501,2,FALSE),"")</f>
        <v/>
      </c>
    </row>
    <row r="730" spans="1:10" x14ac:dyDescent="0.35">
      <c r="A730" s="113"/>
      <c r="B730" s="114"/>
      <c r="C730" s="115"/>
      <c r="D730" s="114"/>
      <c r="E730" s="116"/>
      <c r="F730" s="116"/>
      <c r="G730" s="114"/>
      <c r="H730" s="115"/>
      <c r="I730" s="274"/>
      <c r="J730" s="277" t="str">
        <f>IFERROR(VLOOKUP(I730,ACOUSTIC_SITE_INFO!$AR$3:$AS$501,2,FALSE),"")</f>
        <v/>
      </c>
    </row>
    <row r="731" spans="1:10" x14ac:dyDescent="0.35">
      <c r="A731" s="113"/>
      <c r="B731" s="114"/>
      <c r="C731" s="115"/>
      <c r="D731" s="114"/>
      <c r="E731" s="116"/>
      <c r="F731" s="116"/>
      <c r="G731" s="114"/>
      <c r="H731" s="115"/>
      <c r="I731" s="274"/>
      <c r="J731" s="277" t="str">
        <f>IFERROR(VLOOKUP(I731,ACOUSTIC_SITE_INFO!$AR$3:$AS$501,2,FALSE),"")</f>
        <v/>
      </c>
    </row>
    <row r="732" spans="1:10" x14ac:dyDescent="0.35">
      <c r="A732" s="113"/>
      <c r="B732" s="114"/>
      <c r="C732" s="115"/>
      <c r="D732" s="114"/>
      <c r="E732" s="116"/>
      <c r="F732" s="116"/>
      <c r="G732" s="114"/>
      <c r="H732" s="115"/>
      <c r="I732" s="274"/>
      <c r="J732" s="277" t="str">
        <f>IFERROR(VLOOKUP(I732,ACOUSTIC_SITE_INFO!$AR$3:$AS$501,2,FALSE),"")</f>
        <v/>
      </c>
    </row>
    <row r="733" spans="1:10" x14ac:dyDescent="0.35">
      <c r="A733" s="113"/>
      <c r="B733" s="114"/>
      <c r="C733" s="115"/>
      <c r="D733" s="114"/>
      <c r="E733" s="116"/>
      <c r="F733" s="116"/>
      <c r="G733" s="114"/>
      <c r="H733" s="115"/>
      <c r="I733" s="274"/>
      <c r="J733" s="277" t="str">
        <f>IFERROR(VLOOKUP(I733,ACOUSTIC_SITE_INFO!$AR$3:$AS$501,2,FALSE),"")</f>
        <v/>
      </c>
    </row>
    <row r="734" spans="1:10" x14ac:dyDescent="0.35">
      <c r="A734" s="113"/>
      <c r="B734" s="114"/>
      <c r="C734" s="115"/>
      <c r="D734" s="114"/>
      <c r="E734" s="116"/>
      <c r="F734" s="116"/>
      <c r="G734" s="114"/>
      <c r="H734" s="115"/>
      <c r="I734" s="274"/>
      <c r="J734" s="277" t="str">
        <f>IFERROR(VLOOKUP(I734,ACOUSTIC_SITE_INFO!$AR$3:$AS$501,2,FALSE),"")</f>
        <v/>
      </c>
    </row>
    <row r="735" spans="1:10" x14ac:dyDescent="0.35">
      <c r="A735" s="113"/>
      <c r="B735" s="114"/>
      <c r="C735" s="115"/>
      <c r="D735" s="114"/>
      <c r="E735" s="116"/>
      <c r="F735" s="116"/>
      <c r="G735" s="114"/>
      <c r="H735" s="115"/>
      <c r="I735" s="274"/>
      <c r="J735" s="277" t="str">
        <f>IFERROR(VLOOKUP(I735,ACOUSTIC_SITE_INFO!$AR$3:$AS$501,2,FALSE),"")</f>
        <v/>
      </c>
    </row>
    <row r="736" spans="1:10" x14ac:dyDescent="0.35">
      <c r="A736" s="113"/>
      <c r="B736" s="114"/>
      <c r="C736" s="115"/>
      <c r="D736" s="114"/>
      <c r="E736" s="116"/>
      <c r="F736" s="116"/>
      <c r="G736" s="114"/>
      <c r="H736" s="115"/>
      <c r="I736" s="274"/>
      <c r="J736" s="277" t="str">
        <f>IFERROR(VLOOKUP(I736,ACOUSTIC_SITE_INFO!$AR$3:$AS$501,2,FALSE),"")</f>
        <v/>
      </c>
    </row>
    <row r="737" spans="1:10" x14ac:dyDescent="0.35">
      <c r="A737" s="113"/>
      <c r="B737" s="114"/>
      <c r="C737" s="115"/>
      <c r="D737" s="114"/>
      <c r="E737" s="116"/>
      <c r="F737" s="116"/>
      <c r="G737" s="114"/>
      <c r="H737" s="115"/>
      <c r="I737" s="274"/>
      <c r="J737" s="277" t="str">
        <f>IFERROR(VLOOKUP(I737,ACOUSTIC_SITE_INFO!$AR$3:$AS$501,2,FALSE),"")</f>
        <v/>
      </c>
    </row>
    <row r="738" spans="1:10" x14ac:dyDescent="0.35">
      <c r="A738" s="113"/>
      <c r="B738" s="114"/>
      <c r="C738" s="115"/>
      <c r="D738" s="114"/>
      <c r="E738" s="116"/>
      <c r="F738" s="116"/>
      <c r="G738" s="114"/>
      <c r="H738" s="115"/>
      <c r="I738" s="274"/>
      <c r="J738" s="277" t="str">
        <f>IFERROR(VLOOKUP(I738,ACOUSTIC_SITE_INFO!$AR$3:$AS$501,2,FALSE),"")</f>
        <v/>
      </c>
    </row>
    <row r="739" spans="1:10" x14ac:dyDescent="0.35">
      <c r="A739" s="113"/>
      <c r="B739" s="114"/>
      <c r="C739" s="115"/>
      <c r="D739" s="114"/>
      <c r="E739" s="116"/>
      <c r="F739" s="116"/>
      <c r="G739" s="114"/>
      <c r="H739" s="115"/>
      <c r="I739" s="274"/>
      <c r="J739" s="277" t="str">
        <f>IFERROR(VLOOKUP(I739,ACOUSTIC_SITE_INFO!$AR$3:$AS$501,2,FALSE),"")</f>
        <v/>
      </c>
    </row>
    <row r="740" spans="1:10" x14ac:dyDescent="0.35">
      <c r="A740" s="113"/>
      <c r="B740" s="114"/>
      <c r="C740" s="115"/>
      <c r="D740" s="114"/>
      <c r="E740" s="116"/>
      <c r="F740" s="116"/>
      <c r="G740" s="114"/>
      <c r="H740" s="115"/>
      <c r="I740" s="274"/>
      <c r="J740" s="277" t="str">
        <f>IFERROR(VLOOKUP(I740,ACOUSTIC_SITE_INFO!$AR$3:$AS$501,2,FALSE),"")</f>
        <v/>
      </c>
    </row>
    <row r="741" spans="1:10" x14ac:dyDescent="0.35">
      <c r="A741" s="113"/>
      <c r="B741" s="114"/>
      <c r="C741" s="115"/>
      <c r="D741" s="114"/>
      <c r="E741" s="116"/>
      <c r="F741" s="116"/>
      <c r="G741" s="114"/>
      <c r="H741" s="115"/>
      <c r="I741" s="274"/>
      <c r="J741" s="277" t="str">
        <f>IFERROR(VLOOKUP(I741,ACOUSTIC_SITE_INFO!$AR$3:$AS$501,2,FALSE),"")</f>
        <v/>
      </c>
    </row>
    <row r="742" spans="1:10" x14ac:dyDescent="0.35">
      <c r="A742" s="113"/>
      <c r="B742" s="114"/>
      <c r="C742" s="115"/>
      <c r="D742" s="114"/>
      <c r="E742" s="116"/>
      <c r="F742" s="116"/>
      <c r="G742" s="114"/>
      <c r="H742" s="115"/>
      <c r="I742" s="274"/>
      <c r="J742" s="277" t="str">
        <f>IFERROR(VLOOKUP(I742,ACOUSTIC_SITE_INFO!$AR$3:$AS$501,2,FALSE),"")</f>
        <v/>
      </c>
    </row>
    <row r="743" spans="1:10" x14ac:dyDescent="0.35">
      <c r="A743" s="113"/>
      <c r="B743" s="114"/>
      <c r="C743" s="115"/>
      <c r="D743" s="114"/>
      <c r="E743" s="116"/>
      <c r="F743" s="116"/>
      <c r="G743" s="114"/>
      <c r="H743" s="115"/>
      <c r="I743" s="274"/>
      <c r="J743" s="277" t="str">
        <f>IFERROR(VLOOKUP(I743,ACOUSTIC_SITE_INFO!$AR$3:$AS$501,2,FALSE),"")</f>
        <v/>
      </c>
    </row>
    <row r="744" spans="1:10" x14ac:dyDescent="0.35">
      <c r="A744" s="113"/>
      <c r="B744" s="114"/>
      <c r="C744" s="115"/>
      <c r="D744" s="114"/>
      <c r="E744" s="116"/>
      <c r="F744" s="116"/>
      <c r="G744" s="114"/>
      <c r="H744" s="115"/>
      <c r="I744" s="274"/>
      <c r="J744" s="277" t="str">
        <f>IFERROR(VLOOKUP(I744,ACOUSTIC_SITE_INFO!$AR$3:$AS$501,2,FALSE),"")</f>
        <v/>
      </c>
    </row>
    <row r="745" spans="1:10" x14ac:dyDescent="0.35">
      <c r="A745" s="113"/>
      <c r="B745" s="114"/>
      <c r="C745" s="115"/>
      <c r="D745" s="114"/>
      <c r="E745" s="116"/>
      <c r="F745" s="116"/>
      <c r="G745" s="114"/>
      <c r="H745" s="115"/>
      <c r="I745" s="274"/>
      <c r="J745" s="277" t="str">
        <f>IFERROR(VLOOKUP(I745,ACOUSTIC_SITE_INFO!$AR$3:$AS$501,2,FALSE),"")</f>
        <v/>
      </c>
    </row>
    <row r="746" spans="1:10" x14ac:dyDescent="0.35">
      <c r="A746" s="113"/>
      <c r="B746" s="114"/>
      <c r="C746" s="115"/>
      <c r="D746" s="114"/>
      <c r="E746" s="116"/>
      <c r="F746" s="116"/>
      <c r="G746" s="114"/>
      <c r="H746" s="115"/>
      <c r="I746" s="274"/>
      <c r="J746" s="277" t="str">
        <f>IFERROR(VLOOKUP(I746,ACOUSTIC_SITE_INFO!$AR$3:$AS$501,2,FALSE),"")</f>
        <v/>
      </c>
    </row>
    <row r="747" spans="1:10" x14ac:dyDescent="0.35">
      <c r="A747" s="113"/>
      <c r="B747" s="114"/>
      <c r="C747" s="115"/>
      <c r="D747" s="114"/>
      <c r="E747" s="116"/>
      <c r="F747" s="116"/>
      <c r="G747" s="114"/>
      <c r="H747" s="115"/>
      <c r="I747" s="274"/>
      <c r="J747" s="277" t="str">
        <f>IFERROR(VLOOKUP(I747,ACOUSTIC_SITE_INFO!$AR$3:$AS$501,2,FALSE),"")</f>
        <v/>
      </c>
    </row>
    <row r="748" spans="1:10" x14ac:dyDescent="0.35">
      <c r="A748" s="113"/>
      <c r="B748" s="114"/>
      <c r="C748" s="115"/>
      <c r="D748" s="114"/>
      <c r="E748" s="116"/>
      <c r="F748" s="116"/>
      <c r="G748" s="114"/>
      <c r="H748" s="115"/>
      <c r="I748" s="274"/>
      <c r="J748" s="277" t="str">
        <f>IFERROR(VLOOKUP(I748,ACOUSTIC_SITE_INFO!$AR$3:$AS$501,2,FALSE),"")</f>
        <v/>
      </c>
    </row>
    <row r="749" spans="1:10" x14ac:dyDescent="0.35">
      <c r="A749" s="113"/>
      <c r="B749" s="114"/>
      <c r="C749" s="115"/>
      <c r="D749" s="114"/>
      <c r="E749" s="116"/>
      <c r="F749" s="116"/>
      <c r="G749" s="114"/>
      <c r="H749" s="115"/>
      <c r="I749" s="274"/>
      <c r="J749" s="277" t="str">
        <f>IFERROR(VLOOKUP(I749,ACOUSTIC_SITE_INFO!$AR$3:$AS$501,2,FALSE),"")</f>
        <v/>
      </c>
    </row>
    <row r="750" spans="1:10" x14ac:dyDescent="0.35">
      <c r="A750" s="113"/>
      <c r="B750" s="114"/>
      <c r="C750" s="115"/>
      <c r="D750" s="114"/>
      <c r="E750" s="116"/>
      <c r="F750" s="116"/>
      <c r="G750" s="114"/>
      <c r="H750" s="115"/>
      <c r="I750" s="274"/>
      <c r="J750" s="277" t="str">
        <f>IFERROR(VLOOKUP(I750,ACOUSTIC_SITE_INFO!$AR$3:$AS$501,2,FALSE),"")</f>
        <v/>
      </c>
    </row>
    <row r="751" spans="1:10" x14ac:dyDescent="0.35">
      <c r="A751" s="113"/>
      <c r="B751" s="114"/>
      <c r="C751" s="115"/>
      <c r="D751" s="114"/>
      <c r="E751" s="116"/>
      <c r="F751" s="116"/>
      <c r="G751" s="114"/>
      <c r="H751" s="115"/>
      <c r="I751" s="274"/>
      <c r="J751" s="277" t="str">
        <f>IFERROR(VLOOKUP(I751,ACOUSTIC_SITE_INFO!$AR$3:$AS$501,2,FALSE),"")</f>
        <v/>
      </c>
    </row>
    <row r="752" spans="1:10" x14ac:dyDescent="0.35">
      <c r="A752" s="113"/>
      <c r="B752" s="114"/>
      <c r="C752" s="115"/>
      <c r="D752" s="114"/>
      <c r="E752" s="116"/>
      <c r="F752" s="116"/>
      <c r="G752" s="114"/>
      <c r="H752" s="115"/>
      <c r="I752" s="274"/>
      <c r="J752" s="277" t="str">
        <f>IFERROR(VLOOKUP(I752,ACOUSTIC_SITE_INFO!$AR$3:$AS$501,2,FALSE),"")</f>
        <v/>
      </c>
    </row>
    <row r="753" spans="1:10" x14ac:dyDescent="0.35">
      <c r="A753" s="113"/>
      <c r="B753" s="114"/>
      <c r="C753" s="115"/>
      <c r="D753" s="114"/>
      <c r="E753" s="116"/>
      <c r="F753" s="116"/>
      <c r="G753" s="114"/>
      <c r="H753" s="115"/>
      <c r="I753" s="274"/>
      <c r="J753" s="277" t="str">
        <f>IFERROR(VLOOKUP(I753,ACOUSTIC_SITE_INFO!$AR$3:$AS$501,2,FALSE),"")</f>
        <v/>
      </c>
    </row>
    <row r="754" spans="1:10" x14ac:dyDescent="0.35">
      <c r="A754" s="113"/>
      <c r="B754" s="114"/>
      <c r="C754" s="115"/>
      <c r="D754" s="114"/>
      <c r="E754" s="116"/>
      <c r="F754" s="116"/>
      <c r="G754" s="114"/>
      <c r="H754" s="115"/>
      <c r="I754" s="274"/>
      <c r="J754" s="277" t="str">
        <f>IFERROR(VLOOKUP(I754,ACOUSTIC_SITE_INFO!$AR$3:$AS$501,2,FALSE),"")</f>
        <v/>
      </c>
    </row>
    <row r="755" spans="1:10" x14ac:dyDescent="0.35">
      <c r="A755" s="113"/>
      <c r="B755" s="114"/>
      <c r="C755" s="115"/>
      <c r="D755" s="114"/>
      <c r="E755" s="116"/>
      <c r="F755" s="116"/>
      <c r="G755" s="114"/>
      <c r="H755" s="115"/>
      <c r="I755" s="274"/>
      <c r="J755" s="277" t="str">
        <f>IFERROR(VLOOKUP(I755,ACOUSTIC_SITE_INFO!$AR$3:$AS$501,2,FALSE),"")</f>
        <v/>
      </c>
    </row>
    <row r="756" spans="1:10" x14ac:dyDescent="0.35">
      <c r="A756" s="113"/>
      <c r="B756" s="114"/>
      <c r="C756" s="115"/>
      <c r="D756" s="114"/>
      <c r="E756" s="116"/>
      <c r="F756" s="116"/>
      <c r="G756" s="114"/>
      <c r="H756" s="115"/>
      <c r="I756" s="274"/>
      <c r="J756" s="277" t="str">
        <f>IFERROR(VLOOKUP(I756,ACOUSTIC_SITE_INFO!$AR$3:$AS$501,2,FALSE),"")</f>
        <v/>
      </c>
    </row>
    <row r="757" spans="1:10" x14ac:dyDescent="0.35">
      <c r="A757" s="113"/>
      <c r="B757" s="114"/>
      <c r="C757" s="115"/>
      <c r="D757" s="114"/>
      <c r="E757" s="116"/>
      <c r="F757" s="116"/>
      <c r="G757" s="114"/>
      <c r="H757" s="115"/>
      <c r="I757" s="274"/>
      <c r="J757" s="277" t="str">
        <f>IFERROR(VLOOKUP(I757,ACOUSTIC_SITE_INFO!$AR$3:$AS$501,2,FALSE),"")</f>
        <v/>
      </c>
    </row>
    <row r="758" spans="1:10" x14ac:dyDescent="0.35">
      <c r="A758" s="113"/>
      <c r="B758" s="114"/>
      <c r="C758" s="115"/>
      <c r="D758" s="114"/>
      <c r="E758" s="116"/>
      <c r="F758" s="116"/>
      <c r="G758" s="114"/>
      <c r="H758" s="115"/>
      <c r="I758" s="274"/>
      <c r="J758" s="277" t="str">
        <f>IFERROR(VLOOKUP(I758,ACOUSTIC_SITE_INFO!$AR$3:$AS$501,2,FALSE),"")</f>
        <v/>
      </c>
    </row>
    <row r="759" spans="1:10" x14ac:dyDescent="0.35">
      <c r="A759" s="113"/>
      <c r="B759" s="114"/>
      <c r="C759" s="115"/>
      <c r="D759" s="114"/>
      <c r="E759" s="116"/>
      <c r="F759" s="116"/>
      <c r="G759" s="114"/>
      <c r="H759" s="115"/>
      <c r="I759" s="274"/>
      <c r="J759" s="277" t="str">
        <f>IFERROR(VLOOKUP(I759,ACOUSTIC_SITE_INFO!$AR$3:$AS$501,2,FALSE),"")</f>
        <v/>
      </c>
    </row>
    <row r="760" spans="1:10" x14ac:dyDescent="0.35">
      <c r="A760" s="113"/>
      <c r="B760" s="114"/>
      <c r="C760" s="115"/>
      <c r="D760" s="114"/>
      <c r="E760" s="116"/>
      <c r="F760" s="116"/>
      <c r="G760" s="114"/>
      <c r="H760" s="115"/>
      <c r="I760" s="274"/>
      <c r="J760" s="277" t="str">
        <f>IFERROR(VLOOKUP(I760,ACOUSTIC_SITE_INFO!$AR$3:$AS$501,2,FALSE),"")</f>
        <v/>
      </c>
    </row>
    <row r="761" spans="1:10" x14ac:dyDescent="0.35">
      <c r="A761" s="113"/>
      <c r="B761" s="114"/>
      <c r="C761" s="115"/>
      <c r="D761" s="114"/>
      <c r="E761" s="116"/>
      <c r="F761" s="116"/>
      <c r="G761" s="114"/>
      <c r="H761" s="115"/>
      <c r="I761" s="274"/>
      <c r="J761" s="277" t="str">
        <f>IFERROR(VLOOKUP(I761,ACOUSTIC_SITE_INFO!$AR$3:$AS$501,2,FALSE),"")</f>
        <v/>
      </c>
    </row>
    <row r="762" spans="1:10" x14ac:dyDescent="0.35">
      <c r="A762" s="113"/>
      <c r="B762" s="114"/>
      <c r="C762" s="115"/>
      <c r="D762" s="114"/>
      <c r="E762" s="116"/>
      <c r="F762" s="116"/>
      <c r="G762" s="114"/>
      <c r="H762" s="115"/>
      <c r="I762" s="274"/>
      <c r="J762" s="277" t="str">
        <f>IFERROR(VLOOKUP(I762,ACOUSTIC_SITE_INFO!$AR$3:$AS$501,2,FALSE),"")</f>
        <v/>
      </c>
    </row>
    <row r="763" spans="1:10" x14ac:dyDescent="0.35">
      <c r="A763" s="113"/>
      <c r="B763" s="114"/>
      <c r="C763" s="115"/>
      <c r="D763" s="114"/>
      <c r="E763" s="116"/>
      <c r="F763" s="116"/>
      <c r="G763" s="114"/>
      <c r="H763" s="115"/>
      <c r="I763" s="274"/>
      <c r="J763" s="277" t="str">
        <f>IFERROR(VLOOKUP(I763,ACOUSTIC_SITE_INFO!$AR$3:$AS$501,2,FALSE),"")</f>
        <v/>
      </c>
    </row>
    <row r="764" spans="1:10" x14ac:dyDescent="0.35">
      <c r="A764" s="113"/>
      <c r="B764" s="114"/>
      <c r="C764" s="115"/>
      <c r="D764" s="114"/>
      <c r="E764" s="116"/>
      <c r="F764" s="116"/>
      <c r="G764" s="114"/>
      <c r="H764" s="115"/>
      <c r="I764" s="274"/>
      <c r="J764" s="277" t="str">
        <f>IFERROR(VLOOKUP(I764,ACOUSTIC_SITE_INFO!$AR$3:$AS$501,2,FALSE),"")</f>
        <v/>
      </c>
    </row>
    <row r="765" spans="1:10" x14ac:dyDescent="0.35">
      <c r="A765" s="113"/>
      <c r="B765" s="114"/>
      <c r="C765" s="115"/>
      <c r="D765" s="114"/>
      <c r="E765" s="116"/>
      <c r="F765" s="116"/>
      <c r="G765" s="114"/>
      <c r="H765" s="115"/>
      <c r="I765" s="274"/>
      <c r="J765" s="277" t="str">
        <f>IFERROR(VLOOKUP(I765,ACOUSTIC_SITE_INFO!$AR$3:$AS$501,2,FALSE),"")</f>
        <v/>
      </c>
    </row>
    <row r="766" spans="1:10" x14ac:dyDescent="0.35">
      <c r="A766" s="113"/>
      <c r="B766" s="114"/>
      <c r="C766" s="115"/>
      <c r="D766" s="114"/>
      <c r="E766" s="116"/>
      <c r="F766" s="116"/>
      <c r="G766" s="114"/>
      <c r="H766" s="115"/>
      <c r="I766" s="274"/>
      <c r="J766" s="277" t="str">
        <f>IFERROR(VLOOKUP(I766,ACOUSTIC_SITE_INFO!$AR$3:$AS$501,2,FALSE),"")</f>
        <v/>
      </c>
    </row>
    <row r="767" spans="1:10" x14ac:dyDescent="0.35">
      <c r="A767" s="113"/>
      <c r="B767" s="114"/>
      <c r="C767" s="115"/>
      <c r="D767" s="114"/>
      <c r="E767" s="116"/>
      <c r="F767" s="116"/>
      <c r="G767" s="114"/>
      <c r="H767" s="115"/>
      <c r="I767" s="274"/>
      <c r="J767" s="277" t="str">
        <f>IFERROR(VLOOKUP(I767,ACOUSTIC_SITE_INFO!$AR$3:$AS$501,2,FALSE),"")</f>
        <v/>
      </c>
    </row>
    <row r="768" spans="1:10" x14ac:dyDescent="0.35">
      <c r="A768" s="113"/>
      <c r="B768" s="114"/>
      <c r="C768" s="115"/>
      <c r="D768" s="114"/>
      <c r="E768" s="116"/>
      <c r="F768" s="116"/>
      <c r="G768" s="114"/>
      <c r="H768" s="115"/>
      <c r="I768" s="274"/>
      <c r="J768" s="277" t="str">
        <f>IFERROR(VLOOKUP(I768,ACOUSTIC_SITE_INFO!$AR$3:$AS$501,2,FALSE),"")</f>
        <v/>
      </c>
    </row>
    <row r="769" spans="1:10" x14ac:dyDescent="0.35">
      <c r="A769" s="113"/>
      <c r="B769" s="114"/>
      <c r="C769" s="115"/>
      <c r="D769" s="114"/>
      <c r="E769" s="116"/>
      <c r="F769" s="116"/>
      <c r="G769" s="114"/>
      <c r="H769" s="115"/>
      <c r="I769" s="274"/>
      <c r="J769" s="277" t="str">
        <f>IFERROR(VLOOKUP(I769,ACOUSTIC_SITE_INFO!$AR$3:$AS$501,2,FALSE),"")</f>
        <v/>
      </c>
    </row>
    <row r="770" spans="1:10" x14ac:dyDescent="0.35">
      <c r="A770" s="113"/>
      <c r="B770" s="114"/>
      <c r="C770" s="115"/>
      <c r="D770" s="114"/>
      <c r="E770" s="116"/>
      <c r="F770" s="116"/>
      <c r="G770" s="114"/>
      <c r="H770" s="115"/>
      <c r="I770" s="274"/>
      <c r="J770" s="277" t="str">
        <f>IFERROR(VLOOKUP(I770,ACOUSTIC_SITE_INFO!$AR$3:$AS$501,2,FALSE),"")</f>
        <v/>
      </c>
    </row>
    <row r="771" spans="1:10" x14ac:dyDescent="0.35">
      <c r="A771" s="113"/>
      <c r="B771" s="114"/>
      <c r="C771" s="115"/>
      <c r="D771" s="114"/>
      <c r="E771" s="116"/>
      <c r="F771" s="116"/>
      <c r="G771" s="114"/>
      <c r="H771" s="115"/>
      <c r="I771" s="274"/>
      <c r="J771" s="277" t="str">
        <f>IFERROR(VLOOKUP(I771,ACOUSTIC_SITE_INFO!$AR$3:$AS$501,2,FALSE),"")</f>
        <v/>
      </c>
    </row>
    <row r="772" spans="1:10" x14ac:dyDescent="0.35">
      <c r="A772" s="113"/>
      <c r="B772" s="114"/>
      <c r="C772" s="115"/>
      <c r="D772" s="114"/>
      <c r="E772" s="116"/>
      <c r="F772" s="116"/>
      <c r="G772" s="114"/>
      <c r="H772" s="115"/>
      <c r="I772" s="274"/>
      <c r="J772" s="277" t="str">
        <f>IFERROR(VLOOKUP(I772,ACOUSTIC_SITE_INFO!$AR$3:$AS$501,2,FALSE),"")</f>
        <v/>
      </c>
    </row>
    <row r="773" spans="1:10" x14ac:dyDescent="0.35">
      <c r="A773" s="113"/>
      <c r="B773" s="114"/>
      <c r="C773" s="115"/>
      <c r="D773" s="114"/>
      <c r="E773" s="116"/>
      <c r="F773" s="116"/>
      <c r="G773" s="114"/>
      <c r="H773" s="115"/>
      <c r="I773" s="274"/>
      <c r="J773" s="277" t="str">
        <f>IFERROR(VLOOKUP(I773,ACOUSTIC_SITE_INFO!$AR$3:$AS$501,2,FALSE),"")</f>
        <v/>
      </c>
    </row>
    <row r="774" spans="1:10" x14ac:dyDescent="0.35">
      <c r="A774" s="113"/>
      <c r="B774" s="114"/>
      <c r="C774" s="115"/>
      <c r="D774" s="114"/>
      <c r="E774" s="116"/>
      <c r="F774" s="116"/>
      <c r="G774" s="114"/>
      <c r="H774" s="115"/>
      <c r="I774" s="274"/>
      <c r="J774" s="277" t="str">
        <f>IFERROR(VLOOKUP(I774,ACOUSTIC_SITE_INFO!$AR$3:$AS$501,2,FALSE),"")</f>
        <v/>
      </c>
    </row>
    <row r="775" spans="1:10" x14ac:dyDescent="0.35">
      <c r="A775" s="113"/>
      <c r="B775" s="114"/>
      <c r="C775" s="115"/>
      <c r="D775" s="114"/>
      <c r="E775" s="116"/>
      <c r="F775" s="116"/>
      <c r="G775" s="114"/>
      <c r="H775" s="115"/>
      <c r="I775" s="274"/>
      <c r="J775" s="277" t="str">
        <f>IFERROR(VLOOKUP(I775,ACOUSTIC_SITE_INFO!$AR$3:$AS$501,2,FALSE),"")</f>
        <v/>
      </c>
    </row>
    <row r="776" spans="1:10" x14ac:dyDescent="0.35">
      <c r="A776" s="113"/>
      <c r="B776" s="114"/>
      <c r="C776" s="115"/>
      <c r="D776" s="114"/>
      <c r="E776" s="116"/>
      <c r="F776" s="116"/>
      <c r="G776" s="114"/>
      <c r="H776" s="115"/>
      <c r="I776" s="274"/>
      <c r="J776" s="277" t="str">
        <f>IFERROR(VLOOKUP(I776,ACOUSTIC_SITE_INFO!$AR$3:$AS$501,2,FALSE),"")</f>
        <v/>
      </c>
    </row>
    <row r="777" spans="1:10" x14ac:dyDescent="0.35">
      <c r="A777" s="113"/>
      <c r="B777" s="114"/>
      <c r="C777" s="115"/>
      <c r="D777" s="114"/>
      <c r="E777" s="116"/>
      <c r="F777" s="116"/>
      <c r="G777" s="114"/>
      <c r="H777" s="115"/>
      <c r="I777" s="274"/>
      <c r="J777" s="277" t="str">
        <f>IFERROR(VLOOKUP(I777,ACOUSTIC_SITE_INFO!$AR$3:$AS$501,2,FALSE),"")</f>
        <v/>
      </c>
    </row>
    <row r="778" spans="1:10" x14ac:dyDescent="0.35">
      <c r="A778" s="113"/>
      <c r="B778" s="114"/>
      <c r="C778" s="115"/>
      <c r="D778" s="114"/>
      <c r="E778" s="116"/>
      <c r="F778" s="116"/>
      <c r="G778" s="114"/>
      <c r="H778" s="115"/>
      <c r="I778" s="274"/>
      <c r="J778" s="277" t="str">
        <f>IFERROR(VLOOKUP(I778,ACOUSTIC_SITE_INFO!$AR$3:$AS$501,2,FALSE),"")</f>
        <v/>
      </c>
    </row>
    <row r="779" spans="1:10" x14ac:dyDescent="0.35">
      <c r="A779" s="113"/>
      <c r="B779" s="114"/>
      <c r="C779" s="115"/>
      <c r="D779" s="114"/>
      <c r="E779" s="116"/>
      <c r="F779" s="116"/>
      <c r="G779" s="114"/>
      <c r="H779" s="115"/>
      <c r="I779" s="274"/>
      <c r="J779" s="277" t="str">
        <f>IFERROR(VLOOKUP(I779,ACOUSTIC_SITE_INFO!$AR$3:$AS$501,2,FALSE),"")</f>
        <v/>
      </c>
    </row>
    <row r="780" spans="1:10" x14ac:dyDescent="0.35">
      <c r="A780" s="113"/>
      <c r="B780" s="114"/>
      <c r="C780" s="115"/>
      <c r="D780" s="114"/>
      <c r="E780" s="116"/>
      <c r="F780" s="116"/>
      <c r="G780" s="114"/>
      <c r="H780" s="115"/>
      <c r="I780" s="274"/>
      <c r="J780" s="277" t="str">
        <f>IFERROR(VLOOKUP(I780,ACOUSTIC_SITE_INFO!$AR$3:$AS$501,2,FALSE),"")</f>
        <v/>
      </c>
    </row>
    <row r="781" spans="1:10" x14ac:dyDescent="0.35">
      <c r="A781" s="113"/>
      <c r="B781" s="114"/>
      <c r="C781" s="115"/>
      <c r="D781" s="114"/>
      <c r="E781" s="116"/>
      <c r="F781" s="116"/>
      <c r="G781" s="114"/>
      <c r="H781" s="115"/>
      <c r="I781" s="274"/>
      <c r="J781" s="277" t="str">
        <f>IFERROR(VLOOKUP(I781,ACOUSTIC_SITE_INFO!$AR$3:$AS$501,2,FALSE),"")</f>
        <v/>
      </c>
    </row>
    <row r="782" spans="1:10" x14ac:dyDescent="0.35">
      <c r="A782" s="113"/>
      <c r="B782" s="114"/>
      <c r="C782" s="115"/>
      <c r="D782" s="114"/>
      <c r="E782" s="116"/>
      <c r="F782" s="116"/>
      <c r="G782" s="114"/>
      <c r="H782" s="115"/>
      <c r="I782" s="274"/>
      <c r="J782" s="277" t="str">
        <f>IFERROR(VLOOKUP(I782,ACOUSTIC_SITE_INFO!$AR$3:$AS$501,2,FALSE),"")</f>
        <v/>
      </c>
    </row>
    <row r="783" spans="1:10" x14ac:dyDescent="0.35">
      <c r="A783" s="113"/>
      <c r="B783" s="114"/>
      <c r="C783" s="115"/>
      <c r="D783" s="114"/>
      <c r="E783" s="116"/>
      <c r="F783" s="116"/>
      <c r="G783" s="114"/>
      <c r="H783" s="115"/>
      <c r="I783" s="274"/>
      <c r="J783" s="277" t="str">
        <f>IFERROR(VLOOKUP(I783,ACOUSTIC_SITE_INFO!$AR$3:$AS$501,2,FALSE),"")</f>
        <v/>
      </c>
    </row>
    <row r="784" spans="1:10" x14ac:dyDescent="0.35">
      <c r="A784" s="113"/>
      <c r="B784" s="114"/>
      <c r="C784" s="115"/>
      <c r="D784" s="114"/>
      <c r="E784" s="116"/>
      <c r="F784" s="116"/>
      <c r="G784" s="114"/>
      <c r="H784" s="115"/>
      <c r="I784" s="274"/>
      <c r="J784" s="277" t="str">
        <f>IFERROR(VLOOKUP(I784,ACOUSTIC_SITE_INFO!$AR$3:$AS$501,2,FALSE),"")</f>
        <v/>
      </c>
    </row>
    <row r="785" spans="1:10" x14ac:dyDescent="0.35">
      <c r="A785" s="113"/>
      <c r="B785" s="114"/>
      <c r="C785" s="115"/>
      <c r="D785" s="114"/>
      <c r="E785" s="116"/>
      <c r="F785" s="116"/>
      <c r="G785" s="114"/>
      <c r="H785" s="115"/>
      <c r="I785" s="274"/>
      <c r="J785" s="277" t="str">
        <f>IFERROR(VLOOKUP(I785,ACOUSTIC_SITE_INFO!$AR$3:$AS$501,2,FALSE),"")</f>
        <v/>
      </c>
    </row>
    <row r="786" spans="1:10" x14ac:dyDescent="0.35">
      <c r="A786" s="113"/>
      <c r="B786" s="114"/>
      <c r="C786" s="115"/>
      <c r="D786" s="114"/>
      <c r="E786" s="116"/>
      <c r="F786" s="116"/>
      <c r="G786" s="114"/>
      <c r="H786" s="115"/>
      <c r="I786" s="274"/>
      <c r="J786" s="277" t="str">
        <f>IFERROR(VLOOKUP(I786,ACOUSTIC_SITE_INFO!$AR$3:$AS$501,2,FALSE),"")</f>
        <v/>
      </c>
    </row>
    <row r="787" spans="1:10" x14ac:dyDescent="0.35">
      <c r="A787" s="113"/>
      <c r="B787" s="114"/>
      <c r="C787" s="115"/>
      <c r="D787" s="114"/>
      <c r="E787" s="116"/>
      <c r="F787" s="116"/>
      <c r="G787" s="114"/>
      <c r="H787" s="115"/>
      <c r="I787" s="274"/>
      <c r="J787" s="277" t="str">
        <f>IFERROR(VLOOKUP(I787,ACOUSTIC_SITE_INFO!$AR$3:$AS$501,2,FALSE),"")</f>
        <v/>
      </c>
    </row>
    <row r="788" spans="1:10" x14ac:dyDescent="0.35">
      <c r="A788" s="113"/>
      <c r="B788" s="114"/>
      <c r="C788" s="115"/>
      <c r="D788" s="114"/>
      <c r="E788" s="116"/>
      <c r="F788" s="116"/>
      <c r="G788" s="114"/>
      <c r="H788" s="115"/>
      <c r="I788" s="274"/>
      <c r="J788" s="277" t="str">
        <f>IFERROR(VLOOKUP(I788,ACOUSTIC_SITE_INFO!$AR$3:$AS$501,2,FALSE),"")</f>
        <v/>
      </c>
    </row>
    <row r="789" spans="1:10" x14ac:dyDescent="0.35">
      <c r="A789" s="113"/>
      <c r="B789" s="114"/>
      <c r="C789" s="115"/>
      <c r="D789" s="114"/>
      <c r="E789" s="116"/>
      <c r="F789" s="116"/>
      <c r="G789" s="114"/>
      <c r="H789" s="115"/>
      <c r="I789" s="274"/>
      <c r="J789" s="277" t="str">
        <f>IFERROR(VLOOKUP(I789,ACOUSTIC_SITE_INFO!$AR$3:$AS$501,2,FALSE),"")</f>
        <v/>
      </c>
    </row>
    <row r="790" spans="1:10" x14ac:dyDescent="0.35">
      <c r="A790" s="113"/>
      <c r="B790" s="114"/>
      <c r="C790" s="115"/>
      <c r="D790" s="114"/>
      <c r="E790" s="116"/>
      <c r="F790" s="116"/>
      <c r="G790" s="114"/>
      <c r="H790" s="115"/>
      <c r="I790" s="274"/>
      <c r="J790" s="277" t="str">
        <f>IFERROR(VLOOKUP(I790,ACOUSTIC_SITE_INFO!$AR$3:$AS$501,2,FALSE),"")</f>
        <v/>
      </c>
    </row>
    <row r="791" spans="1:10" x14ac:dyDescent="0.35">
      <c r="A791" s="113"/>
      <c r="B791" s="114"/>
      <c r="C791" s="115"/>
      <c r="D791" s="114"/>
      <c r="E791" s="116"/>
      <c r="F791" s="116"/>
      <c r="G791" s="114"/>
      <c r="H791" s="115"/>
      <c r="I791" s="274"/>
      <c r="J791" s="277" t="str">
        <f>IFERROR(VLOOKUP(I791,ACOUSTIC_SITE_INFO!$AR$3:$AS$501,2,FALSE),"")</f>
        <v/>
      </c>
    </row>
    <row r="792" spans="1:10" x14ac:dyDescent="0.35">
      <c r="A792" s="113"/>
      <c r="B792" s="114"/>
      <c r="C792" s="115"/>
      <c r="D792" s="114"/>
      <c r="E792" s="116"/>
      <c r="F792" s="116"/>
      <c r="G792" s="114"/>
      <c r="H792" s="115"/>
      <c r="I792" s="274"/>
      <c r="J792" s="277" t="str">
        <f>IFERROR(VLOOKUP(I792,ACOUSTIC_SITE_INFO!$AR$3:$AS$501,2,FALSE),"")</f>
        <v/>
      </c>
    </row>
    <row r="793" spans="1:10" x14ac:dyDescent="0.35">
      <c r="A793" s="113"/>
      <c r="B793" s="114"/>
      <c r="C793" s="115"/>
      <c r="D793" s="114"/>
      <c r="E793" s="116"/>
      <c r="F793" s="116"/>
      <c r="G793" s="114"/>
      <c r="H793" s="115"/>
      <c r="I793" s="274"/>
      <c r="J793" s="277" t="str">
        <f>IFERROR(VLOOKUP(I793,ACOUSTIC_SITE_INFO!$AR$3:$AS$501,2,FALSE),"")</f>
        <v/>
      </c>
    </row>
    <row r="794" spans="1:10" x14ac:dyDescent="0.35">
      <c r="A794" s="113"/>
      <c r="B794" s="114"/>
      <c r="C794" s="115"/>
      <c r="D794" s="114"/>
      <c r="E794" s="116"/>
      <c r="F794" s="116"/>
      <c r="G794" s="114"/>
      <c r="H794" s="115"/>
      <c r="I794" s="274"/>
      <c r="J794" s="277" t="str">
        <f>IFERROR(VLOOKUP(I794,ACOUSTIC_SITE_INFO!$AR$3:$AS$501,2,FALSE),"")</f>
        <v/>
      </c>
    </row>
    <row r="795" spans="1:10" x14ac:dyDescent="0.35">
      <c r="A795" s="113"/>
      <c r="B795" s="114"/>
      <c r="C795" s="115"/>
      <c r="D795" s="114"/>
      <c r="E795" s="116"/>
      <c r="F795" s="116"/>
      <c r="G795" s="114"/>
      <c r="H795" s="115"/>
      <c r="I795" s="274"/>
      <c r="J795" s="277" t="str">
        <f>IFERROR(VLOOKUP(I795,ACOUSTIC_SITE_INFO!$AR$3:$AS$501,2,FALSE),"")</f>
        <v/>
      </c>
    </row>
    <row r="796" spans="1:10" x14ac:dyDescent="0.35">
      <c r="A796" s="113"/>
      <c r="B796" s="114"/>
      <c r="C796" s="115"/>
      <c r="D796" s="114"/>
      <c r="E796" s="116"/>
      <c r="F796" s="116"/>
      <c r="G796" s="114"/>
      <c r="H796" s="115"/>
      <c r="I796" s="274"/>
      <c r="J796" s="277" t="str">
        <f>IFERROR(VLOOKUP(I796,ACOUSTIC_SITE_INFO!$AR$3:$AS$501,2,FALSE),"")</f>
        <v/>
      </c>
    </row>
    <row r="797" spans="1:10" x14ac:dyDescent="0.35">
      <c r="A797" s="113"/>
      <c r="B797" s="114"/>
      <c r="C797" s="115"/>
      <c r="D797" s="114"/>
      <c r="E797" s="116"/>
      <c r="F797" s="116"/>
      <c r="G797" s="114"/>
      <c r="H797" s="115"/>
      <c r="I797" s="274"/>
      <c r="J797" s="277" t="str">
        <f>IFERROR(VLOOKUP(I797,ACOUSTIC_SITE_INFO!$AR$3:$AS$501,2,FALSE),"")</f>
        <v/>
      </c>
    </row>
    <row r="798" spans="1:10" x14ac:dyDescent="0.35">
      <c r="A798" s="113"/>
      <c r="B798" s="114"/>
      <c r="C798" s="115"/>
      <c r="D798" s="114"/>
      <c r="E798" s="116"/>
      <c r="F798" s="116"/>
      <c r="G798" s="114"/>
      <c r="H798" s="115"/>
      <c r="I798" s="274"/>
      <c r="J798" s="277" t="str">
        <f>IFERROR(VLOOKUP(I798,ACOUSTIC_SITE_INFO!$AR$3:$AS$501,2,FALSE),"")</f>
        <v/>
      </c>
    </row>
    <row r="799" spans="1:10" x14ac:dyDescent="0.35">
      <c r="A799" s="113"/>
      <c r="B799" s="114"/>
      <c r="C799" s="115"/>
      <c r="D799" s="114"/>
      <c r="E799" s="116"/>
      <c r="F799" s="116"/>
      <c r="G799" s="114"/>
      <c r="H799" s="115"/>
      <c r="I799" s="274"/>
      <c r="J799" s="277" t="str">
        <f>IFERROR(VLOOKUP(I799,ACOUSTIC_SITE_INFO!$AR$3:$AS$501,2,FALSE),"")</f>
        <v/>
      </c>
    </row>
    <row r="800" spans="1:10" x14ac:dyDescent="0.35">
      <c r="A800" s="113"/>
      <c r="B800" s="114"/>
      <c r="C800" s="115"/>
      <c r="D800" s="114"/>
      <c r="E800" s="116"/>
      <c r="F800" s="116"/>
      <c r="G800" s="114"/>
      <c r="H800" s="115"/>
      <c r="I800" s="274"/>
      <c r="J800" s="277" t="str">
        <f>IFERROR(VLOOKUP(I800,ACOUSTIC_SITE_INFO!$AR$3:$AS$501,2,FALSE),"")</f>
        <v/>
      </c>
    </row>
    <row r="801" spans="1:10" x14ac:dyDescent="0.35">
      <c r="A801" s="113"/>
      <c r="B801" s="114"/>
      <c r="C801" s="115"/>
      <c r="D801" s="114"/>
      <c r="E801" s="116"/>
      <c r="F801" s="116"/>
      <c r="G801" s="114"/>
      <c r="H801" s="115"/>
      <c r="I801" s="274"/>
      <c r="J801" s="277" t="str">
        <f>IFERROR(VLOOKUP(I801,ACOUSTIC_SITE_INFO!$AR$3:$AS$501,2,FALSE),"")</f>
        <v/>
      </c>
    </row>
    <row r="802" spans="1:10" x14ac:dyDescent="0.35">
      <c r="A802" s="113"/>
      <c r="B802" s="114"/>
      <c r="C802" s="115"/>
      <c r="D802" s="114"/>
      <c r="E802" s="116"/>
      <c r="F802" s="116"/>
      <c r="G802" s="114"/>
      <c r="H802" s="115"/>
      <c r="I802" s="274"/>
      <c r="J802" s="277" t="str">
        <f>IFERROR(VLOOKUP(I802,ACOUSTIC_SITE_INFO!$AR$3:$AS$501,2,FALSE),"")</f>
        <v/>
      </c>
    </row>
    <row r="803" spans="1:10" x14ac:dyDescent="0.35">
      <c r="A803" s="113"/>
      <c r="B803" s="114"/>
      <c r="C803" s="115"/>
      <c r="D803" s="114"/>
      <c r="E803" s="116"/>
      <c r="F803" s="116"/>
      <c r="G803" s="114"/>
      <c r="H803" s="115"/>
      <c r="I803" s="274"/>
      <c r="J803" s="277" t="str">
        <f>IFERROR(VLOOKUP(I803,ACOUSTIC_SITE_INFO!$AR$3:$AS$501,2,FALSE),"")</f>
        <v/>
      </c>
    </row>
    <row r="804" spans="1:10" x14ac:dyDescent="0.35">
      <c r="A804" s="113"/>
      <c r="B804" s="114"/>
      <c r="C804" s="115"/>
      <c r="D804" s="114"/>
      <c r="E804" s="116"/>
      <c r="F804" s="116"/>
      <c r="G804" s="114"/>
      <c r="H804" s="115"/>
      <c r="I804" s="274"/>
      <c r="J804" s="277" t="str">
        <f>IFERROR(VLOOKUP(I804,ACOUSTIC_SITE_INFO!$AR$3:$AS$501,2,FALSE),"")</f>
        <v/>
      </c>
    </row>
    <row r="805" spans="1:10" x14ac:dyDescent="0.35">
      <c r="A805" s="113"/>
      <c r="B805" s="114"/>
      <c r="C805" s="115"/>
      <c r="D805" s="114"/>
      <c r="E805" s="116"/>
      <c r="F805" s="116"/>
      <c r="G805" s="114"/>
      <c r="H805" s="115"/>
      <c r="I805" s="274"/>
      <c r="J805" s="277" t="str">
        <f>IFERROR(VLOOKUP(I805,ACOUSTIC_SITE_INFO!$AR$3:$AS$501,2,FALSE),"")</f>
        <v/>
      </c>
    </row>
    <row r="806" spans="1:10" x14ac:dyDescent="0.35">
      <c r="A806" s="113"/>
      <c r="B806" s="114"/>
      <c r="C806" s="115"/>
      <c r="D806" s="114"/>
      <c r="E806" s="116"/>
      <c r="F806" s="116"/>
      <c r="G806" s="114"/>
      <c r="H806" s="115"/>
      <c r="I806" s="274"/>
      <c r="J806" s="277" t="str">
        <f>IFERROR(VLOOKUP(I806,ACOUSTIC_SITE_INFO!$AR$3:$AS$501,2,FALSE),"")</f>
        <v/>
      </c>
    </row>
    <row r="807" spans="1:10" x14ac:dyDescent="0.35">
      <c r="A807" s="113"/>
      <c r="B807" s="114"/>
      <c r="C807" s="115"/>
      <c r="D807" s="114"/>
      <c r="E807" s="116"/>
      <c r="F807" s="116"/>
      <c r="G807" s="114"/>
      <c r="H807" s="115"/>
      <c r="I807" s="274"/>
      <c r="J807" s="277" t="str">
        <f>IFERROR(VLOOKUP(I807,ACOUSTIC_SITE_INFO!$AR$3:$AS$501,2,FALSE),"")</f>
        <v/>
      </c>
    </row>
    <row r="808" spans="1:10" x14ac:dyDescent="0.35">
      <c r="A808" s="113"/>
      <c r="B808" s="114"/>
      <c r="C808" s="115"/>
      <c r="D808" s="114"/>
      <c r="E808" s="116"/>
      <c r="F808" s="116"/>
      <c r="G808" s="114"/>
      <c r="H808" s="115"/>
      <c r="I808" s="274"/>
      <c r="J808" s="277" t="str">
        <f>IFERROR(VLOOKUP(I808,ACOUSTIC_SITE_INFO!$AR$3:$AS$501,2,FALSE),"")</f>
        <v/>
      </c>
    </row>
    <row r="809" spans="1:10" x14ac:dyDescent="0.35">
      <c r="A809" s="113"/>
      <c r="B809" s="114"/>
      <c r="C809" s="115"/>
      <c r="D809" s="114"/>
      <c r="E809" s="116"/>
      <c r="F809" s="116"/>
      <c r="G809" s="114"/>
      <c r="H809" s="115"/>
      <c r="I809" s="274"/>
      <c r="J809" s="277" t="str">
        <f>IFERROR(VLOOKUP(I809,ACOUSTIC_SITE_INFO!$AR$3:$AS$501,2,FALSE),"")</f>
        <v/>
      </c>
    </row>
    <row r="810" spans="1:10" x14ac:dyDescent="0.35">
      <c r="A810" s="113"/>
      <c r="B810" s="114"/>
      <c r="C810" s="115"/>
      <c r="D810" s="114"/>
      <c r="E810" s="116"/>
      <c r="F810" s="116"/>
      <c r="G810" s="114"/>
      <c r="H810" s="115"/>
      <c r="I810" s="274"/>
      <c r="J810" s="277" t="str">
        <f>IFERROR(VLOOKUP(I810,ACOUSTIC_SITE_INFO!$AR$3:$AS$501,2,FALSE),"")</f>
        <v/>
      </c>
    </row>
    <row r="811" spans="1:10" x14ac:dyDescent="0.35">
      <c r="A811" s="113"/>
      <c r="B811" s="114"/>
      <c r="C811" s="115"/>
      <c r="D811" s="114"/>
      <c r="E811" s="116"/>
      <c r="F811" s="116"/>
      <c r="G811" s="114"/>
      <c r="H811" s="115"/>
      <c r="I811" s="274"/>
      <c r="J811" s="277" t="str">
        <f>IFERROR(VLOOKUP(I811,ACOUSTIC_SITE_INFO!$AR$3:$AS$501,2,FALSE),"")</f>
        <v/>
      </c>
    </row>
    <row r="812" spans="1:10" x14ac:dyDescent="0.35">
      <c r="A812" s="113"/>
      <c r="B812" s="114"/>
      <c r="C812" s="115"/>
      <c r="D812" s="114"/>
      <c r="E812" s="116"/>
      <c r="F812" s="116"/>
      <c r="G812" s="114"/>
      <c r="H812" s="115"/>
      <c r="I812" s="274"/>
      <c r="J812" s="277" t="str">
        <f>IFERROR(VLOOKUP(I812,ACOUSTIC_SITE_INFO!$AR$3:$AS$501,2,FALSE),"")</f>
        <v/>
      </c>
    </row>
    <row r="813" spans="1:10" x14ac:dyDescent="0.35">
      <c r="A813" s="113"/>
      <c r="B813" s="114"/>
      <c r="C813" s="115"/>
      <c r="D813" s="114"/>
      <c r="E813" s="116"/>
      <c r="F813" s="116"/>
      <c r="G813" s="114"/>
      <c r="H813" s="115"/>
      <c r="I813" s="274"/>
      <c r="J813" s="277" t="str">
        <f>IFERROR(VLOOKUP(I813,ACOUSTIC_SITE_INFO!$AR$3:$AS$501,2,FALSE),"")</f>
        <v/>
      </c>
    </row>
    <row r="814" spans="1:10" x14ac:dyDescent="0.35">
      <c r="A814" s="113"/>
      <c r="B814" s="114"/>
      <c r="C814" s="115"/>
      <c r="D814" s="114"/>
      <c r="E814" s="116"/>
      <c r="F814" s="116"/>
      <c r="G814" s="114"/>
      <c r="H814" s="115"/>
      <c r="I814" s="274"/>
      <c r="J814" s="277" t="str">
        <f>IFERROR(VLOOKUP(I814,ACOUSTIC_SITE_INFO!$AR$3:$AS$501,2,FALSE),"")</f>
        <v/>
      </c>
    </row>
    <row r="815" spans="1:10" x14ac:dyDescent="0.35">
      <c r="A815" s="113"/>
      <c r="B815" s="114"/>
      <c r="C815" s="115"/>
      <c r="D815" s="114"/>
      <c r="E815" s="116"/>
      <c r="F815" s="116"/>
      <c r="G815" s="114"/>
      <c r="H815" s="115"/>
      <c r="I815" s="274"/>
      <c r="J815" s="277" t="str">
        <f>IFERROR(VLOOKUP(I815,ACOUSTIC_SITE_INFO!$AR$3:$AS$501,2,FALSE),"")</f>
        <v/>
      </c>
    </row>
    <row r="816" spans="1:10" x14ac:dyDescent="0.35">
      <c r="A816" s="113"/>
      <c r="B816" s="114"/>
      <c r="C816" s="115"/>
      <c r="D816" s="114"/>
      <c r="E816" s="116"/>
      <c r="F816" s="116"/>
      <c r="G816" s="114"/>
      <c r="H816" s="115"/>
      <c r="I816" s="274"/>
      <c r="J816" s="277" t="str">
        <f>IFERROR(VLOOKUP(I816,ACOUSTIC_SITE_INFO!$AR$3:$AS$501,2,FALSE),"")</f>
        <v/>
      </c>
    </row>
    <row r="817" spans="1:10" x14ac:dyDescent="0.35">
      <c r="A817" s="113"/>
      <c r="B817" s="114"/>
      <c r="C817" s="115"/>
      <c r="D817" s="114"/>
      <c r="E817" s="116"/>
      <c r="F817" s="116"/>
      <c r="G817" s="114"/>
      <c r="H817" s="115"/>
      <c r="I817" s="274"/>
      <c r="J817" s="277" t="str">
        <f>IFERROR(VLOOKUP(I817,ACOUSTIC_SITE_INFO!$AR$3:$AS$501,2,FALSE),"")</f>
        <v/>
      </c>
    </row>
    <row r="818" spans="1:10" x14ac:dyDescent="0.35">
      <c r="A818" s="113"/>
      <c r="B818" s="114"/>
      <c r="C818" s="115"/>
      <c r="D818" s="114"/>
      <c r="E818" s="116"/>
      <c r="F818" s="116"/>
      <c r="G818" s="114"/>
      <c r="H818" s="115"/>
      <c r="I818" s="274"/>
      <c r="J818" s="277" t="str">
        <f>IFERROR(VLOOKUP(I818,ACOUSTIC_SITE_INFO!$AR$3:$AS$501,2,FALSE),"")</f>
        <v/>
      </c>
    </row>
    <row r="819" spans="1:10" x14ac:dyDescent="0.35">
      <c r="A819" s="113"/>
      <c r="B819" s="114"/>
      <c r="C819" s="115"/>
      <c r="D819" s="114"/>
      <c r="E819" s="116"/>
      <c r="F819" s="116"/>
      <c r="G819" s="114"/>
      <c r="H819" s="115"/>
      <c r="I819" s="274"/>
      <c r="J819" s="277" t="str">
        <f>IFERROR(VLOOKUP(I819,ACOUSTIC_SITE_INFO!$AR$3:$AS$501,2,FALSE),"")</f>
        <v/>
      </c>
    </row>
    <row r="820" spans="1:10" x14ac:dyDescent="0.35">
      <c r="A820" s="113"/>
      <c r="B820" s="114"/>
      <c r="C820" s="115"/>
      <c r="D820" s="114"/>
      <c r="E820" s="116"/>
      <c r="F820" s="116"/>
      <c r="G820" s="114"/>
      <c r="H820" s="115"/>
      <c r="I820" s="274"/>
      <c r="J820" s="277" t="str">
        <f>IFERROR(VLOOKUP(I820,ACOUSTIC_SITE_INFO!$AR$3:$AS$501,2,FALSE),"")</f>
        <v/>
      </c>
    </row>
    <row r="821" spans="1:10" x14ac:dyDescent="0.35">
      <c r="A821" s="113"/>
      <c r="B821" s="114"/>
      <c r="C821" s="115"/>
      <c r="D821" s="114"/>
      <c r="E821" s="116"/>
      <c r="F821" s="116"/>
      <c r="G821" s="114"/>
      <c r="H821" s="115"/>
      <c r="I821" s="274"/>
      <c r="J821" s="277" t="str">
        <f>IFERROR(VLOOKUP(I821,ACOUSTIC_SITE_INFO!$AR$3:$AS$501,2,FALSE),"")</f>
        <v/>
      </c>
    </row>
    <row r="822" spans="1:10" x14ac:dyDescent="0.35">
      <c r="A822" s="113"/>
      <c r="B822" s="114"/>
      <c r="C822" s="115"/>
      <c r="D822" s="114"/>
      <c r="E822" s="116"/>
      <c r="F822" s="116"/>
      <c r="G822" s="114"/>
      <c r="H822" s="115"/>
      <c r="I822" s="274"/>
      <c r="J822" s="277" t="str">
        <f>IFERROR(VLOOKUP(I822,ACOUSTIC_SITE_INFO!$AR$3:$AS$501,2,FALSE),"")</f>
        <v/>
      </c>
    </row>
    <row r="823" spans="1:10" x14ac:dyDescent="0.35">
      <c r="A823" s="113"/>
      <c r="B823" s="114"/>
      <c r="C823" s="115"/>
      <c r="D823" s="114"/>
      <c r="E823" s="116"/>
      <c r="F823" s="116"/>
      <c r="G823" s="114"/>
      <c r="H823" s="115"/>
      <c r="I823" s="274"/>
      <c r="J823" s="277" t="str">
        <f>IFERROR(VLOOKUP(I823,ACOUSTIC_SITE_INFO!$AR$3:$AS$501,2,FALSE),"")</f>
        <v/>
      </c>
    </row>
    <row r="824" spans="1:10" x14ac:dyDescent="0.35">
      <c r="A824" s="113"/>
      <c r="B824" s="114"/>
      <c r="C824" s="115"/>
      <c r="D824" s="114"/>
      <c r="E824" s="116"/>
      <c r="F824" s="116"/>
      <c r="G824" s="114"/>
      <c r="H824" s="115"/>
      <c r="I824" s="274"/>
      <c r="J824" s="277" t="str">
        <f>IFERROR(VLOOKUP(I824,ACOUSTIC_SITE_INFO!$AR$3:$AS$501,2,FALSE),"")</f>
        <v/>
      </c>
    </row>
    <row r="825" spans="1:10" x14ac:dyDescent="0.35">
      <c r="A825" s="113"/>
      <c r="B825" s="114"/>
      <c r="C825" s="115"/>
      <c r="D825" s="114"/>
      <c r="E825" s="116"/>
      <c r="F825" s="116"/>
      <c r="G825" s="114"/>
      <c r="H825" s="115"/>
      <c r="I825" s="274"/>
      <c r="J825" s="277" t="str">
        <f>IFERROR(VLOOKUP(I825,ACOUSTIC_SITE_INFO!$AR$3:$AS$501,2,FALSE),"")</f>
        <v/>
      </c>
    </row>
    <row r="826" spans="1:10" x14ac:dyDescent="0.35">
      <c r="A826" s="113"/>
      <c r="B826" s="114"/>
      <c r="C826" s="115"/>
      <c r="D826" s="114"/>
      <c r="E826" s="116"/>
      <c r="F826" s="116"/>
      <c r="G826" s="114"/>
      <c r="H826" s="115"/>
      <c r="I826" s="274"/>
      <c r="J826" s="277" t="str">
        <f>IFERROR(VLOOKUP(I826,ACOUSTIC_SITE_INFO!$AR$3:$AS$501,2,FALSE),"")</f>
        <v/>
      </c>
    </row>
    <row r="827" spans="1:10" x14ac:dyDescent="0.35">
      <c r="A827" s="113"/>
      <c r="B827" s="114"/>
      <c r="C827" s="115"/>
      <c r="D827" s="114"/>
      <c r="E827" s="116"/>
      <c r="F827" s="116"/>
      <c r="G827" s="114"/>
      <c r="H827" s="115"/>
      <c r="I827" s="274"/>
      <c r="J827" s="277" t="str">
        <f>IFERROR(VLOOKUP(I827,ACOUSTIC_SITE_INFO!$AR$3:$AS$501,2,FALSE),"")</f>
        <v/>
      </c>
    </row>
    <row r="828" spans="1:10" x14ac:dyDescent="0.35">
      <c r="A828" s="113"/>
      <c r="B828" s="114"/>
      <c r="C828" s="115"/>
      <c r="D828" s="114"/>
      <c r="E828" s="116"/>
      <c r="F828" s="116"/>
      <c r="G828" s="114"/>
      <c r="H828" s="115"/>
      <c r="I828" s="274"/>
      <c r="J828" s="277" t="str">
        <f>IFERROR(VLOOKUP(I828,ACOUSTIC_SITE_INFO!$AR$3:$AS$501,2,FALSE),"")</f>
        <v/>
      </c>
    </row>
    <row r="829" spans="1:10" x14ac:dyDescent="0.35">
      <c r="A829" s="113"/>
      <c r="B829" s="114"/>
      <c r="C829" s="115"/>
      <c r="D829" s="114"/>
      <c r="E829" s="116"/>
      <c r="F829" s="116"/>
      <c r="G829" s="114"/>
      <c r="H829" s="115"/>
      <c r="I829" s="274"/>
      <c r="J829" s="277" t="str">
        <f>IFERROR(VLOOKUP(I829,ACOUSTIC_SITE_INFO!$AR$3:$AS$501,2,FALSE),"")</f>
        <v/>
      </c>
    </row>
    <row r="830" spans="1:10" x14ac:dyDescent="0.35">
      <c r="A830" s="113"/>
      <c r="B830" s="114"/>
      <c r="C830" s="115"/>
      <c r="D830" s="114"/>
      <c r="E830" s="116"/>
      <c r="F830" s="116"/>
      <c r="G830" s="114"/>
      <c r="H830" s="115"/>
      <c r="I830" s="274"/>
      <c r="J830" s="277" t="str">
        <f>IFERROR(VLOOKUP(I830,ACOUSTIC_SITE_INFO!$AR$3:$AS$501,2,FALSE),"")</f>
        <v/>
      </c>
    </row>
    <row r="831" spans="1:10" x14ac:dyDescent="0.35">
      <c r="A831" s="113"/>
      <c r="B831" s="114"/>
      <c r="C831" s="115"/>
      <c r="D831" s="114"/>
      <c r="E831" s="116"/>
      <c r="F831" s="116"/>
      <c r="G831" s="114"/>
      <c r="H831" s="115"/>
      <c r="I831" s="274"/>
      <c r="J831" s="277" t="str">
        <f>IFERROR(VLOOKUP(I831,ACOUSTIC_SITE_INFO!$AR$3:$AS$501,2,FALSE),"")</f>
        <v/>
      </c>
    </row>
    <row r="832" spans="1:10" x14ac:dyDescent="0.35">
      <c r="A832" s="113"/>
      <c r="B832" s="114"/>
      <c r="C832" s="115"/>
      <c r="D832" s="114"/>
      <c r="E832" s="116"/>
      <c r="F832" s="116"/>
      <c r="G832" s="114"/>
      <c r="H832" s="115"/>
      <c r="I832" s="274"/>
      <c r="J832" s="277" t="str">
        <f>IFERROR(VLOOKUP(I832,ACOUSTIC_SITE_INFO!$AR$3:$AS$501,2,FALSE),"")</f>
        <v/>
      </c>
    </row>
    <row r="833" spans="1:10" x14ac:dyDescent="0.35">
      <c r="A833" s="113"/>
      <c r="B833" s="114"/>
      <c r="C833" s="115"/>
      <c r="D833" s="114"/>
      <c r="E833" s="116"/>
      <c r="F833" s="116"/>
      <c r="G833" s="114"/>
      <c r="H833" s="115"/>
      <c r="I833" s="274"/>
      <c r="J833" s="277" t="str">
        <f>IFERROR(VLOOKUP(I833,ACOUSTIC_SITE_INFO!$AR$3:$AS$501,2,FALSE),"")</f>
        <v/>
      </c>
    </row>
    <row r="834" spans="1:10" x14ac:dyDescent="0.35">
      <c r="A834" s="113"/>
      <c r="B834" s="114"/>
      <c r="C834" s="115"/>
      <c r="D834" s="114"/>
      <c r="E834" s="116"/>
      <c r="F834" s="116"/>
      <c r="G834" s="114"/>
      <c r="H834" s="115"/>
      <c r="I834" s="274"/>
      <c r="J834" s="277" t="str">
        <f>IFERROR(VLOOKUP(I834,ACOUSTIC_SITE_INFO!$AR$3:$AS$501,2,FALSE),"")</f>
        <v/>
      </c>
    </row>
    <row r="835" spans="1:10" x14ac:dyDescent="0.35">
      <c r="A835" s="113"/>
      <c r="B835" s="114"/>
      <c r="C835" s="115"/>
      <c r="D835" s="114"/>
      <c r="E835" s="116"/>
      <c r="F835" s="116"/>
      <c r="G835" s="114"/>
      <c r="H835" s="115"/>
      <c r="I835" s="274"/>
      <c r="J835" s="277" t="str">
        <f>IFERROR(VLOOKUP(I835,ACOUSTIC_SITE_INFO!$AR$3:$AS$501,2,FALSE),"")</f>
        <v/>
      </c>
    </row>
    <row r="836" spans="1:10" x14ac:dyDescent="0.35">
      <c r="A836" s="113"/>
      <c r="B836" s="114"/>
      <c r="C836" s="115"/>
      <c r="D836" s="114"/>
      <c r="E836" s="116"/>
      <c r="F836" s="116"/>
      <c r="G836" s="114"/>
      <c r="H836" s="115"/>
      <c r="I836" s="274"/>
      <c r="J836" s="277" t="str">
        <f>IFERROR(VLOOKUP(I836,ACOUSTIC_SITE_INFO!$AR$3:$AS$501,2,FALSE),"")</f>
        <v/>
      </c>
    </row>
    <row r="837" spans="1:10" x14ac:dyDescent="0.35">
      <c r="A837" s="113"/>
      <c r="B837" s="114"/>
      <c r="C837" s="115"/>
      <c r="D837" s="114"/>
      <c r="E837" s="116"/>
      <c r="F837" s="116"/>
      <c r="G837" s="114"/>
      <c r="H837" s="115"/>
      <c r="I837" s="274"/>
      <c r="J837" s="277" t="str">
        <f>IFERROR(VLOOKUP(I837,ACOUSTIC_SITE_INFO!$AR$3:$AS$501,2,FALSE),"")</f>
        <v/>
      </c>
    </row>
    <row r="838" spans="1:10" x14ac:dyDescent="0.35">
      <c r="A838" s="113"/>
      <c r="B838" s="114"/>
      <c r="C838" s="115"/>
      <c r="D838" s="114"/>
      <c r="E838" s="116"/>
      <c r="F838" s="116"/>
      <c r="G838" s="114"/>
      <c r="H838" s="115"/>
      <c r="I838" s="274"/>
      <c r="J838" s="277" t="str">
        <f>IFERROR(VLOOKUP(I838,ACOUSTIC_SITE_INFO!$AR$3:$AS$501,2,FALSE),"")</f>
        <v/>
      </c>
    </row>
    <row r="839" spans="1:10" x14ac:dyDescent="0.35">
      <c r="A839" s="113"/>
      <c r="B839" s="114"/>
      <c r="C839" s="115"/>
      <c r="D839" s="114"/>
      <c r="E839" s="116"/>
      <c r="F839" s="116"/>
      <c r="G839" s="114"/>
      <c r="H839" s="115"/>
      <c r="I839" s="274"/>
      <c r="J839" s="277" t="str">
        <f>IFERROR(VLOOKUP(I839,ACOUSTIC_SITE_INFO!$AR$3:$AS$501,2,FALSE),"")</f>
        <v/>
      </c>
    </row>
    <row r="840" spans="1:10" x14ac:dyDescent="0.35">
      <c r="A840" s="113"/>
      <c r="B840" s="114"/>
      <c r="C840" s="115"/>
      <c r="D840" s="114"/>
      <c r="E840" s="116"/>
      <c r="F840" s="116"/>
      <c r="G840" s="114"/>
      <c r="H840" s="115"/>
      <c r="I840" s="274"/>
      <c r="J840" s="277" t="str">
        <f>IFERROR(VLOOKUP(I840,ACOUSTIC_SITE_INFO!$AR$3:$AS$501,2,FALSE),"")</f>
        <v/>
      </c>
    </row>
    <row r="841" spans="1:10" x14ac:dyDescent="0.35">
      <c r="A841" s="113"/>
      <c r="B841" s="114"/>
      <c r="C841" s="115"/>
      <c r="D841" s="114"/>
      <c r="E841" s="116"/>
      <c r="F841" s="116"/>
      <c r="G841" s="114"/>
      <c r="H841" s="115"/>
      <c r="I841" s="274"/>
      <c r="J841" s="277" t="str">
        <f>IFERROR(VLOOKUP(I841,ACOUSTIC_SITE_INFO!$AR$3:$AS$501,2,FALSE),"")</f>
        <v/>
      </c>
    </row>
    <row r="842" spans="1:10" x14ac:dyDescent="0.35">
      <c r="A842" s="113"/>
      <c r="B842" s="114"/>
      <c r="C842" s="115"/>
      <c r="D842" s="114"/>
      <c r="E842" s="116"/>
      <c r="F842" s="116"/>
      <c r="G842" s="114"/>
      <c r="H842" s="115"/>
      <c r="I842" s="274"/>
      <c r="J842" s="277" t="str">
        <f>IFERROR(VLOOKUP(I842,ACOUSTIC_SITE_INFO!$AR$3:$AS$501,2,FALSE),"")</f>
        <v/>
      </c>
    </row>
    <row r="843" spans="1:10" x14ac:dyDescent="0.35">
      <c r="A843" s="113"/>
      <c r="B843" s="114"/>
      <c r="C843" s="115"/>
      <c r="D843" s="114"/>
      <c r="E843" s="116"/>
      <c r="F843" s="116"/>
      <c r="G843" s="114"/>
      <c r="H843" s="115"/>
      <c r="I843" s="274"/>
      <c r="J843" s="277" t="str">
        <f>IFERROR(VLOOKUP(I843,ACOUSTIC_SITE_INFO!$AR$3:$AS$501,2,FALSE),"")</f>
        <v/>
      </c>
    </row>
    <row r="844" spans="1:10" x14ac:dyDescent="0.35">
      <c r="A844" s="113"/>
      <c r="B844" s="114"/>
      <c r="C844" s="115"/>
      <c r="D844" s="114"/>
      <c r="E844" s="116"/>
      <c r="F844" s="116"/>
      <c r="G844" s="114"/>
      <c r="H844" s="115"/>
      <c r="I844" s="274"/>
      <c r="J844" s="277" t="str">
        <f>IFERROR(VLOOKUP(I844,ACOUSTIC_SITE_INFO!$AR$3:$AS$501,2,FALSE),"")</f>
        <v/>
      </c>
    </row>
    <row r="845" spans="1:10" x14ac:dyDescent="0.35">
      <c r="A845" s="113"/>
      <c r="B845" s="114"/>
      <c r="C845" s="115"/>
      <c r="D845" s="114"/>
      <c r="E845" s="116"/>
      <c r="F845" s="116"/>
      <c r="G845" s="114"/>
      <c r="H845" s="115"/>
      <c r="I845" s="274"/>
      <c r="J845" s="277" t="str">
        <f>IFERROR(VLOOKUP(I845,ACOUSTIC_SITE_INFO!$AR$3:$AS$501,2,FALSE),"")</f>
        <v/>
      </c>
    </row>
    <row r="846" spans="1:10" x14ac:dyDescent="0.35">
      <c r="A846" s="113"/>
      <c r="B846" s="114"/>
      <c r="C846" s="115"/>
      <c r="D846" s="114"/>
      <c r="E846" s="116"/>
      <c r="F846" s="116"/>
      <c r="G846" s="114"/>
      <c r="H846" s="115"/>
      <c r="I846" s="274"/>
      <c r="J846" s="277" t="str">
        <f>IFERROR(VLOOKUP(I846,ACOUSTIC_SITE_INFO!$AR$3:$AS$501,2,FALSE),"")</f>
        <v/>
      </c>
    </row>
    <row r="847" spans="1:10" x14ac:dyDescent="0.35">
      <c r="A847" s="113"/>
      <c r="B847" s="114"/>
      <c r="C847" s="115"/>
      <c r="D847" s="114"/>
      <c r="E847" s="116"/>
      <c r="F847" s="116"/>
      <c r="G847" s="114"/>
      <c r="H847" s="115"/>
      <c r="I847" s="274"/>
      <c r="J847" s="277" t="str">
        <f>IFERROR(VLOOKUP(I847,ACOUSTIC_SITE_INFO!$AR$3:$AS$501,2,FALSE),"")</f>
        <v/>
      </c>
    </row>
    <row r="848" spans="1:10" x14ac:dyDescent="0.35">
      <c r="A848" s="113"/>
      <c r="B848" s="114"/>
      <c r="C848" s="115"/>
      <c r="D848" s="114"/>
      <c r="E848" s="116"/>
      <c r="F848" s="116"/>
      <c r="G848" s="114"/>
      <c r="H848" s="115"/>
      <c r="I848" s="274"/>
      <c r="J848" s="277" t="str">
        <f>IFERROR(VLOOKUP(I848,ACOUSTIC_SITE_INFO!$AR$3:$AS$501,2,FALSE),"")</f>
        <v/>
      </c>
    </row>
    <row r="849" spans="1:10" x14ac:dyDescent="0.35">
      <c r="A849" s="113"/>
      <c r="B849" s="114"/>
      <c r="C849" s="115"/>
      <c r="D849" s="114"/>
      <c r="E849" s="116"/>
      <c r="F849" s="116"/>
      <c r="G849" s="114"/>
      <c r="H849" s="115"/>
      <c r="I849" s="274"/>
      <c r="J849" s="277" t="str">
        <f>IFERROR(VLOOKUP(I849,ACOUSTIC_SITE_INFO!$AR$3:$AS$501,2,FALSE),"")</f>
        <v/>
      </c>
    </row>
    <row r="850" spans="1:10" x14ac:dyDescent="0.35">
      <c r="A850" s="113"/>
      <c r="B850" s="114"/>
      <c r="C850" s="115"/>
      <c r="D850" s="114"/>
      <c r="E850" s="116"/>
      <c r="F850" s="116"/>
      <c r="G850" s="114"/>
      <c r="H850" s="115"/>
      <c r="I850" s="274"/>
      <c r="J850" s="277" t="str">
        <f>IFERROR(VLOOKUP(I850,ACOUSTIC_SITE_INFO!$AR$3:$AS$501,2,FALSE),"")</f>
        <v/>
      </c>
    </row>
    <row r="851" spans="1:10" x14ac:dyDescent="0.35">
      <c r="A851" s="113"/>
      <c r="B851" s="114"/>
      <c r="C851" s="115"/>
      <c r="D851" s="114"/>
      <c r="E851" s="116"/>
      <c r="F851" s="116"/>
      <c r="G851" s="114"/>
      <c r="H851" s="115"/>
      <c r="I851" s="274"/>
      <c r="J851" s="277" t="str">
        <f>IFERROR(VLOOKUP(I851,ACOUSTIC_SITE_INFO!$AR$3:$AS$501,2,FALSE),"")</f>
        <v/>
      </c>
    </row>
    <row r="852" spans="1:10" x14ac:dyDescent="0.35">
      <c r="A852" s="113"/>
      <c r="B852" s="114"/>
      <c r="C852" s="115"/>
      <c r="D852" s="114"/>
      <c r="E852" s="116"/>
      <c r="F852" s="116"/>
      <c r="G852" s="114"/>
      <c r="H852" s="115"/>
      <c r="I852" s="274"/>
      <c r="J852" s="277" t="str">
        <f>IFERROR(VLOOKUP(I852,ACOUSTIC_SITE_INFO!$AR$3:$AS$501,2,FALSE),"")</f>
        <v/>
      </c>
    </row>
    <row r="853" spans="1:10" x14ac:dyDescent="0.35">
      <c r="A853" s="113"/>
      <c r="B853" s="114"/>
      <c r="C853" s="115"/>
      <c r="D853" s="114"/>
      <c r="E853" s="116"/>
      <c r="F853" s="116"/>
      <c r="G853" s="114"/>
      <c r="H853" s="115"/>
      <c r="I853" s="274"/>
      <c r="J853" s="277" t="str">
        <f>IFERROR(VLOOKUP(I853,ACOUSTIC_SITE_INFO!$AR$3:$AS$501,2,FALSE),"")</f>
        <v/>
      </c>
    </row>
    <row r="854" spans="1:10" x14ac:dyDescent="0.35">
      <c r="A854" s="113"/>
      <c r="B854" s="114"/>
      <c r="C854" s="115"/>
      <c r="D854" s="114"/>
      <c r="E854" s="116"/>
      <c r="F854" s="116"/>
      <c r="G854" s="114"/>
      <c r="H854" s="115"/>
      <c r="I854" s="274"/>
      <c r="J854" s="277" t="str">
        <f>IFERROR(VLOOKUP(I854,ACOUSTIC_SITE_INFO!$AR$3:$AS$501,2,FALSE),"")</f>
        <v/>
      </c>
    </row>
    <row r="855" spans="1:10" x14ac:dyDescent="0.35">
      <c r="A855" s="113"/>
      <c r="B855" s="114"/>
      <c r="C855" s="115"/>
      <c r="D855" s="114"/>
      <c r="E855" s="116"/>
      <c r="F855" s="116"/>
      <c r="G855" s="114"/>
      <c r="H855" s="115"/>
      <c r="I855" s="274"/>
      <c r="J855" s="277" t="str">
        <f>IFERROR(VLOOKUP(I855,ACOUSTIC_SITE_INFO!$AR$3:$AS$501,2,FALSE),"")</f>
        <v/>
      </c>
    </row>
    <row r="856" spans="1:10" x14ac:dyDescent="0.35">
      <c r="A856" s="113"/>
      <c r="B856" s="114"/>
      <c r="C856" s="115"/>
      <c r="D856" s="114"/>
      <c r="E856" s="116"/>
      <c r="F856" s="116"/>
      <c r="G856" s="114"/>
      <c r="H856" s="115"/>
      <c r="I856" s="274"/>
      <c r="J856" s="277" t="str">
        <f>IFERROR(VLOOKUP(I856,ACOUSTIC_SITE_INFO!$AR$3:$AS$501,2,FALSE),"")</f>
        <v/>
      </c>
    </row>
    <row r="857" spans="1:10" x14ac:dyDescent="0.35">
      <c r="A857" s="113"/>
      <c r="B857" s="114"/>
      <c r="C857" s="115"/>
      <c r="D857" s="114"/>
      <c r="E857" s="116"/>
      <c r="F857" s="116"/>
      <c r="G857" s="114"/>
      <c r="H857" s="115"/>
      <c r="I857" s="274"/>
      <c r="J857" s="277" t="str">
        <f>IFERROR(VLOOKUP(I857,ACOUSTIC_SITE_INFO!$AR$3:$AS$501,2,FALSE),"")</f>
        <v/>
      </c>
    </row>
    <row r="858" spans="1:10" x14ac:dyDescent="0.35">
      <c r="A858" s="113"/>
      <c r="B858" s="114"/>
      <c r="C858" s="115"/>
      <c r="D858" s="114"/>
      <c r="E858" s="116"/>
      <c r="F858" s="116"/>
      <c r="G858" s="114"/>
      <c r="H858" s="115"/>
      <c r="I858" s="274"/>
      <c r="J858" s="277" t="str">
        <f>IFERROR(VLOOKUP(I858,ACOUSTIC_SITE_INFO!$AR$3:$AS$501,2,FALSE),"")</f>
        <v/>
      </c>
    </row>
    <row r="859" spans="1:10" x14ac:dyDescent="0.35">
      <c r="A859" s="113"/>
      <c r="B859" s="114"/>
      <c r="C859" s="115"/>
      <c r="D859" s="114"/>
      <c r="E859" s="116"/>
      <c r="F859" s="116"/>
      <c r="G859" s="114"/>
      <c r="H859" s="115"/>
      <c r="I859" s="274"/>
      <c r="J859" s="277" t="str">
        <f>IFERROR(VLOOKUP(I859,ACOUSTIC_SITE_INFO!$AR$3:$AS$501,2,FALSE),"")</f>
        <v/>
      </c>
    </row>
    <row r="860" spans="1:10" x14ac:dyDescent="0.35">
      <c r="A860" s="113"/>
      <c r="B860" s="114"/>
      <c r="C860" s="115"/>
      <c r="D860" s="114"/>
      <c r="E860" s="116"/>
      <c r="F860" s="116"/>
      <c r="G860" s="114"/>
      <c r="H860" s="115"/>
      <c r="I860" s="274"/>
      <c r="J860" s="277" t="str">
        <f>IFERROR(VLOOKUP(I860,ACOUSTIC_SITE_INFO!$AR$3:$AS$501,2,FALSE),"")</f>
        <v/>
      </c>
    </row>
    <row r="861" spans="1:10" x14ac:dyDescent="0.35">
      <c r="A861" s="113"/>
      <c r="B861" s="114"/>
      <c r="C861" s="115"/>
      <c r="D861" s="114"/>
      <c r="E861" s="116"/>
      <c r="F861" s="116"/>
      <c r="G861" s="114"/>
      <c r="H861" s="115"/>
      <c r="I861" s="274"/>
      <c r="J861" s="277" t="str">
        <f>IFERROR(VLOOKUP(I861,ACOUSTIC_SITE_INFO!$AR$3:$AS$501,2,FALSE),"")</f>
        <v/>
      </c>
    </row>
    <row r="862" spans="1:10" x14ac:dyDescent="0.35">
      <c r="A862" s="113"/>
      <c r="B862" s="114"/>
      <c r="C862" s="115"/>
      <c r="D862" s="114"/>
      <c r="E862" s="116"/>
      <c r="F862" s="116"/>
      <c r="G862" s="114"/>
      <c r="H862" s="115"/>
      <c r="I862" s="274"/>
      <c r="J862" s="277" t="str">
        <f>IFERROR(VLOOKUP(I862,ACOUSTIC_SITE_INFO!$AR$3:$AS$501,2,FALSE),"")</f>
        <v/>
      </c>
    </row>
    <row r="863" spans="1:10" x14ac:dyDescent="0.35">
      <c r="A863" s="113"/>
      <c r="B863" s="114"/>
      <c r="C863" s="115"/>
      <c r="D863" s="114"/>
      <c r="E863" s="116"/>
      <c r="F863" s="116"/>
      <c r="G863" s="114"/>
      <c r="H863" s="115"/>
      <c r="I863" s="274"/>
      <c r="J863" s="277" t="str">
        <f>IFERROR(VLOOKUP(I863,ACOUSTIC_SITE_INFO!$AR$3:$AS$501,2,FALSE),"")</f>
        <v/>
      </c>
    </row>
    <row r="864" spans="1:10" x14ac:dyDescent="0.35">
      <c r="A864" s="113"/>
      <c r="B864" s="114"/>
      <c r="C864" s="115"/>
      <c r="D864" s="114"/>
      <c r="E864" s="116"/>
      <c r="F864" s="116"/>
      <c r="G864" s="114"/>
      <c r="H864" s="115"/>
      <c r="I864" s="274"/>
      <c r="J864" s="277" t="str">
        <f>IFERROR(VLOOKUP(I864,ACOUSTIC_SITE_INFO!$AR$3:$AS$501,2,FALSE),"")</f>
        <v/>
      </c>
    </row>
    <row r="865" spans="1:10" x14ac:dyDescent="0.35">
      <c r="A865" s="113"/>
      <c r="B865" s="114"/>
      <c r="C865" s="115"/>
      <c r="D865" s="114"/>
      <c r="E865" s="116"/>
      <c r="F865" s="116"/>
      <c r="G865" s="114"/>
      <c r="H865" s="115"/>
      <c r="I865" s="274"/>
      <c r="J865" s="277" t="str">
        <f>IFERROR(VLOOKUP(I865,ACOUSTIC_SITE_INFO!$AR$3:$AS$501,2,FALSE),"")</f>
        <v/>
      </c>
    </row>
    <row r="866" spans="1:10" x14ac:dyDescent="0.35">
      <c r="A866" s="113"/>
      <c r="B866" s="114"/>
      <c r="C866" s="115"/>
      <c r="D866" s="114"/>
      <c r="E866" s="116"/>
      <c r="F866" s="116"/>
      <c r="G866" s="114"/>
      <c r="H866" s="115"/>
      <c r="I866" s="274"/>
      <c r="J866" s="277" t="str">
        <f>IFERROR(VLOOKUP(I866,ACOUSTIC_SITE_INFO!$AR$3:$AS$501,2,FALSE),"")</f>
        <v/>
      </c>
    </row>
    <row r="867" spans="1:10" x14ac:dyDescent="0.35">
      <c r="A867" s="113"/>
      <c r="B867" s="114"/>
      <c r="C867" s="115"/>
      <c r="D867" s="114"/>
      <c r="E867" s="116"/>
      <c r="F867" s="116"/>
      <c r="G867" s="114"/>
      <c r="H867" s="115"/>
      <c r="I867" s="274"/>
      <c r="J867" s="277" t="str">
        <f>IFERROR(VLOOKUP(I867,ACOUSTIC_SITE_INFO!$AR$3:$AS$501,2,FALSE),"")</f>
        <v/>
      </c>
    </row>
    <row r="868" spans="1:10" x14ac:dyDescent="0.35">
      <c r="A868" s="113"/>
      <c r="B868" s="114"/>
      <c r="C868" s="115"/>
      <c r="D868" s="114"/>
      <c r="E868" s="116"/>
      <c r="F868" s="116"/>
      <c r="G868" s="114"/>
      <c r="H868" s="115"/>
      <c r="I868" s="274"/>
      <c r="J868" s="277" t="str">
        <f>IFERROR(VLOOKUP(I868,ACOUSTIC_SITE_INFO!$AR$3:$AS$501,2,FALSE),"")</f>
        <v/>
      </c>
    </row>
    <row r="869" spans="1:10" x14ac:dyDescent="0.35">
      <c r="A869" s="113"/>
      <c r="B869" s="114"/>
      <c r="C869" s="115"/>
      <c r="D869" s="114"/>
      <c r="E869" s="116"/>
      <c r="F869" s="116"/>
      <c r="G869" s="114"/>
      <c r="H869" s="115"/>
      <c r="I869" s="274"/>
      <c r="J869" s="277" t="str">
        <f>IFERROR(VLOOKUP(I869,ACOUSTIC_SITE_INFO!$AR$3:$AS$501,2,FALSE),"")</f>
        <v/>
      </c>
    </row>
    <row r="870" spans="1:10" x14ac:dyDescent="0.35">
      <c r="A870" s="113"/>
      <c r="B870" s="114"/>
      <c r="C870" s="115"/>
      <c r="D870" s="114"/>
      <c r="E870" s="116"/>
      <c r="F870" s="116"/>
      <c r="G870" s="114"/>
      <c r="H870" s="115"/>
      <c r="I870" s="274"/>
      <c r="J870" s="277" t="str">
        <f>IFERROR(VLOOKUP(I870,ACOUSTIC_SITE_INFO!$AR$3:$AS$501,2,FALSE),"")</f>
        <v/>
      </c>
    </row>
    <row r="871" spans="1:10" x14ac:dyDescent="0.35">
      <c r="A871" s="113"/>
      <c r="B871" s="114"/>
      <c r="C871" s="115"/>
      <c r="D871" s="114"/>
      <c r="E871" s="116"/>
      <c r="F871" s="116"/>
      <c r="G871" s="114"/>
      <c r="H871" s="115"/>
      <c r="I871" s="274"/>
      <c r="J871" s="277" t="str">
        <f>IFERROR(VLOOKUP(I871,ACOUSTIC_SITE_INFO!$AR$3:$AS$501,2,FALSE),"")</f>
        <v/>
      </c>
    </row>
    <row r="872" spans="1:10" x14ac:dyDescent="0.35">
      <c r="A872" s="113"/>
      <c r="B872" s="114"/>
      <c r="C872" s="115"/>
      <c r="D872" s="114"/>
      <c r="E872" s="116"/>
      <c r="F872" s="116"/>
      <c r="G872" s="114"/>
      <c r="H872" s="115"/>
      <c r="I872" s="274"/>
      <c r="J872" s="277" t="str">
        <f>IFERROR(VLOOKUP(I872,ACOUSTIC_SITE_INFO!$AR$3:$AS$501,2,FALSE),"")</f>
        <v/>
      </c>
    </row>
    <row r="873" spans="1:10" x14ac:dyDescent="0.35">
      <c r="A873" s="113"/>
      <c r="B873" s="114"/>
      <c r="C873" s="115"/>
      <c r="D873" s="114"/>
      <c r="E873" s="116"/>
      <c r="F873" s="116"/>
      <c r="G873" s="114"/>
      <c r="H873" s="115"/>
      <c r="I873" s="274"/>
      <c r="J873" s="277" t="str">
        <f>IFERROR(VLOOKUP(I873,ACOUSTIC_SITE_INFO!$AR$3:$AS$501,2,FALSE),"")</f>
        <v/>
      </c>
    </row>
    <row r="874" spans="1:10" x14ac:dyDescent="0.35">
      <c r="A874" s="113"/>
      <c r="B874" s="114"/>
      <c r="C874" s="115"/>
      <c r="D874" s="114"/>
      <c r="E874" s="116"/>
      <c r="F874" s="116"/>
      <c r="G874" s="114"/>
      <c r="H874" s="115"/>
      <c r="I874" s="274"/>
      <c r="J874" s="277" t="str">
        <f>IFERROR(VLOOKUP(I874,ACOUSTIC_SITE_INFO!$AR$3:$AS$501,2,FALSE),"")</f>
        <v/>
      </c>
    </row>
    <row r="875" spans="1:10" x14ac:dyDescent="0.35">
      <c r="A875" s="113"/>
      <c r="B875" s="114"/>
      <c r="C875" s="115"/>
      <c r="D875" s="114"/>
      <c r="E875" s="116"/>
      <c r="F875" s="116"/>
      <c r="G875" s="114"/>
      <c r="H875" s="115"/>
      <c r="I875" s="274"/>
      <c r="J875" s="277" t="str">
        <f>IFERROR(VLOOKUP(I875,ACOUSTIC_SITE_INFO!$AR$3:$AS$501,2,FALSE),"")</f>
        <v/>
      </c>
    </row>
    <row r="876" spans="1:10" x14ac:dyDescent="0.35">
      <c r="A876" s="113"/>
      <c r="B876" s="114"/>
      <c r="C876" s="115"/>
      <c r="D876" s="114"/>
      <c r="E876" s="116"/>
      <c r="F876" s="116"/>
      <c r="G876" s="114"/>
      <c r="H876" s="115"/>
      <c r="I876" s="274"/>
      <c r="J876" s="277" t="str">
        <f>IFERROR(VLOOKUP(I876,ACOUSTIC_SITE_INFO!$AR$3:$AS$501,2,FALSE),"")</f>
        <v/>
      </c>
    </row>
    <row r="877" spans="1:10" x14ac:dyDescent="0.35">
      <c r="A877" s="113"/>
      <c r="B877" s="114"/>
      <c r="C877" s="115"/>
      <c r="D877" s="114"/>
      <c r="E877" s="116"/>
      <c r="F877" s="116"/>
      <c r="G877" s="114"/>
      <c r="H877" s="115"/>
      <c r="I877" s="274"/>
      <c r="J877" s="277" t="str">
        <f>IFERROR(VLOOKUP(I877,ACOUSTIC_SITE_INFO!$AR$3:$AS$501,2,FALSE),"")</f>
        <v/>
      </c>
    </row>
    <row r="878" spans="1:10" x14ac:dyDescent="0.35">
      <c r="A878" s="113"/>
      <c r="B878" s="114"/>
      <c r="C878" s="115"/>
      <c r="D878" s="114"/>
      <c r="E878" s="116"/>
      <c r="F878" s="116"/>
      <c r="G878" s="114"/>
      <c r="H878" s="115"/>
      <c r="I878" s="274"/>
      <c r="J878" s="277" t="str">
        <f>IFERROR(VLOOKUP(I878,ACOUSTIC_SITE_INFO!$AR$3:$AS$501,2,FALSE),"")</f>
        <v/>
      </c>
    </row>
    <row r="879" spans="1:10" x14ac:dyDescent="0.35">
      <c r="A879" s="113"/>
      <c r="B879" s="114"/>
      <c r="C879" s="115"/>
      <c r="D879" s="114"/>
      <c r="E879" s="116"/>
      <c r="F879" s="116"/>
      <c r="G879" s="114"/>
      <c r="H879" s="115"/>
      <c r="I879" s="274"/>
      <c r="J879" s="277" t="str">
        <f>IFERROR(VLOOKUP(I879,ACOUSTIC_SITE_INFO!$AR$3:$AS$501,2,FALSE),"")</f>
        <v/>
      </c>
    </row>
    <row r="880" spans="1:10" x14ac:dyDescent="0.35">
      <c r="A880" s="113"/>
      <c r="B880" s="114"/>
      <c r="C880" s="115"/>
      <c r="D880" s="114"/>
      <c r="E880" s="116"/>
      <c r="F880" s="116"/>
      <c r="G880" s="114"/>
      <c r="H880" s="115"/>
      <c r="I880" s="274"/>
      <c r="J880" s="277" t="str">
        <f>IFERROR(VLOOKUP(I880,ACOUSTIC_SITE_INFO!$AR$3:$AS$501,2,FALSE),"")</f>
        <v/>
      </c>
    </row>
    <row r="881" spans="1:10" x14ac:dyDescent="0.35">
      <c r="A881" s="113"/>
      <c r="B881" s="114"/>
      <c r="C881" s="115"/>
      <c r="D881" s="114"/>
      <c r="E881" s="116"/>
      <c r="F881" s="116"/>
      <c r="G881" s="114"/>
      <c r="H881" s="115"/>
      <c r="I881" s="274"/>
      <c r="J881" s="277" t="str">
        <f>IFERROR(VLOOKUP(I881,ACOUSTIC_SITE_INFO!$AR$3:$AS$501,2,FALSE),"")</f>
        <v/>
      </c>
    </row>
    <row r="882" spans="1:10" x14ac:dyDescent="0.35">
      <c r="A882" s="113"/>
      <c r="B882" s="114"/>
      <c r="C882" s="115"/>
      <c r="D882" s="114"/>
      <c r="E882" s="116"/>
      <c r="F882" s="116"/>
      <c r="G882" s="114"/>
      <c r="H882" s="115"/>
      <c r="I882" s="274"/>
      <c r="J882" s="277" t="str">
        <f>IFERROR(VLOOKUP(I882,ACOUSTIC_SITE_INFO!$AR$3:$AS$501,2,FALSE),"")</f>
        <v/>
      </c>
    </row>
    <row r="883" spans="1:10" x14ac:dyDescent="0.35">
      <c r="A883" s="113"/>
      <c r="B883" s="114"/>
      <c r="C883" s="115"/>
      <c r="D883" s="114"/>
      <c r="E883" s="116"/>
      <c r="F883" s="116"/>
      <c r="G883" s="114"/>
      <c r="H883" s="115"/>
      <c r="I883" s="274"/>
      <c r="J883" s="277" t="str">
        <f>IFERROR(VLOOKUP(I883,ACOUSTIC_SITE_INFO!$AR$3:$AS$501,2,FALSE),"")</f>
        <v/>
      </c>
    </row>
    <row r="884" spans="1:10" x14ac:dyDescent="0.35">
      <c r="A884" s="113"/>
      <c r="B884" s="114"/>
      <c r="C884" s="115"/>
      <c r="D884" s="114"/>
      <c r="E884" s="116"/>
      <c r="F884" s="116"/>
      <c r="G884" s="114"/>
      <c r="H884" s="115"/>
      <c r="I884" s="274"/>
      <c r="J884" s="277" t="str">
        <f>IFERROR(VLOOKUP(I884,ACOUSTIC_SITE_INFO!$AR$3:$AS$501,2,FALSE),"")</f>
        <v/>
      </c>
    </row>
    <row r="885" spans="1:10" x14ac:dyDescent="0.35">
      <c r="A885" s="113"/>
      <c r="B885" s="114"/>
      <c r="C885" s="115"/>
      <c r="D885" s="114"/>
      <c r="E885" s="116"/>
      <c r="F885" s="116"/>
      <c r="G885" s="114"/>
      <c r="H885" s="115"/>
      <c r="I885" s="274"/>
      <c r="J885" s="277" t="str">
        <f>IFERROR(VLOOKUP(I885,ACOUSTIC_SITE_INFO!$AR$3:$AS$501,2,FALSE),"")</f>
        <v/>
      </c>
    </row>
    <row r="886" spans="1:10" x14ac:dyDescent="0.35">
      <c r="A886" s="113"/>
      <c r="B886" s="114"/>
      <c r="C886" s="115"/>
      <c r="D886" s="114"/>
      <c r="E886" s="116"/>
      <c r="F886" s="116"/>
      <c r="G886" s="114"/>
      <c r="H886" s="115"/>
      <c r="I886" s="274"/>
      <c r="J886" s="277" t="str">
        <f>IFERROR(VLOOKUP(I886,ACOUSTIC_SITE_INFO!$AR$3:$AS$501,2,FALSE),"")</f>
        <v/>
      </c>
    </row>
    <row r="887" spans="1:10" x14ac:dyDescent="0.35">
      <c r="A887" s="113"/>
      <c r="B887" s="114"/>
      <c r="C887" s="115"/>
      <c r="D887" s="114"/>
      <c r="E887" s="116"/>
      <c r="F887" s="116"/>
      <c r="G887" s="114"/>
      <c r="H887" s="115"/>
      <c r="I887" s="274"/>
      <c r="J887" s="277" t="str">
        <f>IFERROR(VLOOKUP(I887,ACOUSTIC_SITE_INFO!$AR$3:$AS$501,2,FALSE),"")</f>
        <v/>
      </c>
    </row>
    <row r="888" spans="1:10" x14ac:dyDescent="0.35">
      <c r="A888" s="113"/>
      <c r="B888" s="114"/>
      <c r="C888" s="115"/>
      <c r="D888" s="114"/>
      <c r="E888" s="116"/>
      <c r="F888" s="116"/>
      <c r="G888" s="114"/>
      <c r="H888" s="115"/>
      <c r="I888" s="274"/>
      <c r="J888" s="277" t="str">
        <f>IFERROR(VLOOKUP(I888,ACOUSTIC_SITE_INFO!$AR$3:$AS$501,2,FALSE),"")</f>
        <v/>
      </c>
    </row>
    <row r="889" spans="1:10" x14ac:dyDescent="0.35">
      <c r="A889" s="113"/>
      <c r="B889" s="114"/>
      <c r="C889" s="115"/>
      <c r="D889" s="114"/>
      <c r="E889" s="116"/>
      <c r="F889" s="116"/>
      <c r="G889" s="114"/>
      <c r="H889" s="115"/>
      <c r="I889" s="274"/>
      <c r="J889" s="277" t="str">
        <f>IFERROR(VLOOKUP(I889,ACOUSTIC_SITE_INFO!$AR$3:$AS$501,2,FALSE),"")</f>
        <v/>
      </c>
    </row>
    <row r="890" spans="1:10" x14ac:dyDescent="0.35">
      <c r="A890" s="113"/>
      <c r="B890" s="114"/>
      <c r="C890" s="115"/>
      <c r="D890" s="114"/>
      <c r="E890" s="116"/>
      <c r="F890" s="116"/>
      <c r="G890" s="114"/>
      <c r="H890" s="115"/>
      <c r="I890" s="274"/>
      <c r="J890" s="277" t="str">
        <f>IFERROR(VLOOKUP(I890,ACOUSTIC_SITE_INFO!$AR$3:$AS$501,2,FALSE),"")</f>
        <v/>
      </c>
    </row>
    <row r="891" spans="1:10" x14ac:dyDescent="0.35">
      <c r="A891" s="113"/>
      <c r="B891" s="114"/>
      <c r="C891" s="115"/>
      <c r="D891" s="114"/>
      <c r="E891" s="116"/>
      <c r="F891" s="116"/>
      <c r="G891" s="114"/>
      <c r="H891" s="115"/>
      <c r="I891" s="274"/>
      <c r="J891" s="277" t="str">
        <f>IFERROR(VLOOKUP(I891,ACOUSTIC_SITE_INFO!$AR$3:$AS$501,2,FALSE),"")</f>
        <v/>
      </c>
    </row>
    <row r="892" spans="1:10" x14ac:dyDescent="0.35">
      <c r="A892" s="113"/>
      <c r="B892" s="114"/>
      <c r="C892" s="115"/>
      <c r="D892" s="114"/>
      <c r="E892" s="116"/>
      <c r="F892" s="116"/>
      <c r="G892" s="114"/>
      <c r="H892" s="115"/>
      <c r="I892" s="274"/>
      <c r="J892" s="277" t="str">
        <f>IFERROR(VLOOKUP(I892,ACOUSTIC_SITE_INFO!$AR$3:$AS$501,2,FALSE),"")</f>
        <v/>
      </c>
    </row>
    <row r="893" spans="1:10" x14ac:dyDescent="0.35">
      <c r="A893" s="113"/>
      <c r="B893" s="114"/>
      <c r="C893" s="115"/>
      <c r="D893" s="114"/>
      <c r="E893" s="116"/>
      <c r="F893" s="116"/>
      <c r="G893" s="114"/>
      <c r="H893" s="115"/>
      <c r="I893" s="274"/>
      <c r="J893" s="277" t="str">
        <f>IFERROR(VLOOKUP(I893,ACOUSTIC_SITE_INFO!$AR$3:$AS$501,2,FALSE),"")</f>
        <v/>
      </c>
    </row>
    <row r="894" spans="1:10" x14ac:dyDescent="0.35">
      <c r="A894" s="113"/>
      <c r="B894" s="114"/>
      <c r="C894" s="115"/>
      <c r="D894" s="114"/>
      <c r="E894" s="116"/>
      <c r="F894" s="116"/>
      <c r="G894" s="114"/>
      <c r="H894" s="115"/>
      <c r="I894" s="274"/>
      <c r="J894" s="277" t="str">
        <f>IFERROR(VLOOKUP(I894,ACOUSTIC_SITE_INFO!$AR$3:$AS$501,2,FALSE),"")</f>
        <v/>
      </c>
    </row>
    <row r="895" spans="1:10" x14ac:dyDescent="0.35">
      <c r="A895" s="113"/>
      <c r="B895" s="114"/>
      <c r="C895" s="115"/>
      <c r="D895" s="114"/>
      <c r="E895" s="116"/>
      <c r="F895" s="116"/>
      <c r="G895" s="114"/>
      <c r="H895" s="115"/>
      <c r="I895" s="274"/>
      <c r="J895" s="277" t="str">
        <f>IFERROR(VLOOKUP(I895,ACOUSTIC_SITE_INFO!$AR$3:$AS$501,2,FALSE),"")</f>
        <v/>
      </c>
    </row>
    <row r="896" spans="1:10" x14ac:dyDescent="0.35">
      <c r="A896" s="113"/>
      <c r="B896" s="114"/>
      <c r="C896" s="115"/>
      <c r="D896" s="114"/>
      <c r="E896" s="116"/>
      <c r="F896" s="116"/>
      <c r="G896" s="114"/>
      <c r="H896" s="115"/>
      <c r="I896" s="274"/>
      <c r="J896" s="277" t="str">
        <f>IFERROR(VLOOKUP(I896,ACOUSTIC_SITE_INFO!$AR$3:$AS$501,2,FALSE),"")</f>
        <v/>
      </c>
    </row>
    <row r="897" spans="1:10" x14ac:dyDescent="0.35">
      <c r="A897" s="113"/>
      <c r="B897" s="114"/>
      <c r="C897" s="115"/>
      <c r="D897" s="114"/>
      <c r="E897" s="116"/>
      <c r="F897" s="116"/>
      <c r="G897" s="114"/>
      <c r="H897" s="115"/>
      <c r="I897" s="274"/>
      <c r="J897" s="277" t="str">
        <f>IFERROR(VLOOKUP(I897,ACOUSTIC_SITE_INFO!$AR$3:$AS$501,2,FALSE),"")</f>
        <v/>
      </c>
    </row>
    <row r="898" spans="1:10" x14ac:dyDescent="0.35">
      <c r="A898" s="113"/>
      <c r="B898" s="114"/>
      <c r="C898" s="115"/>
      <c r="D898" s="114"/>
      <c r="E898" s="116"/>
      <c r="F898" s="116"/>
      <c r="G898" s="114"/>
      <c r="H898" s="115"/>
      <c r="I898" s="274"/>
      <c r="J898" s="277" t="str">
        <f>IFERROR(VLOOKUP(I898,ACOUSTIC_SITE_INFO!$AR$3:$AS$501,2,FALSE),"")</f>
        <v/>
      </c>
    </row>
    <row r="899" spans="1:10" x14ac:dyDescent="0.35">
      <c r="A899" s="113"/>
      <c r="B899" s="114"/>
      <c r="C899" s="115"/>
      <c r="D899" s="114"/>
      <c r="E899" s="116"/>
      <c r="F899" s="116"/>
      <c r="G899" s="114"/>
      <c r="H899" s="115"/>
      <c r="I899" s="274"/>
      <c r="J899" s="277" t="str">
        <f>IFERROR(VLOOKUP(I899,ACOUSTIC_SITE_INFO!$AR$3:$AS$501,2,FALSE),"")</f>
        <v/>
      </c>
    </row>
    <row r="900" spans="1:10" x14ac:dyDescent="0.35">
      <c r="A900" s="113"/>
      <c r="B900" s="114"/>
      <c r="C900" s="115"/>
      <c r="D900" s="114"/>
      <c r="E900" s="116"/>
      <c r="F900" s="116"/>
      <c r="G900" s="114"/>
      <c r="H900" s="115"/>
      <c r="I900" s="274"/>
      <c r="J900" s="277" t="str">
        <f>IFERROR(VLOOKUP(I900,ACOUSTIC_SITE_INFO!$AR$3:$AS$501,2,FALSE),"")</f>
        <v/>
      </c>
    </row>
    <row r="901" spans="1:10" x14ac:dyDescent="0.35">
      <c r="A901" s="113"/>
      <c r="B901" s="114"/>
      <c r="C901" s="115"/>
      <c r="D901" s="114"/>
      <c r="E901" s="116"/>
      <c r="F901" s="116"/>
      <c r="G901" s="114"/>
      <c r="H901" s="115"/>
      <c r="I901" s="274"/>
      <c r="J901" s="277" t="str">
        <f>IFERROR(VLOOKUP(I901,ACOUSTIC_SITE_INFO!$AR$3:$AS$501,2,FALSE),"")</f>
        <v/>
      </c>
    </row>
    <row r="902" spans="1:10" x14ac:dyDescent="0.35">
      <c r="A902" s="113"/>
      <c r="B902" s="114"/>
      <c r="C902" s="115"/>
      <c r="D902" s="114"/>
      <c r="E902" s="116"/>
      <c r="F902" s="116"/>
      <c r="G902" s="114"/>
      <c r="H902" s="115"/>
      <c r="I902" s="274"/>
      <c r="J902" s="277" t="str">
        <f>IFERROR(VLOOKUP(I902,ACOUSTIC_SITE_INFO!$AR$3:$AS$501,2,FALSE),"")</f>
        <v/>
      </c>
    </row>
    <row r="903" spans="1:10" x14ac:dyDescent="0.35">
      <c r="A903" s="113"/>
      <c r="B903" s="114"/>
      <c r="C903" s="115"/>
      <c r="D903" s="114"/>
      <c r="E903" s="116"/>
      <c r="F903" s="116"/>
      <c r="G903" s="114"/>
      <c r="H903" s="115"/>
      <c r="I903" s="274"/>
      <c r="J903" s="277" t="str">
        <f>IFERROR(VLOOKUP(I903,ACOUSTIC_SITE_INFO!$AR$3:$AS$501,2,FALSE),"")</f>
        <v/>
      </c>
    </row>
    <row r="904" spans="1:10" x14ac:dyDescent="0.35">
      <c r="A904" s="113"/>
      <c r="B904" s="114"/>
      <c r="C904" s="115"/>
      <c r="D904" s="114"/>
      <c r="E904" s="116"/>
      <c r="F904" s="116"/>
      <c r="G904" s="114"/>
      <c r="H904" s="115"/>
      <c r="I904" s="274"/>
      <c r="J904" s="277" t="str">
        <f>IFERROR(VLOOKUP(I904,ACOUSTIC_SITE_INFO!$AR$3:$AS$501,2,FALSE),"")</f>
        <v/>
      </c>
    </row>
    <row r="905" spans="1:10" x14ac:dyDescent="0.35">
      <c r="A905" s="113"/>
      <c r="B905" s="114"/>
      <c r="C905" s="115"/>
      <c r="D905" s="114"/>
      <c r="E905" s="116"/>
      <c r="F905" s="116"/>
      <c r="G905" s="114"/>
      <c r="H905" s="115"/>
      <c r="I905" s="274"/>
      <c r="J905" s="277" t="str">
        <f>IFERROR(VLOOKUP(I905,ACOUSTIC_SITE_INFO!$AR$3:$AS$501,2,FALSE),"")</f>
        <v/>
      </c>
    </row>
    <row r="906" spans="1:10" x14ac:dyDescent="0.35">
      <c r="A906" s="113"/>
      <c r="B906" s="114"/>
      <c r="C906" s="115"/>
      <c r="D906" s="114"/>
      <c r="E906" s="116"/>
      <c r="F906" s="116"/>
      <c r="G906" s="114"/>
      <c r="H906" s="115"/>
      <c r="I906" s="274"/>
      <c r="J906" s="277" t="str">
        <f>IFERROR(VLOOKUP(I906,ACOUSTIC_SITE_INFO!$AR$3:$AS$501,2,FALSE),"")</f>
        <v/>
      </c>
    </row>
    <row r="907" spans="1:10" x14ac:dyDescent="0.35">
      <c r="A907" s="113"/>
      <c r="B907" s="114"/>
      <c r="C907" s="115"/>
      <c r="D907" s="114"/>
      <c r="E907" s="116"/>
      <c r="F907" s="116"/>
      <c r="G907" s="114"/>
      <c r="H907" s="115"/>
      <c r="I907" s="274"/>
      <c r="J907" s="277" t="str">
        <f>IFERROR(VLOOKUP(I907,ACOUSTIC_SITE_INFO!$AR$3:$AS$501,2,FALSE),"")</f>
        <v/>
      </c>
    </row>
    <row r="908" spans="1:10" x14ac:dyDescent="0.35">
      <c r="A908" s="113"/>
      <c r="B908" s="114"/>
      <c r="C908" s="115"/>
      <c r="D908" s="114"/>
      <c r="E908" s="116"/>
      <c r="F908" s="116"/>
      <c r="G908" s="114"/>
      <c r="H908" s="115"/>
      <c r="I908" s="274"/>
      <c r="J908" s="277" t="str">
        <f>IFERROR(VLOOKUP(I908,ACOUSTIC_SITE_INFO!$AR$3:$AS$501,2,FALSE),"")</f>
        <v/>
      </c>
    </row>
    <row r="909" spans="1:10" x14ac:dyDescent="0.35">
      <c r="A909" s="113"/>
      <c r="B909" s="114"/>
      <c r="C909" s="115"/>
      <c r="D909" s="114"/>
      <c r="E909" s="116"/>
      <c r="F909" s="116"/>
      <c r="G909" s="114"/>
      <c r="H909" s="115"/>
      <c r="I909" s="274"/>
      <c r="J909" s="277" t="str">
        <f>IFERROR(VLOOKUP(I909,ACOUSTIC_SITE_INFO!$AR$3:$AS$501,2,FALSE),"")</f>
        <v/>
      </c>
    </row>
    <row r="910" spans="1:10" x14ac:dyDescent="0.35">
      <c r="A910" s="113"/>
      <c r="B910" s="114"/>
      <c r="C910" s="115"/>
      <c r="D910" s="114"/>
      <c r="E910" s="116"/>
      <c r="F910" s="116"/>
      <c r="G910" s="114"/>
      <c r="H910" s="115"/>
      <c r="I910" s="274"/>
      <c r="J910" s="277" t="str">
        <f>IFERROR(VLOOKUP(I910,ACOUSTIC_SITE_INFO!$AR$3:$AS$501,2,FALSE),"")</f>
        <v/>
      </c>
    </row>
    <row r="911" spans="1:10" x14ac:dyDescent="0.35">
      <c r="A911" s="113"/>
      <c r="B911" s="114"/>
      <c r="C911" s="115"/>
      <c r="D911" s="114"/>
      <c r="E911" s="116"/>
      <c r="F911" s="116"/>
      <c r="G911" s="114"/>
      <c r="H911" s="115"/>
      <c r="I911" s="274"/>
      <c r="J911" s="277" t="str">
        <f>IFERROR(VLOOKUP(I911,ACOUSTIC_SITE_INFO!$AR$3:$AS$501,2,FALSE),"")</f>
        <v/>
      </c>
    </row>
    <row r="912" spans="1:10" x14ac:dyDescent="0.35">
      <c r="A912" s="113"/>
      <c r="B912" s="114"/>
      <c r="C912" s="115"/>
      <c r="D912" s="114"/>
      <c r="E912" s="116"/>
      <c r="F912" s="116"/>
      <c r="G912" s="114"/>
      <c r="H912" s="115"/>
      <c r="I912" s="274"/>
      <c r="J912" s="277" t="str">
        <f>IFERROR(VLOOKUP(I912,ACOUSTIC_SITE_INFO!$AR$3:$AS$501,2,FALSE),"")</f>
        <v/>
      </c>
    </row>
    <row r="913" spans="1:10" x14ac:dyDescent="0.35">
      <c r="A913" s="113"/>
      <c r="B913" s="114"/>
      <c r="C913" s="115"/>
      <c r="D913" s="114"/>
      <c r="E913" s="116"/>
      <c r="F913" s="116"/>
      <c r="G913" s="114"/>
      <c r="H913" s="115"/>
      <c r="I913" s="274"/>
      <c r="J913" s="277" t="str">
        <f>IFERROR(VLOOKUP(I913,ACOUSTIC_SITE_INFO!$AR$3:$AS$501,2,FALSE),"")</f>
        <v/>
      </c>
    </row>
    <row r="914" spans="1:10" x14ac:dyDescent="0.35">
      <c r="A914" s="113"/>
      <c r="B914" s="114"/>
      <c r="C914" s="115"/>
      <c r="D914" s="114"/>
      <c r="E914" s="116"/>
      <c r="F914" s="116"/>
      <c r="G914" s="114"/>
      <c r="H914" s="115"/>
      <c r="I914" s="274"/>
      <c r="J914" s="277" t="str">
        <f>IFERROR(VLOOKUP(I914,ACOUSTIC_SITE_INFO!$AR$3:$AS$501,2,FALSE),"")</f>
        <v/>
      </c>
    </row>
    <row r="915" spans="1:10" x14ac:dyDescent="0.35">
      <c r="A915" s="113"/>
      <c r="B915" s="114"/>
      <c r="C915" s="115"/>
      <c r="D915" s="114"/>
      <c r="E915" s="116"/>
      <c r="F915" s="116"/>
      <c r="G915" s="114"/>
      <c r="H915" s="115"/>
      <c r="I915" s="274"/>
      <c r="J915" s="277" t="str">
        <f>IFERROR(VLOOKUP(I915,ACOUSTIC_SITE_INFO!$AR$3:$AS$501,2,FALSE),"")</f>
        <v/>
      </c>
    </row>
    <row r="916" spans="1:10" x14ac:dyDescent="0.35">
      <c r="A916" s="113"/>
      <c r="B916" s="114"/>
      <c r="C916" s="115"/>
      <c r="D916" s="114"/>
      <c r="E916" s="116"/>
      <c r="F916" s="116"/>
      <c r="G916" s="114"/>
      <c r="H916" s="115"/>
      <c r="I916" s="274"/>
      <c r="J916" s="277" t="str">
        <f>IFERROR(VLOOKUP(I916,ACOUSTIC_SITE_INFO!$AR$3:$AS$501,2,FALSE),"")</f>
        <v/>
      </c>
    </row>
    <row r="917" spans="1:10" x14ac:dyDescent="0.35">
      <c r="A917" s="113"/>
      <c r="B917" s="114"/>
      <c r="C917" s="115"/>
      <c r="D917" s="114"/>
      <c r="E917" s="116"/>
      <c r="F917" s="116"/>
      <c r="G917" s="114"/>
      <c r="H917" s="115"/>
      <c r="I917" s="274"/>
      <c r="J917" s="277" t="str">
        <f>IFERROR(VLOOKUP(I917,ACOUSTIC_SITE_INFO!$AR$3:$AS$501,2,FALSE),"")</f>
        <v/>
      </c>
    </row>
    <row r="918" spans="1:10" x14ac:dyDescent="0.35">
      <c r="A918" s="113"/>
      <c r="B918" s="114"/>
      <c r="C918" s="115"/>
      <c r="D918" s="114"/>
      <c r="E918" s="116"/>
      <c r="F918" s="116"/>
      <c r="G918" s="114"/>
      <c r="H918" s="115"/>
      <c r="I918" s="274"/>
      <c r="J918" s="277" t="str">
        <f>IFERROR(VLOOKUP(I918,ACOUSTIC_SITE_INFO!$AR$3:$AS$501,2,FALSE),"")</f>
        <v/>
      </c>
    </row>
    <row r="919" spans="1:10" x14ac:dyDescent="0.35">
      <c r="A919" s="113"/>
      <c r="B919" s="114"/>
      <c r="C919" s="115"/>
      <c r="D919" s="114"/>
      <c r="E919" s="116"/>
      <c r="F919" s="116"/>
      <c r="G919" s="114"/>
      <c r="H919" s="115"/>
      <c r="I919" s="274"/>
      <c r="J919" s="277" t="str">
        <f>IFERROR(VLOOKUP(I919,ACOUSTIC_SITE_INFO!$AR$3:$AS$501,2,FALSE),"")</f>
        <v/>
      </c>
    </row>
    <row r="920" spans="1:10" x14ac:dyDescent="0.35">
      <c r="A920" s="113"/>
      <c r="B920" s="114"/>
      <c r="C920" s="115"/>
      <c r="D920" s="114"/>
      <c r="E920" s="116"/>
      <c r="F920" s="116"/>
      <c r="G920" s="114"/>
      <c r="H920" s="115"/>
      <c r="I920" s="274"/>
      <c r="J920" s="277" t="str">
        <f>IFERROR(VLOOKUP(I920,ACOUSTIC_SITE_INFO!$AR$3:$AS$501,2,FALSE),"")</f>
        <v/>
      </c>
    </row>
    <row r="921" spans="1:10" x14ac:dyDescent="0.35">
      <c r="A921" s="113"/>
      <c r="B921" s="114"/>
      <c r="C921" s="115"/>
      <c r="D921" s="114"/>
      <c r="E921" s="116"/>
      <c r="F921" s="116"/>
      <c r="G921" s="114"/>
      <c r="H921" s="115"/>
      <c r="I921" s="274"/>
      <c r="J921" s="277" t="str">
        <f>IFERROR(VLOOKUP(I921,ACOUSTIC_SITE_INFO!$AR$3:$AS$501,2,FALSE),"")</f>
        <v/>
      </c>
    </row>
    <row r="922" spans="1:10" x14ac:dyDescent="0.35">
      <c r="A922" s="113"/>
      <c r="B922" s="114"/>
      <c r="C922" s="115"/>
      <c r="D922" s="114"/>
      <c r="E922" s="116"/>
      <c r="F922" s="116"/>
      <c r="G922" s="114"/>
      <c r="H922" s="115"/>
      <c r="I922" s="274"/>
      <c r="J922" s="277" t="str">
        <f>IFERROR(VLOOKUP(I922,ACOUSTIC_SITE_INFO!$AR$3:$AS$501,2,FALSE),"")</f>
        <v/>
      </c>
    </row>
    <row r="923" spans="1:10" x14ac:dyDescent="0.35">
      <c r="A923" s="113"/>
      <c r="B923" s="114"/>
      <c r="C923" s="115"/>
      <c r="D923" s="114"/>
      <c r="E923" s="116"/>
      <c r="F923" s="116"/>
      <c r="G923" s="114"/>
      <c r="H923" s="115"/>
      <c r="I923" s="274"/>
      <c r="J923" s="277" t="str">
        <f>IFERROR(VLOOKUP(I923,ACOUSTIC_SITE_INFO!$AR$3:$AS$501,2,FALSE),"")</f>
        <v/>
      </c>
    </row>
    <row r="924" spans="1:10" x14ac:dyDescent="0.35">
      <c r="A924" s="113"/>
      <c r="B924" s="114"/>
      <c r="C924" s="115"/>
      <c r="D924" s="114"/>
      <c r="E924" s="116"/>
      <c r="F924" s="116"/>
      <c r="G924" s="114"/>
      <c r="H924" s="115"/>
      <c r="I924" s="274"/>
      <c r="J924" s="277" t="str">
        <f>IFERROR(VLOOKUP(I924,ACOUSTIC_SITE_INFO!$AR$3:$AS$501,2,FALSE),"")</f>
        <v/>
      </c>
    </row>
    <row r="925" spans="1:10" x14ac:dyDescent="0.35">
      <c r="A925" s="113"/>
      <c r="B925" s="114"/>
      <c r="C925" s="115"/>
      <c r="D925" s="114"/>
      <c r="E925" s="116"/>
      <c r="F925" s="116"/>
      <c r="G925" s="114"/>
      <c r="H925" s="115"/>
      <c r="I925" s="274"/>
      <c r="J925" s="277" t="str">
        <f>IFERROR(VLOOKUP(I925,ACOUSTIC_SITE_INFO!$AR$3:$AS$501,2,FALSE),"")</f>
        <v/>
      </c>
    </row>
    <row r="926" spans="1:10" x14ac:dyDescent="0.35">
      <c r="A926" s="113"/>
      <c r="B926" s="114"/>
      <c r="C926" s="115"/>
      <c r="D926" s="114"/>
      <c r="E926" s="116"/>
      <c r="F926" s="116"/>
      <c r="G926" s="114"/>
      <c r="H926" s="115"/>
      <c r="I926" s="274"/>
      <c r="J926" s="277" t="str">
        <f>IFERROR(VLOOKUP(I926,ACOUSTIC_SITE_INFO!$AR$3:$AS$501,2,FALSE),"")</f>
        <v/>
      </c>
    </row>
    <row r="927" spans="1:10" x14ac:dyDescent="0.35">
      <c r="A927" s="113"/>
      <c r="B927" s="114"/>
      <c r="C927" s="115"/>
      <c r="D927" s="114"/>
      <c r="E927" s="116"/>
      <c r="F927" s="116"/>
      <c r="G927" s="114"/>
      <c r="H927" s="115"/>
      <c r="I927" s="274"/>
      <c r="J927" s="277" t="str">
        <f>IFERROR(VLOOKUP(I927,ACOUSTIC_SITE_INFO!$AR$3:$AS$501,2,FALSE),"")</f>
        <v/>
      </c>
    </row>
    <row r="928" spans="1:10" x14ac:dyDescent="0.35">
      <c r="A928" s="113"/>
      <c r="B928" s="114"/>
      <c r="C928" s="115"/>
      <c r="D928" s="114"/>
      <c r="E928" s="116"/>
      <c r="F928" s="116"/>
      <c r="G928" s="114"/>
      <c r="H928" s="115"/>
      <c r="I928" s="274"/>
      <c r="J928" s="277" t="str">
        <f>IFERROR(VLOOKUP(I928,ACOUSTIC_SITE_INFO!$AR$3:$AS$501,2,FALSE),"")</f>
        <v/>
      </c>
    </row>
    <row r="929" spans="1:10" x14ac:dyDescent="0.35">
      <c r="A929" s="113"/>
      <c r="B929" s="114"/>
      <c r="C929" s="115"/>
      <c r="D929" s="114"/>
      <c r="E929" s="116"/>
      <c r="F929" s="116"/>
      <c r="G929" s="114"/>
      <c r="H929" s="115"/>
      <c r="I929" s="274"/>
      <c r="J929" s="277" t="str">
        <f>IFERROR(VLOOKUP(I929,ACOUSTIC_SITE_INFO!$AR$3:$AS$501,2,FALSE),"")</f>
        <v/>
      </c>
    </row>
    <row r="930" spans="1:10" x14ac:dyDescent="0.35">
      <c r="A930" s="113"/>
      <c r="B930" s="114"/>
      <c r="C930" s="115"/>
      <c r="D930" s="114"/>
      <c r="E930" s="116"/>
      <c r="F930" s="116"/>
      <c r="G930" s="114"/>
      <c r="H930" s="115"/>
      <c r="I930" s="274"/>
      <c r="J930" s="277" t="str">
        <f>IFERROR(VLOOKUP(I930,ACOUSTIC_SITE_INFO!$AR$3:$AS$501,2,FALSE),"")</f>
        <v/>
      </c>
    </row>
    <row r="931" spans="1:10" x14ac:dyDescent="0.35">
      <c r="A931" s="113"/>
      <c r="B931" s="114"/>
      <c r="C931" s="115"/>
      <c r="D931" s="114"/>
      <c r="E931" s="116"/>
      <c r="F931" s="116"/>
      <c r="G931" s="114"/>
      <c r="H931" s="115"/>
      <c r="I931" s="274"/>
      <c r="J931" s="277" t="str">
        <f>IFERROR(VLOOKUP(I931,ACOUSTIC_SITE_INFO!$AR$3:$AS$501,2,FALSE),"")</f>
        <v/>
      </c>
    </row>
    <row r="932" spans="1:10" x14ac:dyDescent="0.35">
      <c r="A932" s="113"/>
      <c r="B932" s="114"/>
      <c r="C932" s="115"/>
      <c r="D932" s="114"/>
      <c r="E932" s="116"/>
      <c r="F932" s="116"/>
      <c r="G932" s="114"/>
      <c r="H932" s="115"/>
      <c r="I932" s="274"/>
      <c r="J932" s="277" t="str">
        <f>IFERROR(VLOOKUP(I932,ACOUSTIC_SITE_INFO!$AR$3:$AS$501,2,FALSE),"")</f>
        <v/>
      </c>
    </row>
    <row r="933" spans="1:10" x14ac:dyDescent="0.35">
      <c r="A933" s="113"/>
      <c r="B933" s="114"/>
      <c r="C933" s="115"/>
      <c r="D933" s="114"/>
      <c r="E933" s="116"/>
      <c r="F933" s="116"/>
      <c r="G933" s="114"/>
      <c r="H933" s="115"/>
      <c r="I933" s="274"/>
      <c r="J933" s="277" t="str">
        <f>IFERROR(VLOOKUP(I933,ACOUSTIC_SITE_INFO!$AR$3:$AS$501,2,FALSE),"")</f>
        <v/>
      </c>
    </row>
    <row r="934" spans="1:10" x14ac:dyDescent="0.35">
      <c r="A934" s="113"/>
      <c r="B934" s="114"/>
      <c r="C934" s="115"/>
      <c r="D934" s="114"/>
      <c r="E934" s="116"/>
      <c r="F934" s="116"/>
      <c r="G934" s="114"/>
      <c r="H934" s="115"/>
      <c r="I934" s="274"/>
      <c r="J934" s="277" t="str">
        <f>IFERROR(VLOOKUP(I934,ACOUSTIC_SITE_INFO!$AR$3:$AS$501,2,FALSE),"")</f>
        <v/>
      </c>
    </row>
    <row r="935" spans="1:10" x14ac:dyDescent="0.35">
      <c r="A935" s="113"/>
      <c r="B935" s="114"/>
      <c r="C935" s="115"/>
      <c r="D935" s="114"/>
      <c r="E935" s="116"/>
      <c r="F935" s="116"/>
      <c r="G935" s="114"/>
      <c r="H935" s="115"/>
      <c r="I935" s="274"/>
      <c r="J935" s="277" t="str">
        <f>IFERROR(VLOOKUP(I935,ACOUSTIC_SITE_INFO!$AR$3:$AS$501,2,FALSE),"")</f>
        <v/>
      </c>
    </row>
    <row r="936" spans="1:10" x14ac:dyDescent="0.35">
      <c r="A936" s="113"/>
      <c r="B936" s="114"/>
      <c r="C936" s="115"/>
      <c r="D936" s="114"/>
      <c r="E936" s="116"/>
      <c r="F936" s="116"/>
      <c r="G936" s="114"/>
      <c r="H936" s="115"/>
      <c r="I936" s="274"/>
      <c r="J936" s="277" t="str">
        <f>IFERROR(VLOOKUP(I936,ACOUSTIC_SITE_INFO!$AR$3:$AS$501,2,FALSE),"")</f>
        <v/>
      </c>
    </row>
    <row r="937" spans="1:10" x14ac:dyDescent="0.35">
      <c r="A937" s="113"/>
      <c r="B937" s="114"/>
      <c r="C937" s="115"/>
      <c r="D937" s="114"/>
      <c r="E937" s="116"/>
      <c r="F937" s="116"/>
      <c r="G937" s="114"/>
      <c r="H937" s="115"/>
      <c r="I937" s="274"/>
      <c r="J937" s="277" t="str">
        <f>IFERROR(VLOOKUP(I937,ACOUSTIC_SITE_INFO!$AR$3:$AS$501,2,FALSE),"")</f>
        <v/>
      </c>
    </row>
    <row r="938" spans="1:10" x14ac:dyDescent="0.35">
      <c r="A938" s="113"/>
      <c r="B938" s="114"/>
      <c r="C938" s="115"/>
      <c r="D938" s="114"/>
      <c r="E938" s="116"/>
      <c r="F938" s="116"/>
      <c r="G938" s="114"/>
      <c r="H938" s="115"/>
      <c r="I938" s="274"/>
      <c r="J938" s="277" t="str">
        <f>IFERROR(VLOOKUP(I938,ACOUSTIC_SITE_INFO!$AR$3:$AS$501,2,FALSE),"")</f>
        <v/>
      </c>
    </row>
    <row r="939" spans="1:10" x14ac:dyDescent="0.35">
      <c r="A939" s="113"/>
      <c r="B939" s="114"/>
      <c r="C939" s="115"/>
      <c r="D939" s="114"/>
      <c r="E939" s="116"/>
      <c r="F939" s="116"/>
      <c r="G939" s="114"/>
      <c r="H939" s="115"/>
      <c r="I939" s="274"/>
      <c r="J939" s="277" t="str">
        <f>IFERROR(VLOOKUP(I939,ACOUSTIC_SITE_INFO!$AR$3:$AS$501,2,FALSE),"")</f>
        <v/>
      </c>
    </row>
    <row r="940" spans="1:10" x14ac:dyDescent="0.35">
      <c r="A940" s="113"/>
      <c r="B940" s="114"/>
      <c r="C940" s="115"/>
      <c r="D940" s="114"/>
      <c r="E940" s="116"/>
      <c r="F940" s="116"/>
      <c r="G940" s="114"/>
      <c r="H940" s="115"/>
      <c r="I940" s="274"/>
      <c r="J940" s="277" t="str">
        <f>IFERROR(VLOOKUP(I940,ACOUSTIC_SITE_INFO!$AR$3:$AS$501,2,FALSE),"")</f>
        <v/>
      </c>
    </row>
    <row r="941" spans="1:10" x14ac:dyDescent="0.35">
      <c r="A941" s="113"/>
      <c r="B941" s="114"/>
      <c r="C941" s="115"/>
      <c r="D941" s="114"/>
      <c r="E941" s="116"/>
      <c r="F941" s="116"/>
      <c r="G941" s="114"/>
      <c r="H941" s="115"/>
      <c r="I941" s="274"/>
      <c r="J941" s="277" t="str">
        <f>IFERROR(VLOOKUP(I941,ACOUSTIC_SITE_INFO!$AR$3:$AS$501,2,FALSE),"")</f>
        <v/>
      </c>
    </row>
    <row r="942" spans="1:10" x14ac:dyDescent="0.35">
      <c r="A942" s="113"/>
      <c r="B942" s="114"/>
      <c r="C942" s="115"/>
      <c r="D942" s="114"/>
      <c r="E942" s="116"/>
      <c r="F942" s="116"/>
      <c r="G942" s="114"/>
      <c r="H942" s="115"/>
      <c r="I942" s="274"/>
      <c r="J942" s="277" t="str">
        <f>IFERROR(VLOOKUP(I942,ACOUSTIC_SITE_INFO!$AR$3:$AS$501,2,FALSE),"")</f>
        <v/>
      </c>
    </row>
    <row r="943" spans="1:10" x14ac:dyDescent="0.35">
      <c r="A943" s="113"/>
      <c r="B943" s="114"/>
      <c r="C943" s="115"/>
      <c r="D943" s="114"/>
      <c r="E943" s="116"/>
      <c r="F943" s="116"/>
      <c r="G943" s="114"/>
      <c r="H943" s="115"/>
      <c r="I943" s="274"/>
      <c r="J943" s="277" t="str">
        <f>IFERROR(VLOOKUP(I943,ACOUSTIC_SITE_INFO!$AR$3:$AS$501,2,FALSE),"")</f>
        <v/>
      </c>
    </row>
    <row r="944" spans="1:10" x14ac:dyDescent="0.35">
      <c r="A944" s="113"/>
      <c r="B944" s="114"/>
      <c r="C944" s="115"/>
      <c r="D944" s="114"/>
      <c r="E944" s="116"/>
      <c r="F944" s="116"/>
      <c r="G944" s="114"/>
      <c r="H944" s="115"/>
      <c r="I944" s="274"/>
      <c r="J944" s="277" t="str">
        <f>IFERROR(VLOOKUP(I944,ACOUSTIC_SITE_INFO!$AR$3:$AS$501,2,FALSE),"")</f>
        <v/>
      </c>
    </row>
    <row r="945" spans="1:10" x14ac:dyDescent="0.35">
      <c r="A945" s="113"/>
      <c r="B945" s="114"/>
      <c r="C945" s="115"/>
      <c r="D945" s="114"/>
      <c r="E945" s="116"/>
      <c r="F945" s="116"/>
      <c r="G945" s="114"/>
      <c r="H945" s="115"/>
      <c r="I945" s="274"/>
      <c r="J945" s="277" t="str">
        <f>IFERROR(VLOOKUP(I945,ACOUSTIC_SITE_INFO!$AR$3:$AS$501,2,FALSE),"")</f>
        <v/>
      </c>
    </row>
    <row r="946" spans="1:10" x14ac:dyDescent="0.35">
      <c r="A946" s="113"/>
      <c r="B946" s="114"/>
      <c r="C946" s="115"/>
      <c r="D946" s="114"/>
      <c r="E946" s="116"/>
      <c r="F946" s="116"/>
      <c r="G946" s="114"/>
      <c r="H946" s="115"/>
      <c r="I946" s="274"/>
      <c r="J946" s="277" t="str">
        <f>IFERROR(VLOOKUP(I946,ACOUSTIC_SITE_INFO!$AR$3:$AS$501,2,FALSE),"")</f>
        <v/>
      </c>
    </row>
    <row r="947" spans="1:10" x14ac:dyDescent="0.35">
      <c r="A947" s="113"/>
      <c r="B947" s="114"/>
      <c r="C947" s="115"/>
      <c r="D947" s="114"/>
      <c r="E947" s="116"/>
      <c r="F947" s="116"/>
      <c r="G947" s="114"/>
      <c r="H947" s="115"/>
      <c r="I947" s="274"/>
      <c r="J947" s="277" t="str">
        <f>IFERROR(VLOOKUP(I947,ACOUSTIC_SITE_INFO!$AR$3:$AS$501,2,FALSE),"")</f>
        <v/>
      </c>
    </row>
    <row r="948" spans="1:10" x14ac:dyDescent="0.35">
      <c r="A948" s="113"/>
      <c r="B948" s="114"/>
      <c r="C948" s="115"/>
      <c r="D948" s="114"/>
      <c r="E948" s="116"/>
      <c r="F948" s="116"/>
      <c r="G948" s="114"/>
      <c r="H948" s="115"/>
      <c r="I948" s="274"/>
      <c r="J948" s="277" t="str">
        <f>IFERROR(VLOOKUP(I948,ACOUSTIC_SITE_INFO!$AR$3:$AS$501,2,FALSE),"")</f>
        <v/>
      </c>
    </row>
    <row r="949" spans="1:10" x14ac:dyDescent="0.35">
      <c r="A949" s="113"/>
      <c r="B949" s="114"/>
      <c r="C949" s="115"/>
      <c r="D949" s="114"/>
      <c r="E949" s="116"/>
      <c r="F949" s="116"/>
      <c r="G949" s="114"/>
      <c r="H949" s="115"/>
      <c r="I949" s="274"/>
      <c r="J949" s="277" t="str">
        <f>IFERROR(VLOOKUP(I949,ACOUSTIC_SITE_INFO!$AR$3:$AS$501,2,FALSE),"")</f>
        <v/>
      </c>
    </row>
    <row r="950" spans="1:10" x14ac:dyDescent="0.35">
      <c r="A950" s="113"/>
      <c r="B950" s="114"/>
      <c r="C950" s="115"/>
      <c r="D950" s="114"/>
      <c r="E950" s="116"/>
      <c r="F950" s="116"/>
      <c r="G950" s="114"/>
      <c r="H950" s="115"/>
      <c r="I950" s="274"/>
      <c r="J950" s="277" t="str">
        <f>IFERROR(VLOOKUP(I950,ACOUSTIC_SITE_INFO!$AR$3:$AS$501,2,FALSE),"")</f>
        <v/>
      </c>
    </row>
    <row r="951" spans="1:10" x14ac:dyDescent="0.35">
      <c r="A951" s="113"/>
      <c r="B951" s="114"/>
      <c r="C951" s="115"/>
      <c r="D951" s="114"/>
      <c r="E951" s="116"/>
      <c r="F951" s="116"/>
      <c r="G951" s="114"/>
      <c r="H951" s="115"/>
      <c r="I951" s="274"/>
      <c r="J951" s="277" t="str">
        <f>IFERROR(VLOOKUP(I951,ACOUSTIC_SITE_INFO!$AR$3:$AS$501,2,FALSE),"")</f>
        <v/>
      </c>
    </row>
    <row r="952" spans="1:10" x14ac:dyDescent="0.35">
      <c r="A952" s="113"/>
      <c r="B952" s="114"/>
      <c r="C952" s="115"/>
      <c r="D952" s="114"/>
      <c r="E952" s="116"/>
      <c r="F952" s="116"/>
      <c r="G952" s="114"/>
      <c r="H952" s="115"/>
      <c r="I952" s="274"/>
      <c r="J952" s="277" t="str">
        <f>IFERROR(VLOOKUP(I952,ACOUSTIC_SITE_INFO!$AR$3:$AS$501,2,FALSE),"")</f>
        <v/>
      </c>
    </row>
    <row r="953" spans="1:10" x14ac:dyDescent="0.35">
      <c r="A953" s="113"/>
      <c r="B953" s="114"/>
      <c r="C953" s="115"/>
      <c r="D953" s="114"/>
      <c r="E953" s="116"/>
      <c r="F953" s="116"/>
      <c r="G953" s="114"/>
      <c r="H953" s="115"/>
      <c r="I953" s="274"/>
      <c r="J953" s="277" t="str">
        <f>IFERROR(VLOOKUP(I953,ACOUSTIC_SITE_INFO!$AR$3:$AS$501,2,FALSE),"")</f>
        <v/>
      </c>
    </row>
    <row r="954" spans="1:10" x14ac:dyDescent="0.35">
      <c r="A954" s="113"/>
      <c r="B954" s="114"/>
      <c r="C954" s="115"/>
      <c r="D954" s="114"/>
      <c r="E954" s="116"/>
      <c r="F954" s="116"/>
      <c r="G954" s="114"/>
      <c r="H954" s="115"/>
      <c r="I954" s="274"/>
      <c r="J954" s="277" t="str">
        <f>IFERROR(VLOOKUP(I954,ACOUSTIC_SITE_INFO!$AR$3:$AS$501,2,FALSE),"")</f>
        <v/>
      </c>
    </row>
    <row r="955" spans="1:10" x14ac:dyDescent="0.35">
      <c r="A955" s="113"/>
      <c r="B955" s="114"/>
      <c r="C955" s="115"/>
      <c r="D955" s="114"/>
      <c r="E955" s="116"/>
      <c r="F955" s="116"/>
      <c r="G955" s="114"/>
      <c r="H955" s="115"/>
      <c r="I955" s="274"/>
      <c r="J955" s="277" t="str">
        <f>IFERROR(VLOOKUP(I955,ACOUSTIC_SITE_INFO!$AR$3:$AS$501,2,FALSE),"")</f>
        <v/>
      </c>
    </row>
    <row r="956" spans="1:10" x14ac:dyDescent="0.35">
      <c r="A956" s="113"/>
      <c r="B956" s="114"/>
      <c r="C956" s="115"/>
      <c r="D956" s="114"/>
      <c r="E956" s="116"/>
      <c r="F956" s="116"/>
      <c r="G956" s="114"/>
      <c r="H956" s="115"/>
      <c r="I956" s="274"/>
      <c r="J956" s="277" t="str">
        <f>IFERROR(VLOOKUP(I956,ACOUSTIC_SITE_INFO!$AR$3:$AS$501,2,FALSE),"")</f>
        <v/>
      </c>
    </row>
    <row r="957" spans="1:10" x14ac:dyDescent="0.35">
      <c r="A957" s="113"/>
      <c r="B957" s="114"/>
      <c r="C957" s="115"/>
      <c r="D957" s="114"/>
      <c r="E957" s="116"/>
      <c r="F957" s="116"/>
      <c r="G957" s="114"/>
      <c r="H957" s="115"/>
      <c r="I957" s="274"/>
      <c r="J957" s="277" t="str">
        <f>IFERROR(VLOOKUP(I957,ACOUSTIC_SITE_INFO!$AR$3:$AS$501,2,FALSE),"")</f>
        <v/>
      </c>
    </row>
    <row r="958" spans="1:10" x14ac:dyDescent="0.35">
      <c r="A958" s="113"/>
      <c r="B958" s="114"/>
      <c r="C958" s="115"/>
      <c r="D958" s="114"/>
      <c r="E958" s="116"/>
      <c r="F958" s="116"/>
      <c r="G958" s="114"/>
      <c r="H958" s="115"/>
      <c r="I958" s="274"/>
      <c r="J958" s="277" t="str">
        <f>IFERROR(VLOOKUP(I958,ACOUSTIC_SITE_INFO!$AR$3:$AS$501,2,FALSE),"")</f>
        <v/>
      </c>
    </row>
    <row r="959" spans="1:10" x14ac:dyDescent="0.35">
      <c r="A959" s="113"/>
      <c r="B959" s="114"/>
      <c r="C959" s="115"/>
      <c r="D959" s="114"/>
      <c r="E959" s="116"/>
      <c r="F959" s="116"/>
      <c r="G959" s="114"/>
      <c r="H959" s="115"/>
      <c r="I959" s="274"/>
      <c r="J959" s="277" t="str">
        <f>IFERROR(VLOOKUP(I959,ACOUSTIC_SITE_INFO!$AR$3:$AS$501,2,FALSE),"")</f>
        <v/>
      </c>
    </row>
    <row r="960" spans="1:10" x14ac:dyDescent="0.35">
      <c r="A960" s="113"/>
      <c r="B960" s="114"/>
      <c r="C960" s="115"/>
      <c r="D960" s="114"/>
      <c r="E960" s="116"/>
      <c r="F960" s="116"/>
      <c r="G960" s="114"/>
      <c r="H960" s="115"/>
      <c r="I960" s="274"/>
      <c r="J960" s="277" t="str">
        <f>IFERROR(VLOOKUP(I960,ACOUSTIC_SITE_INFO!$AR$3:$AS$501,2,FALSE),"")</f>
        <v/>
      </c>
    </row>
    <row r="961" spans="1:10" x14ac:dyDescent="0.35">
      <c r="A961" s="113"/>
      <c r="B961" s="114"/>
      <c r="C961" s="115"/>
      <c r="D961" s="114"/>
      <c r="E961" s="116"/>
      <c r="F961" s="116"/>
      <c r="G961" s="114"/>
      <c r="H961" s="115"/>
      <c r="I961" s="274"/>
      <c r="J961" s="277" t="str">
        <f>IFERROR(VLOOKUP(I961,ACOUSTIC_SITE_INFO!$AR$3:$AS$501,2,FALSE),"")</f>
        <v/>
      </c>
    </row>
    <row r="962" spans="1:10" x14ac:dyDescent="0.35">
      <c r="A962" s="113"/>
      <c r="B962" s="114"/>
      <c r="C962" s="115"/>
      <c r="D962" s="114"/>
      <c r="E962" s="116"/>
      <c r="F962" s="116"/>
      <c r="G962" s="114"/>
      <c r="H962" s="115"/>
      <c r="I962" s="274"/>
      <c r="J962" s="277" t="str">
        <f>IFERROR(VLOOKUP(I962,ACOUSTIC_SITE_INFO!$AR$3:$AS$501,2,FALSE),"")</f>
        <v/>
      </c>
    </row>
    <row r="963" spans="1:10" x14ac:dyDescent="0.35">
      <c r="A963" s="113"/>
      <c r="B963" s="114"/>
      <c r="C963" s="115"/>
      <c r="D963" s="114"/>
      <c r="E963" s="116"/>
      <c r="F963" s="116"/>
      <c r="G963" s="114"/>
      <c r="H963" s="115"/>
      <c r="I963" s="274"/>
      <c r="J963" s="277" t="str">
        <f>IFERROR(VLOOKUP(I963,ACOUSTIC_SITE_INFO!$AR$3:$AS$501,2,FALSE),"")</f>
        <v/>
      </c>
    </row>
    <row r="964" spans="1:10" x14ac:dyDescent="0.35">
      <c r="A964" s="113"/>
      <c r="B964" s="114"/>
      <c r="C964" s="115"/>
      <c r="D964" s="114"/>
      <c r="E964" s="116"/>
      <c r="F964" s="116"/>
      <c r="G964" s="114"/>
      <c r="H964" s="115"/>
      <c r="I964" s="274"/>
      <c r="J964" s="277" t="str">
        <f>IFERROR(VLOOKUP(I964,ACOUSTIC_SITE_INFO!$AR$3:$AS$501,2,FALSE),"")</f>
        <v/>
      </c>
    </row>
    <row r="965" spans="1:10" x14ac:dyDescent="0.35">
      <c r="A965" s="113"/>
      <c r="B965" s="114"/>
      <c r="C965" s="115"/>
      <c r="D965" s="114"/>
      <c r="E965" s="116"/>
      <c r="F965" s="116"/>
      <c r="G965" s="114"/>
      <c r="H965" s="115"/>
      <c r="I965" s="274"/>
      <c r="J965" s="277" t="str">
        <f>IFERROR(VLOOKUP(I965,ACOUSTIC_SITE_INFO!$AR$3:$AS$501,2,FALSE),"")</f>
        <v/>
      </c>
    </row>
    <row r="966" spans="1:10" x14ac:dyDescent="0.35">
      <c r="A966" s="113"/>
      <c r="B966" s="114"/>
      <c r="C966" s="115"/>
      <c r="D966" s="114"/>
      <c r="E966" s="116"/>
      <c r="F966" s="116"/>
      <c r="G966" s="114"/>
      <c r="H966" s="115"/>
      <c r="I966" s="274"/>
      <c r="J966" s="277" t="str">
        <f>IFERROR(VLOOKUP(I966,ACOUSTIC_SITE_INFO!$AR$3:$AS$501,2,FALSE),"")</f>
        <v/>
      </c>
    </row>
    <row r="967" spans="1:10" x14ac:dyDescent="0.35">
      <c r="A967" s="113"/>
      <c r="B967" s="114"/>
      <c r="C967" s="115"/>
      <c r="D967" s="114"/>
      <c r="E967" s="116"/>
      <c r="F967" s="116"/>
      <c r="G967" s="114"/>
      <c r="H967" s="115"/>
      <c r="I967" s="274"/>
      <c r="J967" s="277" t="str">
        <f>IFERROR(VLOOKUP(I967,ACOUSTIC_SITE_INFO!$AR$3:$AS$501,2,FALSE),"")</f>
        <v/>
      </c>
    </row>
    <row r="968" spans="1:10" x14ac:dyDescent="0.35">
      <c r="A968" s="113"/>
      <c r="B968" s="114"/>
      <c r="C968" s="115"/>
      <c r="D968" s="114"/>
      <c r="E968" s="116"/>
      <c r="F968" s="116"/>
      <c r="G968" s="114"/>
      <c r="H968" s="115"/>
      <c r="I968" s="274"/>
      <c r="J968" s="277" t="str">
        <f>IFERROR(VLOOKUP(I968,ACOUSTIC_SITE_INFO!$AR$3:$AS$501,2,FALSE),"")</f>
        <v/>
      </c>
    </row>
    <row r="969" spans="1:10" x14ac:dyDescent="0.35">
      <c r="A969" s="113"/>
      <c r="B969" s="114"/>
      <c r="C969" s="115"/>
      <c r="D969" s="114"/>
      <c r="E969" s="116"/>
      <c r="F969" s="116"/>
      <c r="G969" s="114"/>
      <c r="H969" s="115"/>
      <c r="I969" s="274"/>
      <c r="J969" s="277" t="str">
        <f>IFERROR(VLOOKUP(I969,ACOUSTIC_SITE_INFO!$AR$3:$AS$501,2,FALSE),"")</f>
        <v/>
      </c>
    </row>
    <row r="970" spans="1:10" x14ac:dyDescent="0.35">
      <c r="A970" s="113"/>
      <c r="B970" s="114"/>
      <c r="C970" s="115"/>
      <c r="D970" s="114"/>
      <c r="E970" s="116"/>
      <c r="F970" s="116"/>
      <c r="G970" s="114"/>
      <c r="H970" s="115"/>
      <c r="I970" s="274"/>
      <c r="J970" s="277" t="str">
        <f>IFERROR(VLOOKUP(I970,ACOUSTIC_SITE_INFO!$AR$3:$AS$501,2,FALSE),"")</f>
        <v/>
      </c>
    </row>
    <row r="971" spans="1:10" x14ac:dyDescent="0.35">
      <c r="A971" s="113"/>
      <c r="B971" s="114"/>
      <c r="C971" s="115"/>
      <c r="D971" s="114"/>
      <c r="E971" s="116"/>
      <c r="F971" s="116"/>
      <c r="G971" s="114"/>
      <c r="H971" s="115"/>
      <c r="I971" s="274"/>
      <c r="J971" s="277" t="str">
        <f>IFERROR(VLOOKUP(I971,ACOUSTIC_SITE_INFO!$AR$3:$AS$501,2,FALSE),"")</f>
        <v/>
      </c>
    </row>
    <row r="972" spans="1:10" x14ac:dyDescent="0.35">
      <c r="A972" s="113"/>
      <c r="B972" s="114"/>
      <c r="C972" s="115"/>
      <c r="D972" s="114"/>
      <c r="E972" s="116"/>
      <c r="F972" s="116"/>
      <c r="G972" s="114"/>
      <c r="H972" s="115"/>
      <c r="I972" s="274"/>
      <c r="J972" s="277" t="str">
        <f>IFERROR(VLOOKUP(I972,ACOUSTIC_SITE_INFO!$AR$3:$AS$501,2,FALSE),"")</f>
        <v/>
      </c>
    </row>
    <row r="973" spans="1:10" x14ac:dyDescent="0.35">
      <c r="A973" s="113"/>
      <c r="B973" s="114"/>
      <c r="C973" s="115"/>
      <c r="D973" s="114"/>
      <c r="E973" s="116"/>
      <c r="F973" s="116"/>
      <c r="G973" s="114"/>
      <c r="H973" s="115"/>
      <c r="I973" s="274"/>
      <c r="J973" s="277" t="str">
        <f>IFERROR(VLOOKUP(I973,ACOUSTIC_SITE_INFO!$AR$3:$AS$501,2,FALSE),"")</f>
        <v/>
      </c>
    </row>
    <row r="974" spans="1:10" x14ac:dyDescent="0.35">
      <c r="A974" s="113"/>
      <c r="B974" s="114"/>
      <c r="C974" s="115"/>
      <c r="D974" s="114"/>
      <c r="E974" s="116"/>
      <c r="F974" s="116"/>
      <c r="G974" s="114"/>
      <c r="H974" s="115"/>
      <c r="I974" s="274"/>
      <c r="J974" s="277" t="str">
        <f>IFERROR(VLOOKUP(I974,ACOUSTIC_SITE_INFO!$AR$3:$AS$501,2,FALSE),"")</f>
        <v/>
      </c>
    </row>
    <row r="975" spans="1:10" x14ac:dyDescent="0.35">
      <c r="A975" s="113"/>
      <c r="B975" s="114"/>
      <c r="C975" s="115"/>
      <c r="D975" s="114"/>
      <c r="E975" s="116"/>
      <c r="F975" s="116"/>
      <c r="G975" s="114"/>
      <c r="H975" s="115"/>
      <c r="I975" s="274"/>
      <c r="J975" s="277" t="str">
        <f>IFERROR(VLOOKUP(I975,ACOUSTIC_SITE_INFO!$AR$3:$AS$501,2,FALSE),"")</f>
        <v/>
      </c>
    </row>
    <row r="976" spans="1:10" x14ac:dyDescent="0.35">
      <c r="A976" s="113"/>
      <c r="B976" s="114"/>
      <c r="C976" s="115"/>
      <c r="D976" s="114"/>
      <c r="E976" s="116"/>
      <c r="F976" s="116"/>
      <c r="G976" s="114"/>
      <c r="H976" s="115"/>
      <c r="I976" s="274"/>
      <c r="J976" s="277" t="str">
        <f>IFERROR(VLOOKUP(I976,ACOUSTIC_SITE_INFO!$AR$3:$AS$501,2,FALSE),"")</f>
        <v/>
      </c>
    </row>
    <row r="977" spans="1:10" x14ac:dyDescent="0.35">
      <c r="A977" s="113"/>
      <c r="B977" s="114"/>
      <c r="C977" s="115"/>
      <c r="D977" s="114"/>
      <c r="E977" s="116"/>
      <c r="F977" s="116"/>
      <c r="G977" s="114"/>
      <c r="H977" s="115"/>
      <c r="I977" s="274"/>
      <c r="J977" s="277" t="str">
        <f>IFERROR(VLOOKUP(I977,ACOUSTIC_SITE_INFO!$AR$3:$AS$501,2,FALSE),"")</f>
        <v/>
      </c>
    </row>
    <row r="978" spans="1:10" x14ac:dyDescent="0.35">
      <c r="A978" s="113"/>
      <c r="B978" s="114"/>
      <c r="C978" s="115"/>
      <c r="D978" s="114"/>
      <c r="E978" s="116"/>
      <c r="F978" s="116"/>
      <c r="G978" s="114"/>
      <c r="H978" s="115"/>
      <c r="I978" s="274"/>
      <c r="J978" s="277" t="str">
        <f>IFERROR(VLOOKUP(I978,ACOUSTIC_SITE_INFO!$AR$3:$AS$501,2,FALSE),"")</f>
        <v/>
      </c>
    </row>
    <row r="979" spans="1:10" x14ac:dyDescent="0.35">
      <c r="A979" s="113"/>
      <c r="B979" s="114"/>
      <c r="C979" s="115"/>
      <c r="D979" s="114"/>
      <c r="E979" s="116"/>
      <c r="F979" s="116"/>
      <c r="G979" s="114"/>
      <c r="H979" s="115"/>
      <c r="I979" s="274"/>
      <c r="J979" s="277" t="str">
        <f>IFERROR(VLOOKUP(I979,ACOUSTIC_SITE_INFO!$AR$3:$AS$501,2,FALSE),"")</f>
        <v/>
      </c>
    </row>
    <row r="980" spans="1:10" x14ac:dyDescent="0.35">
      <c r="A980" s="113"/>
      <c r="B980" s="114"/>
      <c r="C980" s="115"/>
      <c r="D980" s="114"/>
      <c r="E980" s="116"/>
      <c r="F980" s="116"/>
      <c r="G980" s="114"/>
      <c r="H980" s="115"/>
      <c r="I980" s="274"/>
      <c r="J980" s="277" t="str">
        <f>IFERROR(VLOOKUP(I980,ACOUSTIC_SITE_INFO!$AR$3:$AS$501,2,FALSE),"")</f>
        <v/>
      </c>
    </row>
    <row r="981" spans="1:10" x14ac:dyDescent="0.35">
      <c r="A981" s="113"/>
      <c r="B981" s="114"/>
      <c r="C981" s="115"/>
      <c r="D981" s="114"/>
      <c r="E981" s="116"/>
      <c r="F981" s="116"/>
      <c r="G981" s="114"/>
      <c r="H981" s="115"/>
      <c r="I981" s="274"/>
      <c r="J981" s="277" t="str">
        <f>IFERROR(VLOOKUP(I981,ACOUSTIC_SITE_INFO!$AR$3:$AS$501,2,FALSE),"")</f>
        <v/>
      </c>
    </row>
    <row r="982" spans="1:10" x14ac:dyDescent="0.35">
      <c r="A982" s="113"/>
      <c r="B982" s="114"/>
      <c r="C982" s="115"/>
      <c r="D982" s="114"/>
      <c r="E982" s="116"/>
      <c r="F982" s="116"/>
      <c r="G982" s="114"/>
      <c r="H982" s="115"/>
      <c r="I982" s="274"/>
      <c r="J982" s="277" t="str">
        <f>IFERROR(VLOOKUP(I982,ACOUSTIC_SITE_INFO!$AR$3:$AS$501,2,FALSE),"")</f>
        <v/>
      </c>
    </row>
    <row r="983" spans="1:10" x14ac:dyDescent="0.35">
      <c r="A983" s="113"/>
      <c r="B983" s="114"/>
      <c r="C983" s="115"/>
      <c r="D983" s="114"/>
      <c r="E983" s="116"/>
      <c r="F983" s="116"/>
      <c r="G983" s="114"/>
      <c r="H983" s="115"/>
      <c r="I983" s="274"/>
      <c r="J983" s="277" t="str">
        <f>IFERROR(VLOOKUP(I983,ACOUSTIC_SITE_INFO!$AR$3:$AS$501,2,FALSE),"")</f>
        <v/>
      </c>
    </row>
    <row r="984" spans="1:10" x14ac:dyDescent="0.35">
      <c r="A984" s="113"/>
      <c r="B984" s="114"/>
      <c r="C984" s="115"/>
      <c r="D984" s="114"/>
      <c r="E984" s="116"/>
      <c r="F984" s="116"/>
      <c r="G984" s="114"/>
      <c r="H984" s="115"/>
      <c r="I984" s="274"/>
      <c r="J984" s="277" t="str">
        <f>IFERROR(VLOOKUP(I984,ACOUSTIC_SITE_INFO!$AR$3:$AS$501,2,FALSE),"")</f>
        <v/>
      </c>
    </row>
    <row r="985" spans="1:10" x14ac:dyDescent="0.35">
      <c r="A985" s="113"/>
      <c r="B985" s="114"/>
      <c r="C985" s="115"/>
      <c r="D985" s="114"/>
      <c r="E985" s="116"/>
      <c r="F985" s="116"/>
      <c r="G985" s="114"/>
      <c r="H985" s="115"/>
      <c r="I985" s="274"/>
      <c r="J985" s="277" t="str">
        <f>IFERROR(VLOOKUP(I985,ACOUSTIC_SITE_INFO!$AR$3:$AS$501,2,FALSE),"")</f>
        <v/>
      </c>
    </row>
    <row r="986" spans="1:10" x14ac:dyDescent="0.35">
      <c r="A986" s="113"/>
      <c r="B986" s="114"/>
      <c r="C986" s="115"/>
      <c r="D986" s="114"/>
      <c r="E986" s="116"/>
      <c r="F986" s="116"/>
      <c r="G986" s="114"/>
      <c r="H986" s="115"/>
      <c r="I986" s="274"/>
      <c r="J986" s="277" t="str">
        <f>IFERROR(VLOOKUP(I986,ACOUSTIC_SITE_INFO!$AR$3:$AS$501,2,FALSE),"")</f>
        <v/>
      </c>
    </row>
    <row r="987" spans="1:10" x14ac:dyDescent="0.35">
      <c r="A987" s="113"/>
      <c r="B987" s="114"/>
      <c r="C987" s="115"/>
      <c r="D987" s="114"/>
      <c r="E987" s="116"/>
      <c r="F987" s="116"/>
      <c r="G987" s="114"/>
      <c r="H987" s="115"/>
      <c r="I987" s="274"/>
      <c r="J987" s="277" t="str">
        <f>IFERROR(VLOOKUP(I987,ACOUSTIC_SITE_INFO!$AR$3:$AS$501,2,FALSE),"")</f>
        <v/>
      </c>
    </row>
    <row r="988" spans="1:10" x14ac:dyDescent="0.35">
      <c r="A988" s="113"/>
      <c r="B988" s="114"/>
      <c r="C988" s="115"/>
      <c r="D988" s="114"/>
      <c r="E988" s="116"/>
      <c r="F988" s="116"/>
      <c r="G988" s="114"/>
      <c r="H988" s="115"/>
      <c r="I988" s="274"/>
      <c r="J988" s="277" t="str">
        <f>IFERROR(VLOOKUP(I988,ACOUSTIC_SITE_INFO!$AR$3:$AS$501,2,FALSE),"")</f>
        <v/>
      </c>
    </row>
    <row r="989" spans="1:10" x14ac:dyDescent="0.35">
      <c r="A989" s="113"/>
      <c r="B989" s="114"/>
      <c r="C989" s="115"/>
      <c r="D989" s="114"/>
      <c r="E989" s="116"/>
      <c r="F989" s="116"/>
      <c r="G989" s="114"/>
      <c r="H989" s="115"/>
      <c r="I989" s="274"/>
      <c r="J989" s="277" t="str">
        <f>IFERROR(VLOOKUP(I989,ACOUSTIC_SITE_INFO!$AR$3:$AS$501,2,FALSE),"")</f>
        <v/>
      </c>
    </row>
    <row r="990" spans="1:10" x14ac:dyDescent="0.35">
      <c r="A990" s="113"/>
      <c r="B990" s="114"/>
      <c r="C990" s="115"/>
      <c r="D990" s="114"/>
      <c r="E990" s="116"/>
      <c r="F990" s="116"/>
      <c r="G990" s="114"/>
      <c r="H990" s="115"/>
      <c r="I990" s="274"/>
      <c r="J990" s="277" t="str">
        <f>IFERROR(VLOOKUP(I990,ACOUSTIC_SITE_INFO!$AR$3:$AS$501,2,FALSE),"")</f>
        <v/>
      </c>
    </row>
    <row r="991" spans="1:10" x14ac:dyDescent="0.35">
      <c r="A991" s="113"/>
      <c r="B991" s="114"/>
      <c r="C991" s="115"/>
      <c r="D991" s="114"/>
      <c r="E991" s="116"/>
      <c r="F991" s="116"/>
      <c r="G991" s="114"/>
      <c r="H991" s="115"/>
      <c r="I991" s="274"/>
      <c r="J991" s="277" t="str">
        <f>IFERROR(VLOOKUP(I991,ACOUSTIC_SITE_INFO!$AR$3:$AS$501,2,FALSE),"")</f>
        <v/>
      </c>
    </row>
    <row r="992" spans="1:10" x14ac:dyDescent="0.35">
      <c r="A992" s="113"/>
      <c r="B992" s="114"/>
      <c r="C992" s="115"/>
      <c r="D992" s="114"/>
      <c r="E992" s="116"/>
      <c r="F992" s="116"/>
      <c r="G992" s="114"/>
      <c r="H992" s="115"/>
      <c r="I992" s="274"/>
      <c r="J992" s="277" t="str">
        <f>IFERROR(VLOOKUP(I992,ACOUSTIC_SITE_INFO!$AR$3:$AS$501,2,FALSE),"")</f>
        <v/>
      </c>
    </row>
    <row r="993" spans="1:10" x14ac:dyDescent="0.35">
      <c r="A993" s="113"/>
      <c r="B993" s="114"/>
      <c r="C993" s="115"/>
      <c r="D993" s="114"/>
      <c r="E993" s="116"/>
      <c r="F993" s="116"/>
      <c r="G993" s="114"/>
      <c r="H993" s="115"/>
      <c r="I993" s="274"/>
      <c r="J993" s="277" t="str">
        <f>IFERROR(VLOOKUP(I993,ACOUSTIC_SITE_INFO!$AR$3:$AS$501,2,FALSE),"")</f>
        <v/>
      </c>
    </row>
    <row r="994" spans="1:10" x14ac:dyDescent="0.35">
      <c r="A994" s="113"/>
      <c r="B994" s="114"/>
      <c r="C994" s="115"/>
      <c r="D994" s="114"/>
      <c r="E994" s="116"/>
      <c r="F994" s="116"/>
      <c r="G994" s="114"/>
      <c r="H994" s="115"/>
      <c r="I994" s="274"/>
      <c r="J994" s="277" t="str">
        <f>IFERROR(VLOOKUP(I994,ACOUSTIC_SITE_INFO!$AR$3:$AS$501,2,FALSE),"")</f>
        <v/>
      </c>
    </row>
    <row r="995" spans="1:10" x14ac:dyDescent="0.35">
      <c r="A995" s="113"/>
      <c r="B995" s="114"/>
      <c r="C995" s="115"/>
      <c r="D995" s="114"/>
      <c r="E995" s="116"/>
      <c r="F995" s="116"/>
      <c r="G995" s="114"/>
      <c r="H995" s="115"/>
      <c r="I995" s="274"/>
      <c r="J995" s="277" t="str">
        <f>IFERROR(VLOOKUP(I995,ACOUSTIC_SITE_INFO!$AR$3:$AS$501,2,FALSE),"")</f>
        <v/>
      </c>
    </row>
    <row r="996" spans="1:10" x14ac:dyDescent="0.35">
      <c r="A996" s="113"/>
      <c r="B996" s="114"/>
      <c r="C996" s="115"/>
      <c r="D996" s="114"/>
      <c r="E996" s="116"/>
      <c r="F996" s="116"/>
      <c r="G996" s="114"/>
      <c r="H996" s="115"/>
      <c r="I996" s="274"/>
      <c r="J996" s="277" t="str">
        <f>IFERROR(VLOOKUP(I996,ACOUSTIC_SITE_INFO!$AR$3:$AS$501,2,FALSE),"")</f>
        <v/>
      </c>
    </row>
    <row r="997" spans="1:10" x14ac:dyDescent="0.35">
      <c r="A997" s="113"/>
      <c r="B997" s="114"/>
      <c r="C997" s="115"/>
      <c r="D997" s="114"/>
      <c r="E997" s="116"/>
      <c r="F997" s="116"/>
      <c r="G997" s="114"/>
      <c r="H997" s="115"/>
      <c r="I997" s="274"/>
      <c r="J997" s="277" t="str">
        <f>IFERROR(VLOOKUP(I997,ACOUSTIC_SITE_INFO!$AR$3:$AS$501,2,FALSE),"")</f>
        <v/>
      </c>
    </row>
    <row r="998" spans="1:10" x14ac:dyDescent="0.35">
      <c r="A998" s="113"/>
      <c r="B998" s="114"/>
      <c r="C998" s="115"/>
      <c r="D998" s="114"/>
      <c r="E998" s="116"/>
      <c r="F998" s="116"/>
      <c r="G998" s="114"/>
      <c r="H998" s="115"/>
      <c r="I998" s="274"/>
      <c r="J998" s="277" t="str">
        <f>IFERROR(VLOOKUP(I998,ACOUSTIC_SITE_INFO!$AR$3:$AS$501,2,FALSE),"")</f>
        <v/>
      </c>
    </row>
    <row r="999" spans="1:10" x14ac:dyDescent="0.35">
      <c r="A999" s="113"/>
      <c r="B999" s="114"/>
      <c r="C999" s="115"/>
      <c r="D999" s="114"/>
      <c r="E999" s="116"/>
      <c r="F999" s="116"/>
      <c r="G999" s="114"/>
      <c r="H999" s="115"/>
      <c r="I999" s="274"/>
      <c r="J999" s="277" t="str">
        <f>IFERROR(VLOOKUP(I999,ACOUSTIC_SITE_INFO!$AR$3:$AS$501,2,FALSE),"")</f>
        <v/>
      </c>
    </row>
    <row r="1000" spans="1:10" x14ac:dyDescent="0.35">
      <c r="A1000" s="113"/>
      <c r="B1000" s="114"/>
      <c r="C1000" s="115"/>
      <c r="D1000" s="114"/>
      <c r="E1000" s="116"/>
      <c r="F1000" s="116"/>
      <c r="G1000" s="114"/>
      <c r="H1000" s="115"/>
      <c r="I1000" s="274"/>
      <c r="J1000" s="277" t="str">
        <f>IFERROR(VLOOKUP(I1000,ACOUSTIC_SITE_INFO!$AR$3:$AS$501,2,FALSE),"")</f>
        <v/>
      </c>
    </row>
    <row r="1001" spans="1:10" x14ac:dyDescent="0.35">
      <c r="A1001" s="113"/>
      <c r="B1001" s="114"/>
      <c r="C1001" s="115"/>
      <c r="D1001" s="114"/>
      <c r="E1001" s="116"/>
      <c r="F1001" s="116"/>
      <c r="G1001" s="114"/>
      <c r="H1001" s="115"/>
      <c r="I1001" s="274"/>
      <c r="J1001" s="277" t="str">
        <f>IFERROR(VLOOKUP(I1001,ACOUSTIC_SITE_INFO!$AR$3:$AS$501,2,FALSE),"")</f>
        <v/>
      </c>
    </row>
    <row r="1002" spans="1:10" x14ac:dyDescent="0.35">
      <c r="A1002" s="113"/>
      <c r="B1002" s="114"/>
      <c r="C1002" s="115"/>
      <c r="D1002" s="114"/>
      <c r="E1002" s="116"/>
      <c r="F1002" s="116"/>
      <c r="G1002" s="114"/>
      <c r="H1002" s="115"/>
      <c r="I1002" s="274"/>
      <c r="J1002" s="277" t="str">
        <f>IFERROR(VLOOKUP(I1002,ACOUSTIC_SITE_INFO!$AR$3:$AS$501,2,FALSE),"")</f>
        <v/>
      </c>
    </row>
    <row r="1003" spans="1:10" x14ac:dyDescent="0.35">
      <c r="A1003" s="113"/>
      <c r="B1003" s="114"/>
      <c r="C1003" s="115"/>
      <c r="D1003" s="114"/>
      <c r="E1003" s="116"/>
      <c r="F1003" s="116"/>
      <c r="G1003" s="114"/>
      <c r="H1003" s="115"/>
      <c r="I1003" s="274"/>
      <c r="J1003" s="277" t="str">
        <f>IFERROR(VLOOKUP(I1003,ACOUSTIC_SITE_INFO!$AR$3:$AS$501,2,FALSE),"")</f>
        <v/>
      </c>
    </row>
    <row r="1004" spans="1:10" x14ac:dyDescent="0.35">
      <c r="A1004" s="113"/>
      <c r="B1004" s="114"/>
      <c r="C1004" s="115"/>
      <c r="D1004" s="114"/>
      <c r="E1004" s="116"/>
      <c r="F1004" s="116"/>
      <c r="G1004" s="114"/>
      <c r="H1004" s="115"/>
      <c r="I1004" s="274"/>
      <c r="J1004" s="277" t="str">
        <f>IFERROR(VLOOKUP(I1004,ACOUSTIC_SITE_INFO!$AR$3:$AS$501,2,FALSE),"")</f>
        <v/>
      </c>
    </row>
    <row r="1005" spans="1:10" x14ac:dyDescent="0.35">
      <c r="A1005" s="113"/>
      <c r="B1005" s="114"/>
      <c r="C1005" s="115"/>
      <c r="D1005" s="114"/>
      <c r="E1005" s="116"/>
      <c r="F1005" s="116"/>
      <c r="G1005" s="114"/>
      <c r="H1005" s="115"/>
      <c r="I1005" s="274"/>
      <c r="J1005" s="277" t="str">
        <f>IFERROR(VLOOKUP(I1005,ACOUSTIC_SITE_INFO!$AR$3:$AS$501,2,FALSE),"")</f>
        <v/>
      </c>
    </row>
    <row r="1006" spans="1:10" x14ac:dyDescent="0.35">
      <c r="A1006" s="113"/>
      <c r="B1006" s="114"/>
      <c r="C1006" s="115"/>
      <c r="D1006" s="114"/>
      <c r="E1006" s="116"/>
      <c r="F1006" s="116"/>
      <c r="G1006" s="114"/>
      <c r="H1006" s="115"/>
      <c r="I1006" s="274"/>
      <c r="J1006" s="277" t="str">
        <f>IFERROR(VLOOKUP(I1006,ACOUSTIC_SITE_INFO!$AR$3:$AS$501,2,FALSE),"")</f>
        <v/>
      </c>
    </row>
    <row r="1007" spans="1:10" x14ac:dyDescent="0.35">
      <c r="A1007" s="113"/>
      <c r="B1007" s="114"/>
      <c r="C1007" s="115"/>
      <c r="D1007" s="114"/>
      <c r="E1007" s="116"/>
      <c r="F1007" s="116"/>
      <c r="G1007" s="114"/>
      <c r="H1007" s="115"/>
      <c r="I1007" s="274"/>
      <c r="J1007" s="277" t="str">
        <f>IFERROR(VLOOKUP(I1007,ACOUSTIC_SITE_INFO!$AR$3:$AS$501,2,FALSE),"")</f>
        <v/>
      </c>
    </row>
    <row r="1008" spans="1:10" x14ac:dyDescent="0.35">
      <c r="A1008" s="113"/>
      <c r="B1008" s="114"/>
      <c r="C1008" s="115"/>
      <c r="D1008" s="114"/>
      <c r="E1008" s="116"/>
      <c r="F1008" s="116"/>
      <c r="G1008" s="114"/>
      <c r="H1008" s="115"/>
      <c r="I1008" s="274"/>
      <c r="J1008" s="277" t="str">
        <f>IFERROR(VLOOKUP(I1008,ACOUSTIC_SITE_INFO!$AR$3:$AS$501,2,FALSE),"")</f>
        <v/>
      </c>
    </row>
    <row r="1009" spans="1:10" x14ac:dyDescent="0.35">
      <c r="A1009" s="113"/>
      <c r="B1009" s="114"/>
      <c r="C1009" s="115"/>
      <c r="D1009" s="114"/>
      <c r="E1009" s="116"/>
      <c r="F1009" s="116"/>
      <c r="G1009" s="114"/>
      <c r="H1009" s="115"/>
      <c r="I1009" s="274"/>
      <c r="J1009" s="277" t="str">
        <f>IFERROR(VLOOKUP(I1009,ACOUSTIC_SITE_INFO!$AR$3:$AS$501,2,FALSE),"")</f>
        <v/>
      </c>
    </row>
    <row r="1010" spans="1:10" x14ac:dyDescent="0.35">
      <c r="A1010" s="113"/>
      <c r="B1010" s="114"/>
      <c r="C1010" s="115"/>
      <c r="D1010" s="114"/>
      <c r="E1010" s="116"/>
      <c r="F1010" s="116"/>
      <c r="G1010" s="114"/>
      <c r="H1010" s="115"/>
      <c r="I1010" s="274"/>
      <c r="J1010" s="277" t="str">
        <f>IFERROR(VLOOKUP(I1010,ACOUSTIC_SITE_INFO!$AR$3:$AS$501,2,FALSE),"")</f>
        <v/>
      </c>
    </row>
    <row r="1011" spans="1:10" x14ac:dyDescent="0.35">
      <c r="A1011" s="113"/>
      <c r="B1011" s="114"/>
      <c r="C1011" s="115"/>
      <c r="D1011" s="114"/>
      <c r="E1011" s="116"/>
      <c r="F1011" s="116"/>
      <c r="G1011" s="114"/>
      <c r="H1011" s="115"/>
      <c r="I1011" s="274"/>
      <c r="J1011" s="277" t="str">
        <f>IFERROR(VLOOKUP(I1011,ACOUSTIC_SITE_INFO!$AR$3:$AS$501,2,FALSE),"")</f>
        <v/>
      </c>
    </row>
    <row r="1012" spans="1:10" x14ac:dyDescent="0.35">
      <c r="A1012" s="113"/>
      <c r="B1012" s="114"/>
      <c r="C1012" s="115"/>
      <c r="D1012" s="114"/>
      <c r="E1012" s="116"/>
      <c r="F1012" s="116"/>
      <c r="G1012" s="114"/>
      <c r="H1012" s="115"/>
      <c r="I1012" s="274"/>
      <c r="J1012" s="277" t="str">
        <f>IFERROR(VLOOKUP(I1012,ACOUSTIC_SITE_INFO!$AR$3:$AS$501,2,FALSE),"")</f>
        <v/>
      </c>
    </row>
    <row r="1013" spans="1:10" x14ac:dyDescent="0.35">
      <c r="A1013" s="113"/>
      <c r="B1013" s="114"/>
      <c r="C1013" s="115"/>
      <c r="D1013" s="114"/>
      <c r="E1013" s="116"/>
      <c r="F1013" s="116"/>
      <c r="G1013" s="114"/>
      <c r="H1013" s="115"/>
      <c r="I1013" s="274"/>
      <c r="J1013" s="277" t="str">
        <f>IFERROR(VLOOKUP(I1013,ACOUSTIC_SITE_INFO!$AR$3:$AS$501,2,FALSE),"")</f>
        <v/>
      </c>
    </row>
    <row r="1014" spans="1:10" x14ac:dyDescent="0.35">
      <c r="A1014" s="113"/>
      <c r="B1014" s="114"/>
      <c r="C1014" s="115"/>
      <c r="D1014" s="114"/>
      <c r="E1014" s="116"/>
      <c r="F1014" s="116"/>
      <c r="G1014" s="114"/>
      <c r="H1014" s="115"/>
      <c r="I1014" s="274"/>
      <c r="J1014" s="277" t="str">
        <f>IFERROR(VLOOKUP(I1014,ACOUSTIC_SITE_INFO!$AR$3:$AS$501,2,FALSE),"")</f>
        <v/>
      </c>
    </row>
    <row r="1015" spans="1:10" x14ac:dyDescent="0.35">
      <c r="A1015" s="113"/>
      <c r="B1015" s="114"/>
      <c r="C1015" s="115"/>
      <c r="D1015" s="114"/>
      <c r="E1015" s="116"/>
      <c r="F1015" s="116"/>
      <c r="G1015" s="114"/>
      <c r="H1015" s="115"/>
      <c r="I1015" s="274"/>
      <c r="J1015" s="277" t="str">
        <f>IFERROR(VLOOKUP(I1015,ACOUSTIC_SITE_INFO!$AR$3:$AS$501,2,FALSE),"")</f>
        <v/>
      </c>
    </row>
    <row r="1016" spans="1:10" x14ac:dyDescent="0.35">
      <c r="A1016" s="113"/>
      <c r="B1016" s="114"/>
      <c r="C1016" s="115"/>
      <c r="D1016" s="114"/>
      <c r="E1016" s="116"/>
      <c r="F1016" s="116"/>
      <c r="G1016" s="114"/>
      <c r="H1016" s="115"/>
      <c r="I1016" s="274"/>
      <c r="J1016" s="277" t="str">
        <f>IFERROR(VLOOKUP(I1016,ACOUSTIC_SITE_INFO!$AR$3:$AS$501,2,FALSE),"")</f>
        <v/>
      </c>
    </row>
    <row r="1017" spans="1:10" x14ac:dyDescent="0.35">
      <c r="A1017" s="113"/>
      <c r="B1017" s="114"/>
      <c r="C1017" s="115"/>
      <c r="D1017" s="114"/>
      <c r="E1017" s="116"/>
      <c r="F1017" s="116"/>
      <c r="G1017" s="114"/>
      <c r="H1017" s="115"/>
      <c r="I1017" s="274"/>
      <c r="J1017" s="277" t="str">
        <f>IFERROR(VLOOKUP(I1017,ACOUSTIC_SITE_INFO!$AR$3:$AS$501,2,FALSE),"")</f>
        <v/>
      </c>
    </row>
    <row r="1018" spans="1:10" x14ac:dyDescent="0.35">
      <c r="A1018" s="113"/>
      <c r="B1018" s="114"/>
      <c r="C1018" s="115"/>
      <c r="D1018" s="114"/>
      <c r="E1018" s="116"/>
      <c r="F1018" s="116"/>
      <c r="G1018" s="114"/>
      <c r="H1018" s="115"/>
      <c r="I1018" s="274"/>
      <c r="J1018" s="277" t="str">
        <f>IFERROR(VLOOKUP(I1018,ACOUSTIC_SITE_INFO!$AR$3:$AS$501,2,FALSE),"")</f>
        <v/>
      </c>
    </row>
    <row r="1019" spans="1:10" x14ac:dyDescent="0.35">
      <c r="A1019" s="113"/>
      <c r="B1019" s="114"/>
      <c r="C1019" s="115"/>
      <c r="D1019" s="114"/>
      <c r="E1019" s="116"/>
      <c r="F1019" s="116"/>
      <c r="G1019" s="114"/>
      <c r="H1019" s="115"/>
      <c r="I1019" s="274"/>
      <c r="J1019" s="277" t="str">
        <f>IFERROR(VLOOKUP(I1019,ACOUSTIC_SITE_INFO!$AR$3:$AS$501,2,FALSE),"")</f>
        <v/>
      </c>
    </row>
    <row r="1020" spans="1:10" x14ac:dyDescent="0.35">
      <c r="A1020" s="113"/>
      <c r="B1020" s="114"/>
      <c r="C1020" s="115"/>
      <c r="D1020" s="114"/>
      <c r="E1020" s="116"/>
      <c r="F1020" s="116"/>
      <c r="G1020" s="114"/>
      <c r="H1020" s="115"/>
      <c r="I1020" s="274"/>
      <c r="J1020" s="277" t="str">
        <f>IFERROR(VLOOKUP(I1020,ACOUSTIC_SITE_INFO!$AR$3:$AS$501,2,FALSE),"")</f>
        <v/>
      </c>
    </row>
    <row r="1021" spans="1:10" x14ac:dyDescent="0.35">
      <c r="A1021" s="113"/>
      <c r="B1021" s="114"/>
      <c r="C1021" s="115"/>
      <c r="D1021" s="114"/>
      <c r="E1021" s="116"/>
      <c r="F1021" s="116"/>
      <c r="G1021" s="114"/>
      <c r="H1021" s="115"/>
      <c r="I1021" s="274"/>
      <c r="J1021" s="277" t="str">
        <f>IFERROR(VLOOKUP(I1021,ACOUSTIC_SITE_INFO!$AR$3:$AS$501,2,FALSE),"")</f>
        <v/>
      </c>
    </row>
    <row r="1022" spans="1:10" x14ac:dyDescent="0.35">
      <c r="A1022" s="113"/>
      <c r="B1022" s="114"/>
      <c r="C1022" s="115"/>
      <c r="D1022" s="114"/>
      <c r="E1022" s="116"/>
      <c r="F1022" s="116"/>
      <c r="G1022" s="114"/>
      <c r="H1022" s="115"/>
      <c r="I1022" s="274"/>
      <c r="J1022" s="277" t="str">
        <f>IFERROR(VLOOKUP(I1022,ACOUSTIC_SITE_INFO!$AR$3:$AS$501,2,FALSE),"")</f>
        <v/>
      </c>
    </row>
    <row r="1023" spans="1:10" x14ac:dyDescent="0.35">
      <c r="A1023" s="113"/>
      <c r="B1023" s="114"/>
      <c r="C1023" s="115"/>
      <c r="D1023" s="114"/>
      <c r="E1023" s="116"/>
      <c r="F1023" s="116"/>
      <c r="G1023" s="114"/>
      <c r="H1023" s="115"/>
      <c r="I1023" s="274"/>
      <c r="J1023" s="277" t="str">
        <f>IFERROR(VLOOKUP(I1023,ACOUSTIC_SITE_INFO!$AR$3:$AS$501,2,FALSE),"")</f>
        <v/>
      </c>
    </row>
    <row r="1024" spans="1:10" x14ac:dyDescent="0.35">
      <c r="A1024" s="113"/>
      <c r="B1024" s="114"/>
      <c r="C1024" s="115"/>
      <c r="D1024" s="114"/>
      <c r="E1024" s="116"/>
      <c r="F1024" s="116"/>
      <c r="G1024" s="114"/>
      <c r="H1024" s="115"/>
      <c r="I1024" s="274"/>
      <c r="J1024" s="277" t="str">
        <f>IFERROR(VLOOKUP(I1024,ACOUSTIC_SITE_INFO!$AR$3:$AS$501,2,FALSE),"")</f>
        <v/>
      </c>
    </row>
    <row r="1025" spans="1:10" x14ac:dyDescent="0.35">
      <c r="A1025" s="113"/>
      <c r="B1025" s="114"/>
      <c r="C1025" s="115"/>
      <c r="D1025" s="114"/>
      <c r="E1025" s="116"/>
      <c r="F1025" s="116"/>
      <c r="G1025" s="114"/>
      <c r="H1025" s="115"/>
      <c r="I1025" s="274"/>
      <c r="J1025" s="277" t="str">
        <f>IFERROR(VLOOKUP(I1025,ACOUSTIC_SITE_INFO!$AR$3:$AS$501,2,FALSE),"")</f>
        <v/>
      </c>
    </row>
    <row r="1026" spans="1:10" x14ac:dyDescent="0.35">
      <c r="A1026" s="113"/>
      <c r="B1026" s="114"/>
      <c r="C1026" s="115"/>
      <c r="D1026" s="114"/>
      <c r="E1026" s="116"/>
      <c r="F1026" s="116"/>
      <c r="G1026" s="114"/>
      <c r="H1026" s="115"/>
      <c r="I1026" s="274"/>
      <c r="J1026" s="277" t="str">
        <f>IFERROR(VLOOKUP(I1026,ACOUSTIC_SITE_INFO!$AR$3:$AS$501,2,FALSE),"")</f>
        <v/>
      </c>
    </row>
    <row r="1027" spans="1:10" x14ac:dyDescent="0.35">
      <c r="A1027" s="113"/>
      <c r="B1027" s="114"/>
      <c r="C1027" s="115"/>
      <c r="D1027" s="114"/>
      <c r="E1027" s="116"/>
      <c r="F1027" s="116"/>
      <c r="G1027" s="114"/>
      <c r="H1027" s="115"/>
      <c r="I1027" s="274"/>
      <c r="J1027" s="277" t="str">
        <f>IFERROR(VLOOKUP(I1027,ACOUSTIC_SITE_INFO!$AR$3:$AS$501,2,FALSE),"")</f>
        <v/>
      </c>
    </row>
    <row r="1028" spans="1:10" x14ac:dyDescent="0.35">
      <c r="A1028" s="113"/>
      <c r="B1028" s="114"/>
      <c r="C1028" s="115"/>
      <c r="D1028" s="114"/>
      <c r="E1028" s="116"/>
      <c r="F1028" s="116"/>
      <c r="G1028" s="114"/>
      <c r="H1028" s="115"/>
      <c r="I1028" s="274"/>
      <c r="J1028" s="277" t="str">
        <f>IFERROR(VLOOKUP(I1028,ACOUSTIC_SITE_INFO!$AR$3:$AS$501,2,FALSE),"")</f>
        <v/>
      </c>
    </row>
    <row r="1029" spans="1:10" x14ac:dyDescent="0.35">
      <c r="A1029" s="113"/>
      <c r="B1029" s="114"/>
      <c r="C1029" s="115"/>
      <c r="D1029" s="114"/>
      <c r="E1029" s="116"/>
      <c r="F1029" s="116"/>
      <c r="G1029" s="114"/>
      <c r="H1029" s="115"/>
      <c r="I1029" s="274"/>
      <c r="J1029" s="277" t="str">
        <f>IFERROR(VLOOKUP(I1029,ACOUSTIC_SITE_INFO!$AR$3:$AS$501,2,FALSE),"")</f>
        <v/>
      </c>
    </row>
    <row r="1030" spans="1:10" x14ac:dyDescent="0.35">
      <c r="A1030" s="113"/>
      <c r="B1030" s="114"/>
      <c r="C1030" s="115"/>
      <c r="D1030" s="114"/>
      <c r="E1030" s="116"/>
      <c r="F1030" s="116"/>
      <c r="G1030" s="114"/>
      <c r="H1030" s="115"/>
      <c r="I1030" s="274"/>
      <c r="J1030" s="277" t="str">
        <f>IFERROR(VLOOKUP(I1030,ACOUSTIC_SITE_INFO!$AR$3:$AS$501,2,FALSE),"")</f>
        <v/>
      </c>
    </row>
    <row r="1031" spans="1:10" x14ac:dyDescent="0.35">
      <c r="A1031" s="113"/>
      <c r="B1031" s="114"/>
      <c r="C1031" s="115"/>
      <c r="D1031" s="114"/>
      <c r="E1031" s="116"/>
      <c r="F1031" s="116"/>
      <c r="G1031" s="114"/>
      <c r="H1031" s="115"/>
      <c r="I1031" s="274"/>
      <c r="J1031" s="277" t="str">
        <f>IFERROR(VLOOKUP(I1031,ACOUSTIC_SITE_INFO!$AR$3:$AS$501,2,FALSE),"")</f>
        <v/>
      </c>
    </row>
    <row r="1032" spans="1:10" x14ac:dyDescent="0.35">
      <c r="A1032" s="113"/>
      <c r="B1032" s="114"/>
      <c r="C1032" s="115"/>
      <c r="D1032" s="114"/>
      <c r="E1032" s="116"/>
      <c r="F1032" s="116"/>
      <c r="G1032" s="114"/>
      <c r="H1032" s="115"/>
      <c r="I1032" s="274"/>
      <c r="J1032" s="277" t="str">
        <f>IFERROR(VLOOKUP(I1032,ACOUSTIC_SITE_INFO!$AR$3:$AS$501,2,FALSE),"")</f>
        <v/>
      </c>
    </row>
    <row r="1033" spans="1:10" x14ac:dyDescent="0.35">
      <c r="A1033" s="113"/>
      <c r="B1033" s="114"/>
      <c r="C1033" s="115"/>
      <c r="D1033" s="114"/>
      <c r="E1033" s="116"/>
      <c r="F1033" s="116"/>
      <c r="G1033" s="114"/>
      <c r="H1033" s="115"/>
      <c r="I1033" s="274"/>
      <c r="J1033" s="277" t="str">
        <f>IFERROR(VLOOKUP(I1033,ACOUSTIC_SITE_INFO!$AR$3:$AS$501,2,FALSE),"")</f>
        <v/>
      </c>
    </row>
    <row r="1034" spans="1:10" x14ac:dyDescent="0.35">
      <c r="A1034" s="113"/>
      <c r="B1034" s="114"/>
      <c r="C1034" s="115"/>
      <c r="D1034" s="114"/>
      <c r="E1034" s="116"/>
      <c r="F1034" s="116"/>
      <c r="G1034" s="114"/>
      <c r="H1034" s="115"/>
      <c r="I1034" s="274"/>
      <c r="J1034" s="277" t="str">
        <f>IFERROR(VLOOKUP(I1034,ACOUSTIC_SITE_INFO!$AR$3:$AS$501,2,FALSE),"")</f>
        <v/>
      </c>
    </row>
    <row r="1035" spans="1:10" x14ac:dyDescent="0.35">
      <c r="A1035" s="113"/>
      <c r="B1035" s="114"/>
      <c r="C1035" s="115"/>
      <c r="D1035" s="114"/>
      <c r="E1035" s="116"/>
      <c r="F1035" s="116"/>
      <c r="G1035" s="114"/>
      <c r="H1035" s="115"/>
      <c r="I1035" s="274"/>
      <c r="J1035" s="277" t="str">
        <f>IFERROR(VLOOKUP(I1035,ACOUSTIC_SITE_INFO!$AR$3:$AS$501,2,FALSE),"")</f>
        <v/>
      </c>
    </row>
    <row r="1036" spans="1:10" x14ac:dyDescent="0.35">
      <c r="A1036" s="113"/>
      <c r="B1036" s="114"/>
      <c r="C1036" s="115"/>
      <c r="D1036" s="114"/>
      <c r="E1036" s="116"/>
      <c r="F1036" s="116"/>
      <c r="G1036" s="114"/>
      <c r="H1036" s="115"/>
      <c r="I1036" s="274"/>
      <c r="J1036" s="277" t="str">
        <f>IFERROR(VLOOKUP(I1036,ACOUSTIC_SITE_INFO!$AR$3:$AS$501,2,FALSE),"")</f>
        <v/>
      </c>
    </row>
    <row r="1037" spans="1:10" x14ac:dyDescent="0.35">
      <c r="A1037" s="113"/>
      <c r="B1037" s="114"/>
      <c r="C1037" s="115"/>
      <c r="D1037" s="114"/>
      <c r="E1037" s="116"/>
      <c r="F1037" s="116"/>
      <c r="G1037" s="114"/>
      <c r="H1037" s="115"/>
      <c r="I1037" s="274"/>
      <c r="J1037" s="277" t="str">
        <f>IFERROR(VLOOKUP(I1037,ACOUSTIC_SITE_INFO!$AR$3:$AS$501,2,FALSE),"")</f>
        <v/>
      </c>
    </row>
    <row r="1038" spans="1:10" x14ac:dyDescent="0.35">
      <c r="A1038" s="113"/>
      <c r="B1038" s="114"/>
      <c r="C1038" s="115"/>
      <c r="D1038" s="114"/>
      <c r="E1038" s="116"/>
      <c r="F1038" s="116"/>
      <c r="G1038" s="114"/>
      <c r="H1038" s="115"/>
      <c r="I1038" s="274"/>
      <c r="J1038" s="277" t="str">
        <f>IFERROR(VLOOKUP(I1038,ACOUSTIC_SITE_INFO!$AR$3:$AS$501,2,FALSE),"")</f>
        <v/>
      </c>
    </row>
    <row r="1039" spans="1:10" x14ac:dyDescent="0.35">
      <c r="A1039" s="113"/>
      <c r="B1039" s="114"/>
      <c r="C1039" s="115"/>
      <c r="D1039" s="114"/>
      <c r="E1039" s="116"/>
      <c r="F1039" s="116"/>
      <c r="G1039" s="114"/>
      <c r="H1039" s="115"/>
      <c r="I1039" s="274"/>
      <c r="J1039" s="277" t="str">
        <f>IFERROR(VLOOKUP(I1039,ACOUSTIC_SITE_INFO!$AR$3:$AS$501,2,FALSE),"")</f>
        <v/>
      </c>
    </row>
    <row r="1040" spans="1:10" x14ac:dyDescent="0.35">
      <c r="A1040" s="113"/>
      <c r="B1040" s="114"/>
      <c r="C1040" s="115"/>
      <c r="D1040" s="114"/>
      <c r="E1040" s="116"/>
      <c r="F1040" s="116"/>
      <c r="G1040" s="114"/>
      <c r="H1040" s="115"/>
      <c r="I1040" s="274"/>
      <c r="J1040" s="277" t="str">
        <f>IFERROR(VLOOKUP(I1040,ACOUSTIC_SITE_INFO!$AR$3:$AS$501,2,FALSE),"")</f>
        <v/>
      </c>
    </row>
    <row r="1041" spans="1:10" x14ac:dyDescent="0.35">
      <c r="A1041" s="113"/>
      <c r="B1041" s="114"/>
      <c r="C1041" s="115"/>
      <c r="D1041" s="114"/>
      <c r="E1041" s="116"/>
      <c r="F1041" s="116"/>
      <c r="G1041" s="114"/>
      <c r="H1041" s="115"/>
      <c r="I1041" s="274"/>
      <c r="J1041" s="277" t="str">
        <f>IFERROR(VLOOKUP(I1041,ACOUSTIC_SITE_INFO!$AR$3:$AS$501,2,FALSE),"")</f>
        <v/>
      </c>
    </row>
    <row r="1042" spans="1:10" x14ac:dyDescent="0.35">
      <c r="A1042" s="113"/>
      <c r="B1042" s="114"/>
      <c r="C1042" s="115"/>
      <c r="D1042" s="114"/>
      <c r="E1042" s="116"/>
      <c r="F1042" s="116"/>
      <c r="G1042" s="114"/>
      <c r="H1042" s="115"/>
      <c r="I1042" s="274"/>
      <c r="J1042" s="277" t="str">
        <f>IFERROR(VLOOKUP(I1042,ACOUSTIC_SITE_INFO!$AR$3:$AS$501,2,FALSE),"")</f>
        <v/>
      </c>
    </row>
    <row r="1043" spans="1:10" x14ac:dyDescent="0.35">
      <c r="A1043" s="113"/>
      <c r="B1043" s="114"/>
      <c r="C1043" s="115"/>
      <c r="D1043" s="114"/>
      <c r="E1043" s="116"/>
      <c r="F1043" s="116"/>
      <c r="G1043" s="114"/>
      <c r="H1043" s="115"/>
      <c r="I1043" s="274"/>
      <c r="J1043" s="277" t="str">
        <f>IFERROR(VLOOKUP(I1043,ACOUSTIC_SITE_INFO!$AR$3:$AS$501,2,FALSE),"")</f>
        <v/>
      </c>
    </row>
    <row r="1044" spans="1:10" x14ac:dyDescent="0.35">
      <c r="A1044" s="113"/>
      <c r="B1044" s="114"/>
      <c r="C1044" s="115"/>
      <c r="D1044" s="114"/>
      <c r="E1044" s="116"/>
      <c r="F1044" s="116"/>
      <c r="G1044" s="114"/>
      <c r="H1044" s="115"/>
      <c r="I1044" s="274"/>
      <c r="J1044" s="277" t="str">
        <f>IFERROR(VLOOKUP(I1044,ACOUSTIC_SITE_INFO!$AR$3:$AS$501,2,FALSE),"")</f>
        <v/>
      </c>
    </row>
    <row r="1045" spans="1:10" x14ac:dyDescent="0.35">
      <c r="A1045" s="113"/>
      <c r="B1045" s="114"/>
      <c r="C1045" s="115"/>
      <c r="D1045" s="114"/>
      <c r="E1045" s="116"/>
      <c r="F1045" s="116"/>
      <c r="G1045" s="114"/>
      <c r="H1045" s="115"/>
      <c r="I1045" s="274"/>
      <c r="J1045" s="277" t="str">
        <f>IFERROR(VLOOKUP(I1045,ACOUSTIC_SITE_INFO!$AR$3:$AS$501,2,FALSE),"")</f>
        <v/>
      </c>
    </row>
    <row r="1046" spans="1:10" x14ac:dyDescent="0.35">
      <c r="A1046" s="113"/>
      <c r="B1046" s="114"/>
      <c r="C1046" s="115"/>
      <c r="D1046" s="114"/>
      <c r="E1046" s="116"/>
      <c r="F1046" s="116"/>
      <c r="G1046" s="114"/>
      <c r="H1046" s="115"/>
      <c r="I1046" s="274"/>
      <c r="J1046" s="277" t="str">
        <f>IFERROR(VLOOKUP(I1046,ACOUSTIC_SITE_INFO!$AR$3:$AS$501,2,FALSE),"")</f>
        <v/>
      </c>
    </row>
    <row r="1047" spans="1:10" x14ac:dyDescent="0.35">
      <c r="A1047" s="113"/>
      <c r="B1047" s="114"/>
      <c r="C1047" s="115"/>
      <c r="D1047" s="114"/>
      <c r="E1047" s="116"/>
      <c r="F1047" s="116"/>
      <c r="G1047" s="114"/>
      <c r="H1047" s="115"/>
      <c r="I1047" s="274"/>
      <c r="J1047" s="277" t="str">
        <f>IFERROR(VLOOKUP(I1047,ACOUSTIC_SITE_INFO!$AR$3:$AS$501,2,FALSE),"")</f>
        <v/>
      </c>
    </row>
    <row r="1048" spans="1:10" x14ac:dyDescent="0.35">
      <c r="A1048" s="113"/>
      <c r="B1048" s="114"/>
      <c r="C1048" s="115"/>
      <c r="D1048" s="114"/>
      <c r="E1048" s="116"/>
      <c r="F1048" s="116"/>
      <c r="G1048" s="114"/>
      <c r="H1048" s="115"/>
      <c r="I1048" s="274"/>
      <c r="J1048" s="277" t="str">
        <f>IFERROR(VLOOKUP(I1048,ACOUSTIC_SITE_INFO!$AR$3:$AS$501,2,FALSE),"")</f>
        <v/>
      </c>
    </row>
    <row r="1049" spans="1:10" x14ac:dyDescent="0.35">
      <c r="A1049" s="113"/>
      <c r="B1049" s="114"/>
      <c r="C1049" s="115"/>
      <c r="D1049" s="114"/>
      <c r="E1049" s="116"/>
      <c r="F1049" s="116"/>
      <c r="G1049" s="114"/>
      <c r="H1049" s="115"/>
      <c r="I1049" s="274"/>
      <c r="J1049" s="277" t="str">
        <f>IFERROR(VLOOKUP(I1049,ACOUSTIC_SITE_INFO!$AR$3:$AS$501,2,FALSE),"")</f>
        <v/>
      </c>
    </row>
    <row r="1050" spans="1:10" x14ac:dyDescent="0.35">
      <c r="A1050" s="113"/>
      <c r="B1050" s="114"/>
      <c r="C1050" s="115"/>
      <c r="D1050" s="114"/>
      <c r="E1050" s="116"/>
      <c r="F1050" s="116"/>
      <c r="G1050" s="114"/>
      <c r="H1050" s="115"/>
      <c r="I1050" s="274"/>
      <c r="J1050" s="277" t="str">
        <f>IFERROR(VLOOKUP(I1050,ACOUSTIC_SITE_INFO!$AR$3:$AS$501,2,FALSE),"")</f>
        <v/>
      </c>
    </row>
    <row r="1051" spans="1:10" x14ac:dyDescent="0.35">
      <c r="A1051" s="113"/>
      <c r="B1051" s="114"/>
      <c r="C1051" s="115"/>
      <c r="D1051" s="114"/>
      <c r="E1051" s="116"/>
      <c r="F1051" s="116"/>
      <c r="G1051" s="114"/>
      <c r="H1051" s="115"/>
      <c r="I1051" s="274"/>
      <c r="J1051" s="277" t="str">
        <f>IFERROR(VLOOKUP(I1051,ACOUSTIC_SITE_INFO!$AR$3:$AS$501,2,FALSE),"")</f>
        <v/>
      </c>
    </row>
    <row r="1052" spans="1:10" x14ac:dyDescent="0.35">
      <c r="A1052" s="113"/>
      <c r="B1052" s="114"/>
      <c r="C1052" s="115"/>
      <c r="D1052" s="114"/>
      <c r="E1052" s="116"/>
      <c r="F1052" s="116"/>
      <c r="G1052" s="114"/>
      <c r="H1052" s="115"/>
      <c r="I1052" s="274"/>
      <c r="J1052" s="277" t="str">
        <f>IFERROR(VLOOKUP(I1052,ACOUSTIC_SITE_INFO!$AR$3:$AS$501,2,FALSE),"")</f>
        <v/>
      </c>
    </row>
    <row r="1053" spans="1:10" x14ac:dyDescent="0.35">
      <c r="A1053" s="113"/>
      <c r="B1053" s="114"/>
      <c r="C1053" s="115"/>
      <c r="D1053" s="114"/>
      <c r="E1053" s="116"/>
      <c r="F1053" s="116"/>
      <c r="G1053" s="114"/>
      <c r="H1053" s="115"/>
      <c r="I1053" s="274"/>
      <c r="J1053" s="277" t="str">
        <f>IFERROR(VLOOKUP(I1053,ACOUSTIC_SITE_INFO!$AR$3:$AS$501,2,FALSE),"")</f>
        <v/>
      </c>
    </row>
    <row r="1054" spans="1:10" x14ac:dyDescent="0.35">
      <c r="A1054" s="113"/>
      <c r="B1054" s="114"/>
      <c r="C1054" s="115"/>
      <c r="D1054" s="114"/>
      <c r="E1054" s="116"/>
      <c r="F1054" s="116"/>
      <c r="G1054" s="114"/>
      <c r="H1054" s="115"/>
      <c r="I1054" s="274"/>
      <c r="J1054" s="277" t="str">
        <f>IFERROR(VLOOKUP(I1054,ACOUSTIC_SITE_INFO!$AR$3:$AS$501,2,FALSE),"")</f>
        <v/>
      </c>
    </row>
    <row r="1055" spans="1:10" x14ac:dyDescent="0.35">
      <c r="A1055" s="113"/>
      <c r="B1055" s="114"/>
      <c r="C1055" s="115"/>
      <c r="D1055" s="114"/>
      <c r="E1055" s="116"/>
      <c r="F1055" s="116"/>
      <c r="G1055" s="114"/>
      <c r="H1055" s="115"/>
      <c r="I1055" s="274"/>
      <c r="J1055" s="277" t="str">
        <f>IFERROR(VLOOKUP(I1055,ACOUSTIC_SITE_INFO!$AR$3:$AS$501,2,FALSE),"")</f>
        <v/>
      </c>
    </row>
    <row r="1056" spans="1:10" x14ac:dyDescent="0.35">
      <c r="A1056" s="113"/>
      <c r="B1056" s="114"/>
      <c r="C1056" s="115"/>
      <c r="D1056" s="114"/>
      <c r="E1056" s="116"/>
      <c r="F1056" s="116"/>
      <c r="G1056" s="114"/>
      <c r="H1056" s="115"/>
      <c r="I1056" s="274"/>
      <c r="J1056" s="277" t="str">
        <f>IFERROR(VLOOKUP(I1056,ACOUSTIC_SITE_INFO!$AR$3:$AS$501,2,FALSE),"")</f>
        <v/>
      </c>
    </row>
    <row r="1057" spans="1:10" x14ac:dyDescent="0.35">
      <c r="A1057" s="113"/>
      <c r="B1057" s="114"/>
      <c r="C1057" s="115"/>
      <c r="D1057" s="114"/>
      <c r="E1057" s="116"/>
      <c r="F1057" s="116"/>
      <c r="G1057" s="114"/>
      <c r="H1057" s="115"/>
      <c r="I1057" s="274"/>
      <c r="J1057" s="277" t="str">
        <f>IFERROR(VLOOKUP(I1057,ACOUSTIC_SITE_INFO!$AR$3:$AS$501,2,FALSE),"")</f>
        <v/>
      </c>
    </row>
    <row r="1058" spans="1:10" x14ac:dyDescent="0.35">
      <c r="A1058" s="113"/>
      <c r="B1058" s="114"/>
      <c r="C1058" s="115"/>
      <c r="D1058" s="114"/>
      <c r="E1058" s="116"/>
      <c r="F1058" s="116"/>
      <c r="G1058" s="114"/>
      <c r="H1058" s="115"/>
      <c r="I1058" s="274"/>
      <c r="J1058" s="277" t="str">
        <f>IFERROR(VLOOKUP(I1058,ACOUSTIC_SITE_INFO!$AR$3:$AS$501,2,FALSE),"")</f>
        <v/>
      </c>
    </row>
    <row r="1059" spans="1:10" x14ac:dyDescent="0.35">
      <c r="A1059" s="113"/>
      <c r="B1059" s="114"/>
      <c r="C1059" s="115"/>
      <c r="D1059" s="114"/>
      <c r="E1059" s="116"/>
      <c r="F1059" s="116"/>
      <c r="G1059" s="114"/>
      <c r="H1059" s="115"/>
      <c r="I1059" s="274"/>
      <c r="J1059" s="277" t="str">
        <f>IFERROR(VLOOKUP(I1059,ACOUSTIC_SITE_INFO!$AR$3:$AS$501,2,FALSE),"")</f>
        <v/>
      </c>
    </row>
    <row r="1060" spans="1:10" x14ac:dyDescent="0.35">
      <c r="A1060" s="113"/>
      <c r="B1060" s="114"/>
      <c r="C1060" s="115"/>
      <c r="D1060" s="114"/>
      <c r="E1060" s="116"/>
      <c r="F1060" s="116"/>
      <c r="G1060" s="114"/>
      <c r="H1060" s="115"/>
      <c r="I1060" s="274"/>
      <c r="J1060" s="277" t="str">
        <f>IFERROR(VLOOKUP(I1060,ACOUSTIC_SITE_INFO!$AR$3:$AS$501,2,FALSE),"")</f>
        <v/>
      </c>
    </row>
    <row r="1061" spans="1:10" x14ac:dyDescent="0.35">
      <c r="A1061" s="113"/>
      <c r="B1061" s="114"/>
      <c r="C1061" s="115"/>
      <c r="D1061" s="114"/>
      <c r="E1061" s="116"/>
      <c r="F1061" s="116"/>
      <c r="G1061" s="114"/>
      <c r="H1061" s="115"/>
      <c r="I1061" s="274"/>
      <c r="J1061" s="277" t="str">
        <f>IFERROR(VLOOKUP(I1061,ACOUSTIC_SITE_INFO!$AR$3:$AS$501,2,FALSE),"")</f>
        <v/>
      </c>
    </row>
    <row r="1062" spans="1:10" x14ac:dyDescent="0.35">
      <c r="A1062" s="113"/>
      <c r="B1062" s="114"/>
      <c r="C1062" s="115"/>
      <c r="D1062" s="114"/>
      <c r="E1062" s="116"/>
      <c r="F1062" s="116"/>
      <c r="G1062" s="114"/>
      <c r="H1062" s="115"/>
      <c r="I1062" s="274"/>
      <c r="J1062" s="277" t="str">
        <f>IFERROR(VLOOKUP(I1062,ACOUSTIC_SITE_INFO!$AR$3:$AS$501,2,FALSE),"")</f>
        <v/>
      </c>
    </row>
    <row r="1063" spans="1:10" x14ac:dyDescent="0.35">
      <c r="A1063" s="113"/>
      <c r="B1063" s="114"/>
      <c r="C1063" s="115"/>
      <c r="D1063" s="114"/>
      <c r="E1063" s="116"/>
      <c r="F1063" s="116"/>
      <c r="G1063" s="114"/>
      <c r="H1063" s="115"/>
      <c r="I1063" s="274"/>
      <c r="J1063" s="277" t="str">
        <f>IFERROR(VLOOKUP(I1063,ACOUSTIC_SITE_INFO!$AR$3:$AS$501,2,FALSE),"")</f>
        <v/>
      </c>
    </row>
    <row r="1064" spans="1:10" x14ac:dyDescent="0.35">
      <c r="A1064" s="113"/>
      <c r="B1064" s="114"/>
      <c r="C1064" s="115"/>
      <c r="D1064" s="114"/>
      <c r="E1064" s="116"/>
      <c r="F1064" s="116"/>
      <c r="G1064" s="114"/>
      <c r="H1064" s="115"/>
      <c r="I1064" s="274"/>
      <c r="J1064" s="277" t="str">
        <f>IFERROR(VLOOKUP(I1064,ACOUSTIC_SITE_INFO!$AR$3:$AS$501,2,FALSE),"")</f>
        <v/>
      </c>
    </row>
    <row r="1065" spans="1:10" x14ac:dyDescent="0.35">
      <c r="A1065" s="113"/>
      <c r="B1065" s="114"/>
      <c r="C1065" s="115"/>
      <c r="D1065" s="114"/>
      <c r="E1065" s="116"/>
      <c r="F1065" s="116"/>
      <c r="G1065" s="114"/>
      <c r="H1065" s="115"/>
      <c r="I1065" s="274"/>
      <c r="J1065" s="277" t="str">
        <f>IFERROR(VLOOKUP(I1065,ACOUSTIC_SITE_INFO!$AR$3:$AS$501,2,FALSE),"")</f>
        <v/>
      </c>
    </row>
    <row r="1066" spans="1:10" x14ac:dyDescent="0.35">
      <c r="A1066" s="113"/>
      <c r="B1066" s="114"/>
      <c r="C1066" s="115"/>
      <c r="D1066" s="114"/>
      <c r="E1066" s="116"/>
      <c r="F1066" s="116"/>
      <c r="G1066" s="114"/>
      <c r="H1066" s="115"/>
      <c r="I1066" s="274"/>
      <c r="J1066" s="277" t="str">
        <f>IFERROR(VLOOKUP(I1066,ACOUSTIC_SITE_INFO!$AR$3:$AS$501,2,FALSE),"")</f>
        <v/>
      </c>
    </row>
    <row r="1067" spans="1:10" x14ac:dyDescent="0.35">
      <c r="A1067" s="113"/>
      <c r="B1067" s="114"/>
      <c r="C1067" s="115"/>
      <c r="D1067" s="114"/>
      <c r="E1067" s="116"/>
      <c r="F1067" s="116"/>
      <c r="G1067" s="114"/>
      <c r="H1067" s="115"/>
      <c r="I1067" s="274"/>
      <c r="J1067" s="277" t="str">
        <f>IFERROR(VLOOKUP(I1067,ACOUSTIC_SITE_INFO!$AR$3:$AS$501,2,FALSE),"")</f>
        <v/>
      </c>
    </row>
    <row r="1068" spans="1:10" x14ac:dyDescent="0.35">
      <c r="A1068" s="113"/>
      <c r="B1068" s="114"/>
      <c r="C1068" s="115"/>
      <c r="D1068" s="114"/>
      <c r="E1068" s="116"/>
      <c r="F1068" s="116"/>
      <c r="G1068" s="114"/>
      <c r="H1068" s="115"/>
      <c r="I1068" s="274"/>
      <c r="J1068" s="277" t="str">
        <f>IFERROR(VLOOKUP(I1068,ACOUSTIC_SITE_INFO!$AR$3:$AS$501,2,FALSE),"")</f>
        <v/>
      </c>
    </row>
    <row r="1069" spans="1:10" x14ac:dyDescent="0.35">
      <c r="A1069" s="113"/>
      <c r="B1069" s="114"/>
      <c r="C1069" s="115"/>
      <c r="D1069" s="114"/>
      <c r="E1069" s="116"/>
      <c r="F1069" s="116"/>
      <c r="G1069" s="114"/>
      <c r="H1069" s="115"/>
      <c r="I1069" s="274"/>
      <c r="J1069" s="277" t="str">
        <f>IFERROR(VLOOKUP(I1069,ACOUSTIC_SITE_INFO!$AR$3:$AS$501,2,FALSE),"")</f>
        <v/>
      </c>
    </row>
    <row r="1070" spans="1:10" x14ac:dyDescent="0.35">
      <c r="A1070" s="113"/>
      <c r="B1070" s="114"/>
      <c r="C1070" s="115"/>
      <c r="D1070" s="114"/>
      <c r="E1070" s="116"/>
      <c r="F1070" s="116"/>
      <c r="G1070" s="114"/>
      <c r="H1070" s="115"/>
      <c r="I1070" s="274"/>
      <c r="J1070" s="277" t="str">
        <f>IFERROR(VLOOKUP(I1070,ACOUSTIC_SITE_INFO!$AR$3:$AS$501,2,FALSE),"")</f>
        <v/>
      </c>
    </row>
    <row r="1071" spans="1:10" x14ac:dyDescent="0.35">
      <c r="A1071" s="113"/>
      <c r="B1071" s="114"/>
      <c r="C1071" s="115"/>
      <c r="D1071" s="114"/>
      <c r="E1071" s="116"/>
      <c r="F1071" s="116"/>
      <c r="G1071" s="114"/>
      <c r="H1071" s="115"/>
      <c r="I1071" s="274"/>
      <c r="J1071" s="277" t="str">
        <f>IFERROR(VLOOKUP(I1071,ACOUSTIC_SITE_INFO!$AR$3:$AS$501,2,FALSE),"")</f>
        <v/>
      </c>
    </row>
    <row r="1072" spans="1:10" x14ac:dyDescent="0.35">
      <c r="A1072" s="113"/>
      <c r="B1072" s="114"/>
      <c r="C1072" s="115"/>
      <c r="D1072" s="114"/>
      <c r="E1072" s="116"/>
      <c r="F1072" s="116"/>
      <c r="G1072" s="114"/>
      <c r="H1072" s="115"/>
      <c r="I1072" s="274"/>
      <c r="J1072" s="277" t="str">
        <f>IFERROR(VLOOKUP(I1072,ACOUSTIC_SITE_INFO!$AR$3:$AS$501,2,FALSE),"")</f>
        <v/>
      </c>
    </row>
    <row r="1073" spans="1:10" x14ac:dyDescent="0.35">
      <c r="A1073" s="113"/>
      <c r="B1073" s="114"/>
      <c r="C1073" s="115"/>
      <c r="D1073" s="114"/>
      <c r="E1073" s="116"/>
      <c r="F1073" s="116"/>
      <c r="G1073" s="114"/>
      <c r="H1073" s="115"/>
      <c r="I1073" s="274"/>
      <c r="J1073" s="277" t="str">
        <f>IFERROR(VLOOKUP(I1073,ACOUSTIC_SITE_INFO!$AR$3:$AS$501,2,FALSE),"")</f>
        <v/>
      </c>
    </row>
    <row r="1074" spans="1:10" x14ac:dyDescent="0.35">
      <c r="A1074" s="113"/>
      <c r="B1074" s="114"/>
      <c r="C1074" s="115"/>
      <c r="D1074" s="114"/>
      <c r="E1074" s="116"/>
      <c r="F1074" s="116"/>
      <c r="G1074" s="114"/>
      <c r="H1074" s="115"/>
      <c r="I1074" s="274"/>
      <c r="J1074" s="277" t="str">
        <f>IFERROR(VLOOKUP(I1074,ACOUSTIC_SITE_INFO!$AR$3:$AS$501,2,FALSE),"")</f>
        <v/>
      </c>
    </row>
    <row r="1075" spans="1:10" x14ac:dyDescent="0.35">
      <c r="A1075" s="113"/>
      <c r="B1075" s="114"/>
      <c r="C1075" s="115"/>
      <c r="D1075" s="114"/>
      <c r="E1075" s="116"/>
      <c r="F1075" s="116"/>
      <c r="G1075" s="114"/>
      <c r="H1075" s="115"/>
      <c r="I1075" s="274"/>
      <c r="J1075" s="277" t="str">
        <f>IFERROR(VLOOKUP(I1075,ACOUSTIC_SITE_INFO!$AR$3:$AS$501,2,FALSE),"")</f>
        <v/>
      </c>
    </row>
    <row r="1076" spans="1:10" x14ac:dyDescent="0.35">
      <c r="A1076" s="113"/>
      <c r="B1076" s="114"/>
      <c r="C1076" s="115"/>
      <c r="D1076" s="114"/>
      <c r="E1076" s="116"/>
      <c r="F1076" s="116"/>
      <c r="G1076" s="114"/>
      <c r="H1076" s="115"/>
      <c r="I1076" s="274"/>
      <c r="J1076" s="277" t="str">
        <f>IFERROR(VLOOKUP(I1076,ACOUSTIC_SITE_INFO!$AR$3:$AS$501,2,FALSE),"")</f>
        <v/>
      </c>
    </row>
    <row r="1077" spans="1:10" x14ac:dyDescent="0.35">
      <c r="A1077" s="113"/>
      <c r="B1077" s="114"/>
      <c r="C1077" s="115"/>
      <c r="D1077" s="114"/>
      <c r="E1077" s="116"/>
      <c r="F1077" s="116"/>
      <c r="G1077" s="114"/>
      <c r="H1077" s="115"/>
      <c r="I1077" s="274"/>
      <c r="J1077" s="277" t="str">
        <f>IFERROR(VLOOKUP(I1077,ACOUSTIC_SITE_INFO!$AR$3:$AS$501,2,FALSE),"")</f>
        <v/>
      </c>
    </row>
    <row r="1078" spans="1:10" x14ac:dyDescent="0.35">
      <c r="A1078" s="113"/>
      <c r="B1078" s="114"/>
      <c r="C1078" s="115"/>
      <c r="D1078" s="114"/>
      <c r="E1078" s="116"/>
      <c r="F1078" s="116"/>
      <c r="G1078" s="114"/>
      <c r="H1078" s="115"/>
      <c r="I1078" s="274"/>
      <c r="J1078" s="277" t="str">
        <f>IFERROR(VLOOKUP(I1078,ACOUSTIC_SITE_INFO!$AR$3:$AS$501,2,FALSE),"")</f>
        <v/>
      </c>
    </row>
    <row r="1079" spans="1:10" x14ac:dyDescent="0.35">
      <c r="A1079" s="113"/>
      <c r="B1079" s="114"/>
      <c r="C1079" s="115"/>
      <c r="D1079" s="114"/>
      <c r="E1079" s="116"/>
      <c r="F1079" s="116"/>
      <c r="G1079" s="114"/>
      <c r="H1079" s="115"/>
      <c r="I1079" s="274"/>
      <c r="J1079" s="277" t="str">
        <f>IFERROR(VLOOKUP(I1079,ACOUSTIC_SITE_INFO!$AR$3:$AS$501,2,FALSE),"")</f>
        <v/>
      </c>
    </row>
    <row r="1080" spans="1:10" x14ac:dyDescent="0.35">
      <c r="A1080" s="113"/>
      <c r="B1080" s="114"/>
      <c r="C1080" s="115"/>
      <c r="D1080" s="114"/>
      <c r="E1080" s="116"/>
      <c r="F1080" s="116"/>
      <c r="G1080" s="114"/>
      <c r="H1080" s="115"/>
      <c r="I1080" s="274"/>
      <c r="J1080" s="277" t="str">
        <f>IFERROR(VLOOKUP(I1080,ACOUSTIC_SITE_INFO!$AR$3:$AS$501,2,FALSE),"")</f>
        <v/>
      </c>
    </row>
    <row r="1081" spans="1:10" x14ac:dyDescent="0.35">
      <c r="A1081" s="113"/>
      <c r="B1081" s="114"/>
      <c r="C1081" s="115"/>
      <c r="D1081" s="114"/>
      <c r="E1081" s="116"/>
      <c r="F1081" s="116"/>
      <c r="G1081" s="114"/>
      <c r="H1081" s="115"/>
      <c r="I1081" s="274"/>
      <c r="J1081" s="277" t="str">
        <f>IFERROR(VLOOKUP(I1081,ACOUSTIC_SITE_INFO!$AR$3:$AS$501,2,FALSE),"")</f>
        <v/>
      </c>
    </row>
    <row r="1082" spans="1:10" x14ac:dyDescent="0.35">
      <c r="A1082" s="113"/>
      <c r="B1082" s="114"/>
      <c r="C1082" s="115"/>
      <c r="D1082" s="114"/>
      <c r="E1082" s="116"/>
      <c r="F1082" s="116"/>
      <c r="G1082" s="114"/>
      <c r="H1082" s="115"/>
      <c r="I1082" s="274"/>
      <c r="J1082" s="277" t="str">
        <f>IFERROR(VLOOKUP(I1082,ACOUSTIC_SITE_INFO!$AR$3:$AS$501,2,FALSE),"")</f>
        <v/>
      </c>
    </row>
    <row r="1083" spans="1:10" x14ac:dyDescent="0.35">
      <c r="A1083" s="113"/>
      <c r="B1083" s="114"/>
      <c r="C1083" s="115"/>
      <c r="D1083" s="114"/>
      <c r="E1083" s="116"/>
      <c r="F1083" s="116"/>
      <c r="G1083" s="114"/>
      <c r="H1083" s="115"/>
      <c r="I1083" s="274"/>
      <c r="J1083" s="277" t="str">
        <f>IFERROR(VLOOKUP(I1083,ACOUSTIC_SITE_INFO!$AR$3:$AS$501,2,FALSE),"")</f>
        <v/>
      </c>
    </row>
    <row r="1084" spans="1:10" x14ac:dyDescent="0.35">
      <c r="A1084" s="113"/>
      <c r="B1084" s="114"/>
      <c r="C1084" s="115"/>
      <c r="D1084" s="114"/>
      <c r="E1084" s="116"/>
      <c r="F1084" s="116"/>
      <c r="G1084" s="114"/>
      <c r="H1084" s="115"/>
      <c r="I1084" s="274"/>
      <c r="J1084" s="277" t="str">
        <f>IFERROR(VLOOKUP(I1084,ACOUSTIC_SITE_INFO!$AR$3:$AS$501,2,FALSE),"")</f>
        <v/>
      </c>
    </row>
    <row r="1085" spans="1:10" x14ac:dyDescent="0.35">
      <c r="A1085" s="113"/>
      <c r="B1085" s="114"/>
      <c r="C1085" s="115"/>
      <c r="D1085" s="114"/>
      <c r="E1085" s="116"/>
      <c r="F1085" s="116"/>
      <c r="G1085" s="114"/>
      <c r="H1085" s="115"/>
      <c r="I1085" s="274"/>
      <c r="J1085" s="277" t="str">
        <f>IFERROR(VLOOKUP(I1085,ACOUSTIC_SITE_INFO!$AR$3:$AS$501,2,FALSE),"")</f>
        <v/>
      </c>
    </row>
    <row r="1086" spans="1:10" x14ac:dyDescent="0.35">
      <c r="A1086" s="113"/>
      <c r="B1086" s="114"/>
      <c r="C1086" s="115"/>
      <c r="D1086" s="114"/>
      <c r="E1086" s="116"/>
      <c r="F1086" s="116"/>
      <c r="G1086" s="114"/>
      <c r="H1086" s="115"/>
      <c r="I1086" s="274"/>
      <c r="J1086" s="277" t="str">
        <f>IFERROR(VLOOKUP(I1086,ACOUSTIC_SITE_INFO!$AR$3:$AS$501,2,FALSE),"")</f>
        <v/>
      </c>
    </row>
    <row r="1087" spans="1:10" x14ac:dyDescent="0.35">
      <c r="A1087" s="113"/>
      <c r="B1087" s="114"/>
      <c r="C1087" s="115"/>
      <c r="D1087" s="114"/>
      <c r="E1087" s="116"/>
      <c r="F1087" s="116"/>
      <c r="G1087" s="114"/>
      <c r="H1087" s="115"/>
      <c r="I1087" s="274"/>
      <c r="J1087" s="277" t="str">
        <f>IFERROR(VLOOKUP(I1087,ACOUSTIC_SITE_INFO!$AR$3:$AS$501,2,FALSE),"")</f>
        <v/>
      </c>
    </row>
    <row r="1088" spans="1:10" x14ac:dyDescent="0.35">
      <c r="A1088" s="113"/>
      <c r="B1088" s="114"/>
      <c r="C1088" s="115"/>
      <c r="D1088" s="114"/>
      <c r="E1088" s="116"/>
      <c r="F1088" s="116"/>
      <c r="G1088" s="114"/>
      <c r="H1088" s="115"/>
      <c r="I1088" s="274"/>
      <c r="J1088" s="277" t="str">
        <f>IFERROR(VLOOKUP(I1088,ACOUSTIC_SITE_INFO!$AR$3:$AS$501,2,FALSE),"")</f>
        <v/>
      </c>
    </row>
    <row r="1089" spans="1:10" x14ac:dyDescent="0.35">
      <c r="A1089" s="113"/>
      <c r="B1089" s="114"/>
      <c r="C1089" s="115"/>
      <c r="D1089" s="114"/>
      <c r="E1089" s="116"/>
      <c r="F1089" s="116"/>
      <c r="G1089" s="114"/>
      <c r="H1089" s="115"/>
      <c r="I1089" s="274"/>
      <c r="J1089" s="277" t="str">
        <f>IFERROR(VLOOKUP(I1089,ACOUSTIC_SITE_INFO!$AR$3:$AS$501,2,FALSE),"")</f>
        <v/>
      </c>
    </row>
    <row r="1090" spans="1:10" x14ac:dyDescent="0.35">
      <c r="A1090" s="113"/>
      <c r="B1090" s="114"/>
      <c r="C1090" s="115"/>
      <c r="D1090" s="114"/>
      <c r="E1090" s="116"/>
      <c r="F1090" s="116"/>
      <c r="G1090" s="114"/>
      <c r="H1090" s="115"/>
      <c r="I1090" s="274"/>
      <c r="J1090" s="277" t="str">
        <f>IFERROR(VLOOKUP(I1090,ACOUSTIC_SITE_INFO!$AR$3:$AS$501,2,FALSE),"")</f>
        <v/>
      </c>
    </row>
    <row r="1091" spans="1:10" x14ac:dyDescent="0.35">
      <c r="A1091" s="113"/>
      <c r="B1091" s="114"/>
      <c r="C1091" s="115"/>
      <c r="D1091" s="114"/>
      <c r="E1091" s="116"/>
      <c r="F1091" s="116"/>
      <c r="G1091" s="114"/>
      <c r="H1091" s="115"/>
      <c r="I1091" s="274"/>
      <c r="J1091" s="277" t="str">
        <f>IFERROR(VLOOKUP(I1091,ACOUSTIC_SITE_INFO!$AR$3:$AS$501,2,FALSE),"")</f>
        <v/>
      </c>
    </row>
    <row r="1092" spans="1:10" x14ac:dyDescent="0.35">
      <c r="A1092" s="113"/>
      <c r="B1092" s="114"/>
      <c r="C1092" s="115"/>
      <c r="D1092" s="114"/>
      <c r="E1092" s="116"/>
      <c r="F1092" s="116"/>
      <c r="G1092" s="114"/>
      <c r="H1092" s="115"/>
      <c r="I1092" s="274"/>
      <c r="J1092" s="277" t="str">
        <f>IFERROR(VLOOKUP(I1092,ACOUSTIC_SITE_INFO!$AR$3:$AS$501,2,FALSE),"")</f>
        <v/>
      </c>
    </row>
    <row r="1093" spans="1:10" x14ac:dyDescent="0.35">
      <c r="A1093" s="113"/>
      <c r="B1093" s="114"/>
      <c r="C1093" s="115"/>
      <c r="D1093" s="114"/>
      <c r="E1093" s="116"/>
      <c r="F1093" s="116"/>
      <c r="G1093" s="114"/>
      <c r="H1093" s="115"/>
      <c r="I1093" s="274"/>
      <c r="J1093" s="277" t="str">
        <f>IFERROR(VLOOKUP(I1093,ACOUSTIC_SITE_INFO!$AR$3:$AS$501,2,FALSE),"")</f>
        <v/>
      </c>
    </row>
    <row r="1094" spans="1:10" x14ac:dyDescent="0.35">
      <c r="A1094" s="113"/>
      <c r="B1094" s="114"/>
      <c r="C1094" s="115"/>
      <c r="D1094" s="114"/>
      <c r="E1094" s="116"/>
      <c r="F1094" s="116"/>
      <c r="G1094" s="114"/>
      <c r="H1094" s="115"/>
      <c r="I1094" s="274"/>
      <c r="J1094" s="277" t="str">
        <f>IFERROR(VLOOKUP(I1094,ACOUSTIC_SITE_INFO!$AR$3:$AS$501,2,FALSE),"")</f>
        <v/>
      </c>
    </row>
    <row r="1095" spans="1:10" x14ac:dyDescent="0.35">
      <c r="A1095" s="113"/>
      <c r="B1095" s="114"/>
      <c r="C1095" s="115"/>
      <c r="D1095" s="114"/>
      <c r="E1095" s="116"/>
      <c r="F1095" s="116"/>
      <c r="G1095" s="114"/>
      <c r="H1095" s="115"/>
      <c r="I1095" s="274"/>
      <c r="J1095" s="277" t="str">
        <f>IFERROR(VLOOKUP(I1095,ACOUSTIC_SITE_INFO!$AR$3:$AS$501,2,FALSE),"")</f>
        <v/>
      </c>
    </row>
    <row r="1096" spans="1:10" x14ac:dyDescent="0.35">
      <c r="A1096" s="113"/>
      <c r="B1096" s="114"/>
      <c r="C1096" s="115"/>
      <c r="D1096" s="114"/>
      <c r="E1096" s="116"/>
      <c r="F1096" s="116"/>
      <c r="G1096" s="114"/>
      <c r="H1096" s="115"/>
      <c r="I1096" s="274"/>
      <c r="J1096" s="277" t="str">
        <f>IFERROR(VLOOKUP(I1096,ACOUSTIC_SITE_INFO!$AR$3:$AS$501,2,FALSE),"")</f>
        <v/>
      </c>
    </row>
    <row r="1097" spans="1:10" x14ac:dyDescent="0.35">
      <c r="A1097" s="113"/>
      <c r="B1097" s="114"/>
      <c r="C1097" s="115"/>
      <c r="D1097" s="114"/>
      <c r="E1097" s="116"/>
      <c r="F1097" s="116"/>
      <c r="G1097" s="114"/>
      <c r="H1097" s="115"/>
      <c r="I1097" s="274"/>
      <c r="J1097" s="277" t="str">
        <f>IFERROR(VLOOKUP(I1097,ACOUSTIC_SITE_INFO!$AR$3:$AS$501,2,FALSE),"")</f>
        <v/>
      </c>
    </row>
    <row r="1098" spans="1:10" x14ac:dyDescent="0.35">
      <c r="A1098" s="113"/>
      <c r="B1098" s="114"/>
      <c r="C1098" s="115"/>
      <c r="D1098" s="114"/>
      <c r="E1098" s="116"/>
      <c r="F1098" s="116"/>
      <c r="G1098" s="114"/>
      <c r="H1098" s="115"/>
      <c r="I1098" s="274"/>
      <c r="J1098" s="277" t="str">
        <f>IFERROR(VLOOKUP(I1098,ACOUSTIC_SITE_INFO!$AR$3:$AS$501,2,FALSE),"")</f>
        <v/>
      </c>
    </row>
    <row r="1099" spans="1:10" x14ac:dyDescent="0.35">
      <c r="A1099" s="113"/>
      <c r="B1099" s="114"/>
      <c r="C1099" s="115"/>
      <c r="D1099" s="114"/>
      <c r="E1099" s="116"/>
      <c r="F1099" s="116"/>
      <c r="G1099" s="114"/>
      <c r="H1099" s="115"/>
      <c r="I1099" s="274"/>
      <c r="J1099" s="277" t="str">
        <f>IFERROR(VLOOKUP(I1099,ACOUSTIC_SITE_INFO!$AR$3:$AS$501,2,FALSE),"")</f>
        <v/>
      </c>
    </row>
    <row r="1100" spans="1:10" x14ac:dyDescent="0.35">
      <c r="A1100" s="113"/>
      <c r="B1100" s="114"/>
      <c r="C1100" s="115"/>
      <c r="D1100" s="114"/>
      <c r="E1100" s="116"/>
      <c r="F1100" s="116"/>
      <c r="G1100" s="114"/>
      <c r="H1100" s="115"/>
      <c r="I1100" s="274"/>
      <c r="J1100" s="277" t="str">
        <f>IFERROR(VLOOKUP(I1100,ACOUSTIC_SITE_INFO!$AR$3:$AS$501,2,FALSE),"")</f>
        <v/>
      </c>
    </row>
    <row r="1101" spans="1:10" x14ac:dyDescent="0.35">
      <c r="A1101" s="113"/>
      <c r="B1101" s="114"/>
      <c r="C1101" s="115"/>
      <c r="D1101" s="114"/>
      <c r="E1101" s="116"/>
      <c r="F1101" s="116"/>
      <c r="G1101" s="114"/>
      <c r="H1101" s="115"/>
      <c r="I1101" s="274"/>
      <c r="J1101" s="277" t="str">
        <f>IFERROR(VLOOKUP(I1101,ACOUSTIC_SITE_INFO!$AR$3:$AS$501,2,FALSE),"")</f>
        <v/>
      </c>
    </row>
    <row r="1102" spans="1:10" x14ac:dyDescent="0.35">
      <c r="A1102" s="113"/>
      <c r="B1102" s="114"/>
      <c r="C1102" s="115"/>
      <c r="D1102" s="114"/>
      <c r="E1102" s="116"/>
      <c r="F1102" s="116"/>
      <c r="G1102" s="114"/>
      <c r="H1102" s="115"/>
      <c r="I1102" s="274"/>
      <c r="J1102" s="277" t="str">
        <f>IFERROR(VLOOKUP(I1102,ACOUSTIC_SITE_INFO!$AR$3:$AS$501,2,FALSE),"")</f>
        <v/>
      </c>
    </row>
    <row r="1103" spans="1:10" x14ac:dyDescent="0.35">
      <c r="A1103" s="113"/>
      <c r="B1103" s="114"/>
      <c r="C1103" s="115"/>
      <c r="D1103" s="114"/>
      <c r="E1103" s="116"/>
      <c r="F1103" s="116"/>
      <c r="G1103" s="114"/>
      <c r="H1103" s="115"/>
      <c r="I1103" s="274"/>
      <c r="J1103" s="277" t="str">
        <f>IFERROR(VLOOKUP(I1103,ACOUSTIC_SITE_INFO!$AR$3:$AS$501,2,FALSE),"")</f>
        <v/>
      </c>
    </row>
    <row r="1104" spans="1:10" x14ac:dyDescent="0.35">
      <c r="A1104" s="113"/>
      <c r="B1104" s="114"/>
      <c r="C1104" s="115"/>
      <c r="D1104" s="114"/>
      <c r="E1104" s="116"/>
      <c r="F1104" s="116"/>
      <c r="G1104" s="114"/>
      <c r="H1104" s="115"/>
      <c r="I1104" s="274"/>
      <c r="J1104" s="277" t="str">
        <f>IFERROR(VLOOKUP(I1104,ACOUSTIC_SITE_INFO!$AR$3:$AS$501,2,FALSE),"")</f>
        <v/>
      </c>
    </row>
    <row r="1105" spans="1:10" x14ac:dyDescent="0.35">
      <c r="A1105" s="113"/>
      <c r="B1105" s="114"/>
      <c r="C1105" s="115"/>
      <c r="D1105" s="114"/>
      <c r="E1105" s="116"/>
      <c r="F1105" s="116"/>
      <c r="G1105" s="114"/>
      <c r="H1105" s="115"/>
      <c r="I1105" s="274"/>
      <c r="J1105" s="277" t="str">
        <f>IFERROR(VLOOKUP(I1105,ACOUSTIC_SITE_INFO!$AR$3:$AS$501,2,FALSE),"")</f>
        <v/>
      </c>
    </row>
    <row r="1106" spans="1:10" x14ac:dyDescent="0.35">
      <c r="A1106" s="113"/>
      <c r="B1106" s="114"/>
      <c r="C1106" s="115"/>
      <c r="D1106" s="114"/>
      <c r="E1106" s="116"/>
      <c r="F1106" s="116"/>
      <c r="G1106" s="114"/>
      <c r="H1106" s="115"/>
      <c r="I1106" s="274"/>
      <c r="J1106" s="277" t="str">
        <f>IFERROR(VLOOKUP(I1106,ACOUSTIC_SITE_INFO!$AR$3:$AS$501,2,FALSE),"")</f>
        <v/>
      </c>
    </row>
    <row r="1107" spans="1:10" x14ac:dyDescent="0.35">
      <c r="A1107" s="113"/>
      <c r="B1107" s="114"/>
      <c r="C1107" s="115"/>
      <c r="D1107" s="114"/>
      <c r="E1107" s="116"/>
      <c r="F1107" s="116"/>
      <c r="G1107" s="114"/>
      <c r="H1107" s="115"/>
      <c r="I1107" s="274"/>
      <c r="J1107" s="277" t="str">
        <f>IFERROR(VLOOKUP(I1107,ACOUSTIC_SITE_INFO!$AR$3:$AS$501,2,FALSE),"")</f>
        <v/>
      </c>
    </row>
    <row r="1108" spans="1:10" x14ac:dyDescent="0.35">
      <c r="A1108" s="113"/>
      <c r="B1108" s="114"/>
      <c r="C1108" s="115"/>
      <c r="D1108" s="114"/>
      <c r="E1108" s="116"/>
      <c r="F1108" s="116"/>
      <c r="G1108" s="114"/>
      <c r="H1108" s="115"/>
      <c r="I1108" s="274"/>
      <c r="J1108" s="277" t="str">
        <f>IFERROR(VLOOKUP(I1108,ACOUSTIC_SITE_INFO!$AR$3:$AS$501,2,FALSE),"")</f>
        <v/>
      </c>
    </row>
    <row r="1109" spans="1:10" x14ac:dyDescent="0.35">
      <c r="A1109" s="113"/>
      <c r="B1109" s="114"/>
      <c r="C1109" s="115"/>
      <c r="D1109" s="114"/>
      <c r="E1109" s="116"/>
      <c r="F1109" s="116"/>
      <c r="G1109" s="114"/>
      <c r="H1109" s="115"/>
      <c r="I1109" s="274"/>
      <c r="J1109" s="277" t="str">
        <f>IFERROR(VLOOKUP(I1109,ACOUSTIC_SITE_INFO!$AR$3:$AS$501,2,FALSE),"")</f>
        <v/>
      </c>
    </row>
    <row r="1110" spans="1:10" x14ac:dyDescent="0.35">
      <c r="A1110" s="113"/>
      <c r="B1110" s="114"/>
      <c r="C1110" s="115"/>
      <c r="D1110" s="114"/>
      <c r="E1110" s="116"/>
      <c r="F1110" s="116"/>
      <c r="G1110" s="114"/>
      <c r="H1110" s="115"/>
      <c r="I1110" s="274"/>
      <c r="J1110" s="277" t="str">
        <f>IFERROR(VLOOKUP(I1110,ACOUSTIC_SITE_INFO!$AR$3:$AS$501,2,FALSE),"")</f>
        <v/>
      </c>
    </row>
    <row r="1111" spans="1:10" x14ac:dyDescent="0.35">
      <c r="A1111" s="113"/>
      <c r="B1111" s="114"/>
      <c r="C1111" s="115"/>
      <c r="D1111" s="114"/>
      <c r="E1111" s="116"/>
      <c r="F1111" s="116"/>
      <c r="G1111" s="114"/>
      <c r="H1111" s="115"/>
      <c r="I1111" s="274"/>
      <c r="J1111" s="277" t="str">
        <f>IFERROR(VLOOKUP(I1111,ACOUSTIC_SITE_INFO!$AR$3:$AS$501,2,FALSE),"")</f>
        <v/>
      </c>
    </row>
    <row r="1112" spans="1:10" x14ac:dyDescent="0.35">
      <c r="A1112" s="113"/>
      <c r="B1112" s="114"/>
      <c r="C1112" s="115"/>
      <c r="D1112" s="114"/>
      <c r="E1112" s="116"/>
      <c r="F1112" s="116"/>
      <c r="G1112" s="114"/>
      <c r="H1112" s="115"/>
      <c r="I1112" s="274"/>
      <c r="J1112" s="277" t="str">
        <f>IFERROR(VLOOKUP(I1112,ACOUSTIC_SITE_INFO!$AR$3:$AS$501,2,FALSE),"")</f>
        <v/>
      </c>
    </row>
    <row r="1113" spans="1:10" x14ac:dyDescent="0.35">
      <c r="A1113" s="113"/>
      <c r="B1113" s="114"/>
      <c r="C1113" s="115"/>
      <c r="D1113" s="114"/>
      <c r="E1113" s="116"/>
      <c r="F1113" s="116"/>
      <c r="G1113" s="114"/>
      <c r="H1113" s="115"/>
      <c r="I1113" s="274"/>
      <c r="J1113" s="277" t="str">
        <f>IFERROR(VLOOKUP(I1113,ACOUSTIC_SITE_INFO!$AR$3:$AS$501,2,FALSE),"")</f>
        <v/>
      </c>
    </row>
    <row r="1114" spans="1:10" x14ac:dyDescent="0.35">
      <c r="A1114" s="113"/>
      <c r="B1114" s="114"/>
      <c r="C1114" s="115"/>
      <c r="D1114" s="114"/>
      <c r="E1114" s="116"/>
      <c r="F1114" s="116"/>
      <c r="G1114" s="114"/>
      <c r="H1114" s="115"/>
      <c r="I1114" s="274"/>
      <c r="J1114" s="277" t="str">
        <f>IFERROR(VLOOKUP(I1114,ACOUSTIC_SITE_INFO!$AR$3:$AS$501,2,FALSE),"")</f>
        <v/>
      </c>
    </row>
    <row r="1115" spans="1:10" x14ac:dyDescent="0.35">
      <c r="A1115" s="113"/>
      <c r="B1115" s="114"/>
      <c r="C1115" s="115"/>
      <c r="D1115" s="114"/>
      <c r="E1115" s="116"/>
      <c r="F1115" s="116"/>
      <c r="G1115" s="114"/>
      <c r="H1115" s="115"/>
      <c r="I1115" s="274"/>
      <c r="J1115" s="277" t="str">
        <f>IFERROR(VLOOKUP(I1115,ACOUSTIC_SITE_INFO!$AR$3:$AS$501,2,FALSE),"")</f>
        <v/>
      </c>
    </row>
    <row r="1116" spans="1:10" x14ac:dyDescent="0.35">
      <c r="A1116" s="113"/>
      <c r="B1116" s="114"/>
      <c r="C1116" s="115"/>
      <c r="D1116" s="114"/>
      <c r="E1116" s="116"/>
      <c r="F1116" s="116"/>
      <c r="G1116" s="114"/>
      <c r="H1116" s="115"/>
      <c r="I1116" s="274"/>
      <c r="J1116" s="277" t="str">
        <f>IFERROR(VLOOKUP(I1116,ACOUSTIC_SITE_INFO!$AR$3:$AS$501,2,FALSE),"")</f>
        <v/>
      </c>
    </row>
    <row r="1117" spans="1:10" x14ac:dyDescent="0.35">
      <c r="A1117" s="113"/>
      <c r="B1117" s="114"/>
      <c r="C1117" s="115"/>
      <c r="D1117" s="114"/>
      <c r="E1117" s="116"/>
      <c r="F1117" s="116"/>
      <c r="G1117" s="114"/>
      <c r="H1117" s="115"/>
      <c r="I1117" s="274"/>
      <c r="J1117" s="277" t="str">
        <f>IFERROR(VLOOKUP(I1117,ACOUSTIC_SITE_INFO!$AR$3:$AS$501,2,FALSE),"")</f>
        <v/>
      </c>
    </row>
    <row r="1118" spans="1:10" x14ac:dyDescent="0.35">
      <c r="A1118" s="113"/>
      <c r="B1118" s="114"/>
      <c r="C1118" s="115"/>
      <c r="D1118" s="114"/>
      <c r="E1118" s="116"/>
      <c r="F1118" s="116"/>
      <c r="G1118" s="114"/>
      <c r="H1118" s="115"/>
      <c r="I1118" s="274"/>
      <c r="J1118" s="277" t="str">
        <f>IFERROR(VLOOKUP(I1118,ACOUSTIC_SITE_INFO!$AR$3:$AS$501,2,FALSE),"")</f>
        <v/>
      </c>
    </row>
    <row r="1119" spans="1:10" x14ac:dyDescent="0.35">
      <c r="A1119" s="113"/>
      <c r="B1119" s="114"/>
      <c r="C1119" s="115"/>
      <c r="D1119" s="114"/>
      <c r="E1119" s="116"/>
      <c r="F1119" s="116"/>
      <c r="G1119" s="114"/>
      <c r="H1119" s="115"/>
      <c r="I1119" s="274"/>
      <c r="J1119" s="277" t="str">
        <f>IFERROR(VLOOKUP(I1119,ACOUSTIC_SITE_INFO!$AR$3:$AS$501,2,FALSE),"")</f>
        <v/>
      </c>
    </row>
    <row r="1120" spans="1:10" x14ac:dyDescent="0.35">
      <c r="A1120" s="113"/>
      <c r="B1120" s="114"/>
      <c r="C1120" s="115"/>
      <c r="D1120" s="114"/>
      <c r="E1120" s="116"/>
      <c r="F1120" s="116"/>
      <c r="G1120" s="114"/>
      <c r="H1120" s="115"/>
      <c r="I1120" s="274"/>
      <c r="J1120" s="277" t="str">
        <f>IFERROR(VLOOKUP(I1120,ACOUSTIC_SITE_INFO!$AR$3:$AS$501,2,FALSE),"")</f>
        <v/>
      </c>
    </row>
    <row r="1121" spans="1:10" x14ac:dyDescent="0.35">
      <c r="A1121" s="113"/>
      <c r="B1121" s="114"/>
      <c r="C1121" s="115"/>
      <c r="D1121" s="114"/>
      <c r="E1121" s="116"/>
      <c r="F1121" s="116"/>
      <c r="G1121" s="114"/>
      <c r="H1121" s="115"/>
      <c r="I1121" s="274"/>
      <c r="J1121" s="277" t="str">
        <f>IFERROR(VLOOKUP(I1121,ACOUSTIC_SITE_INFO!$AR$3:$AS$501,2,FALSE),"")</f>
        <v/>
      </c>
    </row>
    <row r="1122" spans="1:10" x14ac:dyDescent="0.35">
      <c r="A1122" s="113"/>
      <c r="B1122" s="114"/>
      <c r="C1122" s="115"/>
      <c r="D1122" s="114"/>
      <c r="E1122" s="116"/>
      <c r="F1122" s="116"/>
      <c r="G1122" s="114"/>
      <c r="H1122" s="115"/>
      <c r="I1122" s="274"/>
      <c r="J1122" s="277" t="str">
        <f>IFERROR(VLOOKUP(I1122,ACOUSTIC_SITE_INFO!$AR$3:$AS$501,2,FALSE),"")</f>
        <v/>
      </c>
    </row>
    <row r="1123" spans="1:10" x14ac:dyDescent="0.35">
      <c r="A1123" s="113"/>
      <c r="B1123" s="114"/>
      <c r="C1123" s="115"/>
      <c r="D1123" s="114"/>
      <c r="E1123" s="116"/>
      <c r="F1123" s="116"/>
      <c r="G1123" s="114"/>
      <c r="H1123" s="115"/>
      <c r="I1123" s="274"/>
      <c r="J1123" s="277" t="str">
        <f>IFERROR(VLOOKUP(I1123,ACOUSTIC_SITE_INFO!$AR$3:$AS$501,2,FALSE),"")</f>
        <v/>
      </c>
    </row>
    <row r="1124" spans="1:10" x14ac:dyDescent="0.35">
      <c r="A1124" s="113"/>
      <c r="B1124" s="114"/>
      <c r="C1124" s="115"/>
      <c r="D1124" s="114"/>
      <c r="E1124" s="116"/>
      <c r="F1124" s="116"/>
      <c r="G1124" s="114"/>
      <c r="H1124" s="115"/>
      <c r="I1124" s="274"/>
      <c r="J1124" s="277" t="str">
        <f>IFERROR(VLOOKUP(I1124,ACOUSTIC_SITE_INFO!$AR$3:$AS$501,2,FALSE),"")</f>
        <v/>
      </c>
    </row>
    <row r="1125" spans="1:10" x14ac:dyDescent="0.35">
      <c r="A1125" s="113"/>
      <c r="B1125" s="114"/>
      <c r="C1125" s="115"/>
      <c r="D1125" s="114"/>
      <c r="E1125" s="116"/>
      <c r="F1125" s="116"/>
      <c r="G1125" s="114"/>
      <c r="H1125" s="115"/>
      <c r="I1125" s="274"/>
      <c r="J1125" s="277" t="str">
        <f>IFERROR(VLOOKUP(I1125,ACOUSTIC_SITE_INFO!$AR$3:$AS$501,2,FALSE),"")</f>
        <v/>
      </c>
    </row>
    <row r="1126" spans="1:10" x14ac:dyDescent="0.35">
      <c r="A1126" s="113"/>
      <c r="B1126" s="114"/>
      <c r="C1126" s="115"/>
      <c r="D1126" s="114"/>
      <c r="E1126" s="116"/>
      <c r="F1126" s="116"/>
      <c r="G1126" s="114"/>
      <c r="H1126" s="115"/>
      <c r="I1126" s="274"/>
      <c r="J1126" s="277" t="str">
        <f>IFERROR(VLOOKUP(I1126,ACOUSTIC_SITE_INFO!$AR$3:$AS$501,2,FALSE),"")</f>
        <v/>
      </c>
    </row>
    <row r="1127" spans="1:10" x14ac:dyDescent="0.35">
      <c r="A1127" s="113"/>
      <c r="B1127" s="114"/>
      <c r="C1127" s="115"/>
      <c r="D1127" s="114"/>
      <c r="E1127" s="116"/>
      <c r="F1127" s="116"/>
      <c r="G1127" s="114"/>
      <c r="H1127" s="115"/>
      <c r="I1127" s="274"/>
      <c r="J1127" s="277" t="str">
        <f>IFERROR(VLOOKUP(I1127,ACOUSTIC_SITE_INFO!$AR$3:$AS$501,2,FALSE),"")</f>
        <v/>
      </c>
    </row>
    <row r="1128" spans="1:10" x14ac:dyDescent="0.35">
      <c r="A1128" s="113"/>
      <c r="B1128" s="114"/>
      <c r="C1128" s="115"/>
      <c r="D1128" s="114"/>
      <c r="E1128" s="116"/>
      <c r="F1128" s="116"/>
      <c r="G1128" s="114"/>
      <c r="H1128" s="115"/>
      <c r="I1128" s="274"/>
      <c r="J1128" s="277" t="str">
        <f>IFERROR(VLOOKUP(I1128,ACOUSTIC_SITE_INFO!$AR$3:$AS$501,2,FALSE),"")</f>
        <v/>
      </c>
    </row>
    <row r="1129" spans="1:10" x14ac:dyDescent="0.35">
      <c r="A1129" s="113"/>
      <c r="B1129" s="114"/>
      <c r="C1129" s="115"/>
      <c r="D1129" s="114"/>
      <c r="E1129" s="116"/>
      <c r="F1129" s="116"/>
      <c r="G1129" s="114"/>
      <c r="H1129" s="115"/>
      <c r="I1129" s="274"/>
      <c r="J1129" s="277" t="str">
        <f>IFERROR(VLOOKUP(I1129,ACOUSTIC_SITE_INFO!$AR$3:$AS$501,2,FALSE),"")</f>
        <v/>
      </c>
    </row>
    <row r="1130" spans="1:10" x14ac:dyDescent="0.35">
      <c r="A1130" s="113"/>
      <c r="B1130" s="114"/>
      <c r="C1130" s="115"/>
      <c r="D1130" s="114"/>
      <c r="E1130" s="116"/>
      <c r="F1130" s="116"/>
      <c r="G1130" s="114"/>
      <c r="H1130" s="115"/>
      <c r="I1130" s="274"/>
      <c r="J1130" s="277" t="str">
        <f>IFERROR(VLOOKUP(I1130,ACOUSTIC_SITE_INFO!$AR$3:$AS$501,2,FALSE),"")</f>
        <v/>
      </c>
    </row>
    <row r="1131" spans="1:10" x14ac:dyDescent="0.35">
      <c r="A1131" s="113"/>
      <c r="B1131" s="114"/>
      <c r="C1131" s="115"/>
      <c r="D1131" s="114"/>
      <c r="E1131" s="116"/>
      <c r="F1131" s="116"/>
      <c r="G1131" s="114"/>
      <c r="H1131" s="115"/>
      <c r="I1131" s="274"/>
      <c r="J1131" s="277" t="str">
        <f>IFERROR(VLOOKUP(I1131,ACOUSTIC_SITE_INFO!$AR$3:$AS$501,2,FALSE),"")</f>
        <v/>
      </c>
    </row>
    <row r="1132" spans="1:10" x14ac:dyDescent="0.35">
      <c r="A1132" s="113"/>
      <c r="B1132" s="114"/>
      <c r="C1132" s="115"/>
      <c r="D1132" s="114"/>
      <c r="E1132" s="116"/>
      <c r="F1132" s="116"/>
      <c r="G1132" s="114"/>
      <c r="H1132" s="115"/>
      <c r="I1132" s="274"/>
      <c r="J1132" s="277" t="str">
        <f>IFERROR(VLOOKUP(I1132,ACOUSTIC_SITE_INFO!$AR$3:$AS$501,2,FALSE),"")</f>
        <v/>
      </c>
    </row>
    <row r="1133" spans="1:10" x14ac:dyDescent="0.35">
      <c r="A1133" s="113"/>
      <c r="B1133" s="114"/>
      <c r="C1133" s="115"/>
      <c r="D1133" s="114"/>
      <c r="E1133" s="116"/>
      <c r="F1133" s="116"/>
      <c r="G1133" s="114"/>
      <c r="H1133" s="115"/>
      <c r="I1133" s="274"/>
      <c r="J1133" s="277" t="str">
        <f>IFERROR(VLOOKUP(I1133,ACOUSTIC_SITE_INFO!$AR$3:$AS$501,2,FALSE),"")</f>
        <v/>
      </c>
    </row>
    <row r="1134" spans="1:10" x14ac:dyDescent="0.35">
      <c r="A1134" s="113"/>
      <c r="B1134" s="114"/>
      <c r="C1134" s="115"/>
      <c r="D1134" s="114"/>
      <c r="E1134" s="116"/>
      <c r="F1134" s="116"/>
      <c r="G1134" s="114"/>
      <c r="H1134" s="115"/>
      <c r="I1134" s="274"/>
      <c r="J1134" s="277" t="str">
        <f>IFERROR(VLOOKUP(I1134,ACOUSTIC_SITE_INFO!$AR$3:$AS$501,2,FALSE),"")</f>
        <v/>
      </c>
    </row>
    <row r="1135" spans="1:10" x14ac:dyDescent="0.35">
      <c r="A1135" s="113"/>
      <c r="B1135" s="114"/>
      <c r="C1135" s="115"/>
      <c r="D1135" s="114"/>
      <c r="E1135" s="116"/>
      <c r="F1135" s="116"/>
      <c r="G1135" s="114"/>
      <c r="H1135" s="115"/>
      <c r="I1135" s="274"/>
      <c r="J1135" s="277" t="str">
        <f>IFERROR(VLOOKUP(I1135,ACOUSTIC_SITE_INFO!$AR$3:$AS$501,2,FALSE),"")</f>
        <v/>
      </c>
    </row>
    <row r="1136" spans="1:10" x14ac:dyDescent="0.35">
      <c r="A1136" s="113"/>
      <c r="B1136" s="114"/>
      <c r="C1136" s="115"/>
      <c r="D1136" s="114"/>
      <c r="E1136" s="116"/>
      <c r="F1136" s="116"/>
      <c r="G1136" s="114"/>
      <c r="H1136" s="115"/>
      <c r="I1136" s="274"/>
      <c r="J1136" s="277" t="str">
        <f>IFERROR(VLOOKUP(I1136,ACOUSTIC_SITE_INFO!$AR$3:$AS$501,2,FALSE),"")</f>
        <v/>
      </c>
    </row>
    <row r="1137" spans="1:10" x14ac:dyDescent="0.35">
      <c r="A1137" s="113"/>
      <c r="B1137" s="114"/>
      <c r="C1137" s="115"/>
      <c r="D1137" s="114"/>
      <c r="E1137" s="116"/>
      <c r="F1137" s="116"/>
      <c r="G1137" s="114"/>
      <c r="H1137" s="115"/>
      <c r="I1137" s="274"/>
      <c r="J1137" s="277" t="str">
        <f>IFERROR(VLOOKUP(I1137,ACOUSTIC_SITE_INFO!$AR$3:$AS$501,2,FALSE),"")</f>
        <v/>
      </c>
    </row>
    <row r="1138" spans="1:10" x14ac:dyDescent="0.35">
      <c r="A1138" s="113"/>
      <c r="B1138" s="114"/>
      <c r="C1138" s="115"/>
      <c r="D1138" s="114"/>
      <c r="E1138" s="116"/>
      <c r="F1138" s="116"/>
      <c r="G1138" s="114"/>
      <c r="H1138" s="115"/>
      <c r="I1138" s="274"/>
      <c r="J1138" s="277" t="str">
        <f>IFERROR(VLOOKUP(I1138,ACOUSTIC_SITE_INFO!$AR$3:$AS$501,2,FALSE),"")</f>
        <v/>
      </c>
    </row>
    <row r="1139" spans="1:10" x14ac:dyDescent="0.35">
      <c r="A1139" s="113"/>
      <c r="B1139" s="114"/>
      <c r="C1139" s="115"/>
      <c r="D1139" s="114"/>
      <c r="E1139" s="116"/>
      <c r="F1139" s="116"/>
      <c r="G1139" s="114"/>
      <c r="H1139" s="115"/>
      <c r="I1139" s="274"/>
      <c r="J1139" s="277" t="str">
        <f>IFERROR(VLOOKUP(I1139,ACOUSTIC_SITE_INFO!$AR$3:$AS$501,2,FALSE),"")</f>
        <v/>
      </c>
    </row>
    <row r="1140" spans="1:10" x14ac:dyDescent="0.35">
      <c r="A1140" s="113"/>
      <c r="B1140" s="114"/>
      <c r="C1140" s="115"/>
      <c r="D1140" s="114"/>
      <c r="E1140" s="116"/>
      <c r="F1140" s="116"/>
      <c r="G1140" s="114"/>
      <c r="H1140" s="115"/>
      <c r="I1140" s="274"/>
      <c r="J1140" s="277" t="str">
        <f>IFERROR(VLOOKUP(I1140,ACOUSTIC_SITE_INFO!$AR$3:$AS$501,2,FALSE),"")</f>
        <v/>
      </c>
    </row>
    <row r="1141" spans="1:10" x14ac:dyDescent="0.35">
      <c r="A1141" s="113"/>
      <c r="B1141" s="114"/>
      <c r="C1141" s="115"/>
      <c r="D1141" s="114"/>
      <c r="E1141" s="116"/>
      <c r="F1141" s="116"/>
      <c r="G1141" s="114"/>
      <c r="H1141" s="115"/>
      <c r="I1141" s="274"/>
      <c r="J1141" s="277" t="str">
        <f>IFERROR(VLOOKUP(I1141,ACOUSTIC_SITE_INFO!$AR$3:$AS$501,2,FALSE),"")</f>
        <v/>
      </c>
    </row>
    <row r="1142" spans="1:10" x14ac:dyDescent="0.35">
      <c r="A1142" s="113"/>
      <c r="B1142" s="114"/>
      <c r="C1142" s="115"/>
      <c r="D1142" s="114"/>
      <c r="E1142" s="116"/>
      <c r="F1142" s="116"/>
      <c r="G1142" s="114"/>
      <c r="H1142" s="115"/>
      <c r="I1142" s="274"/>
      <c r="J1142" s="277" t="str">
        <f>IFERROR(VLOOKUP(I1142,ACOUSTIC_SITE_INFO!$AR$3:$AS$501,2,FALSE),"")</f>
        <v/>
      </c>
    </row>
    <row r="1143" spans="1:10" x14ac:dyDescent="0.35">
      <c r="A1143" s="113"/>
      <c r="B1143" s="114"/>
      <c r="C1143" s="115"/>
      <c r="D1143" s="114"/>
      <c r="E1143" s="116"/>
      <c r="F1143" s="116"/>
      <c r="G1143" s="114"/>
      <c r="H1143" s="115"/>
      <c r="I1143" s="274"/>
      <c r="J1143" s="277" t="str">
        <f>IFERROR(VLOOKUP(I1143,ACOUSTIC_SITE_INFO!$AR$3:$AS$501,2,FALSE),"")</f>
        <v/>
      </c>
    </row>
    <row r="1144" spans="1:10" x14ac:dyDescent="0.35">
      <c r="A1144" s="113"/>
      <c r="B1144" s="114"/>
      <c r="C1144" s="115"/>
      <c r="D1144" s="114"/>
      <c r="E1144" s="116"/>
      <c r="F1144" s="116"/>
      <c r="G1144" s="114"/>
      <c r="H1144" s="115"/>
      <c r="I1144" s="274"/>
      <c r="J1144" s="277" t="str">
        <f>IFERROR(VLOOKUP(I1144,ACOUSTIC_SITE_INFO!$AR$3:$AS$501,2,FALSE),"")</f>
        <v/>
      </c>
    </row>
    <row r="1145" spans="1:10" x14ac:dyDescent="0.35">
      <c r="A1145" s="113"/>
      <c r="B1145" s="114"/>
      <c r="C1145" s="115"/>
      <c r="D1145" s="114"/>
      <c r="E1145" s="116"/>
      <c r="F1145" s="116"/>
      <c r="G1145" s="114"/>
      <c r="H1145" s="115"/>
      <c r="I1145" s="274"/>
      <c r="J1145" s="277" t="str">
        <f>IFERROR(VLOOKUP(I1145,ACOUSTIC_SITE_INFO!$AR$3:$AS$501,2,FALSE),"")</f>
        <v/>
      </c>
    </row>
    <row r="1146" spans="1:10" x14ac:dyDescent="0.35">
      <c r="A1146" s="113"/>
      <c r="B1146" s="114"/>
      <c r="C1146" s="115"/>
      <c r="D1146" s="114"/>
      <c r="E1146" s="116"/>
      <c r="F1146" s="116"/>
      <c r="G1146" s="114"/>
      <c r="H1146" s="115"/>
      <c r="I1146" s="274"/>
      <c r="J1146" s="277" t="str">
        <f>IFERROR(VLOOKUP(I1146,ACOUSTIC_SITE_INFO!$AR$3:$AS$501,2,FALSE),"")</f>
        <v/>
      </c>
    </row>
    <row r="1147" spans="1:10" x14ac:dyDescent="0.35">
      <c r="A1147" s="113"/>
      <c r="B1147" s="114"/>
      <c r="C1147" s="115"/>
      <c r="D1147" s="114"/>
      <c r="E1147" s="116"/>
      <c r="F1147" s="116"/>
      <c r="G1147" s="114"/>
      <c r="H1147" s="115"/>
      <c r="I1147" s="274"/>
      <c r="J1147" s="277" t="str">
        <f>IFERROR(VLOOKUP(I1147,ACOUSTIC_SITE_INFO!$AR$3:$AS$501,2,FALSE),"")</f>
        <v/>
      </c>
    </row>
    <row r="1148" spans="1:10" x14ac:dyDescent="0.35">
      <c r="A1148" s="113"/>
      <c r="B1148" s="114"/>
      <c r="C1148" s="115"/>
      <c r="D1148" s="114"/>
      <c r="E1148" s="116"/>
      <c r="F1148" s="116"/>
      <c r="G1148" s="114"/>
      <c r="H1148" s="115"/>
      <c r="I1148" s="274"/>
      <c r="J1148" s="277" t="str">
        <f>IFERROR(VLOOKUP(I1148,ACOUSTIC_SITE_INFO!$AR$3:$AS$501,2,FALSE),"")</f>
        <v/>
      </c>
    </row>
    <row r="1149" spans="1:10" x14ac:dyDescent="0.35">
      <c r="A1149" s="113"/>
      <c r="B1149" s="114"/>
      <c r="C1149" s="115"/>
      <c r="D1149" s="114"/>
      <c r="E1149" s="116"/>
      <c r="F1149" s="116"/>
      <c r="G1149" s="114"/>
      <c r="H1149" s="115"/>
      <c r="I1149" s="274"/>
      <c r="J1149" s="277" t="str">
        <f>IFERROR(VLOOKUP(I1149,ACOUSTIC_SITE_INFO!$AR$3:$AS$501,2,FALSE),"")</f>
        <v/>
      </c>
    </row>
    <row r="1150" spans="1:10" x14ac:dyDescent="0.35">
      <c r="A1150" s="113"/>
      <c r="B1150" s="114"/>
      <c r="C1150" s="115"/>
      <c r="D1150" s="114"/>
      <c r="E1150" s="116"/>
      <c r="F1150" s="116"/>
      <c r="G1150" s="114"/>
      <c r="H1150" s="115"/>
      <c r="I1150" s="274"/>
      <c r="J1150" s="277" t="str">
        <f>IFERROR(VLOOKUP(I1150,ACOUSTIC_SITE_INFO!$AR$3:$AS$501,2,FALSE),"")</f>
        <v/>
      </c>
    </row>
    <row r="1151" spans="1:10" x14ac:dyDescent="0.35">
      <c r="A1151" s="113"/>
      <c r="B1151" s="114"/>
      <c r="C1151" s="115"/>
      <c r="D1151" s="114"/>
      <c r="E1151" s="116"/>
      <c r="F1151" s="116"/>
      <c r="G1151" s="114"/>
      <c r="H1151" s="115"/>
      <c r="I1151" s="274"/>
      <c r="J1151" s="277" t="str">
        <f>IFERROR(VLOOKUP(I1151,ACOUSTIC_SITE_INFO!$AR$3:$AS$501,2,FALSE),"")</f>
        <v/>
      </c>
    </row>
    <row r="1152" spans="1:10" x14ac:dyDescent="0.35">
      <c r="A1152" s="113"/>
      <c r="B1152" s="114"/>
      <c r="C1152" s="115"/>
      <c r="D1152" s="114"/>
      <c r="E1152" s="116"/>
      <c r="F1152" s="116"/>
      <c r="G1152" s="114"/>
      <c r="H1152" s="115"/>
      <c r="I1152" s="274"/>
      <c r="J1152" s="277" t="str">
        <f>IFERROR(VLOOKUP(I1152,ACOUSTIC_SITE_INFO!$AR$3:$AS$501,2,FALSE),"")</f>
        <v/>
      </c>
    </row>
    <row r="1153" spans="1:10" x14ac:dyDescent="0.35">
      <c r="A1153" s="113"/>
      <c r="B1153" s="114"/>
      <c r="C1153" s="115"/>
      <c r="D1153" s="114"/>
      <c r="E1153" s="116"/>
      <c r="F1153" s="116"/>
      <c r="G1153" s="114"/>
      <c r="H1153" s="115"/>
      <c r="I1153" s="274"/>
      <c r="J1153" s="277" t="str">
        <f>IFERROR(VLOOKUP(I1153,ACOUSTIC_SITE_INFO!$AR$3:$AS$501,2,FALSE),"")</f>
        <v/>
      </c>
    </row>
    <row r="1154" spans="1:10" x14ac:dyDescent="0.35">
      <c r="A1154" s="113"/>
      <c r="B1154" s="114"/>
      <c r="C1154" s="115"/>
      <c r="D1154" s="114"/>
      <c r="E1154" s="116"/>
      <c r="F1154" s="116"/>
      <c r="G1154" s="114"/>
      <c r="H1154" s="115"/>
      <c r="I1154" s="274"/>
      <c r="J1154" s="277" t="str">
        <f>IFERROR(VLOOKUP(I1154,ACOUSTIC_SITE_INFO!$AR$3:$AS$501,2,FALSE),"")</f>
        <v/>
      </c>
    </row>
    <row r="1155" spans="1:10" x14ac:dyDescent="0.35">
      <c r="A1155" s="113"/>
      <c r="B1155" s="114"/>
      <c r="C1155" s="115"/>
      <c r="D1155" s="114"/>
      <c r="E1155" s="116"/>
      <c r="F1155" s="116"/>
      <c r="G1155" s="114"/>
      <c r="H1155" s="115"/>
      <c r="I1155" s="274"/>
      <c r="J1155" s="277" t="str">
        <f>IFERROR(VLOOKUP(I1155,ACOUSTIC_SITE_INFO!$AR$3:$AS$501,2,FALSE),"")</f>
        <v/>
      </c>
    </row>
    <row r="1156" spans="1:10" x14ac:dyDescent="0.35">
      <c r="A1156" s="113"/>
      <c r="B1156" s="114"/>
      <c r="C1156" s="115"/>
      <c r="D1156" s="114"/>
      <c r="E1156" s="116"/>
      <c r="F1156" s="116"/>
      <c r="G1156" s="114"/>
      <c r="H1156" s="115"/>
      <c r="I1156" s="274"/>
      <c r="J1156" s="277" t="str">
        <f>IFERROR(VLOOKUP(I1156,ACOUSTIC_SITE_INFO!$AR$3:$AS$501,2,FALSE),"")</f>
        <v/>
      </c>
    </row>
    <row r="1157" spans="1:10" x14ac:dyDescent="0.35">
      <c r="A1157" s="113"/>
      <c r="B1157" s="114"/>
      <c r="C1157" s="115"/>
      <c r="D1157" s="114"/>
      <c r="E1157" s="116"/>
      <c r="F1157" s="116"/>
      <c r="G1157" s="114"/>
      <c r="H1157" s="115"/>
      <c r="I1157" s="274"/>
      <c r="J1157" s="277" t="str">
        <f>IFERROR(VLOOKUP(I1157,ACOUSTIC_SITE_INFO!$AR$3:$AS$501,2,FALSE),"")</f>
        <v/>
      </c>
    </row>
    <row r="1158" spans="1:10" x14ac:dyDescent="0.35">
      <c r="A1158" s="113"/>
      <c r="B1158" s="114"/>
      <c r="C1158" s="115"/>
      <c r="D1158" s="114"/>
      <c r="E1158" s="116"/>
      <c r="F1158" s="116"/>
      <c r="G1158" s="114"/>
      <c r="H1158" s="115"/>
      <c r="I1158" s="274"/>
      <c r="J1158" s="277" t="str">
        <f>IFERROR(VLOOKUP(I1158,ACOUSTIC_SITE_INFO!$AR$3:$AS$501,2,FALSE),"")</f>
        <v/>
      </c>
    </row>
    <row r="1159" spans="1:10" x14ac:dyDescent="0.35">
      <c r="A1159" s="113"/>
      <c r="B1159" s="114"/>
      <c r="C1159" s="115"/>
      <c r="D1159" s="114"/>
      <c r="E1159" s="116"/>
      <c r="F1159" s="116"/>
      <c r="G1159" s="114"/>
      <c r="H1159" s="115"/>
      <c r="I1159" s="274"/>
      <c r="J1159" s="277" t="str">
        <f>IFERROR(VLOOKUP(I1159,ACOUSTIC_SITE_INFO!$AR$3:$AS$501,2,FALSE),"")</f>
        <v/>
      </c>
    </row>
    <row r="1160" spans="1:10" x14ac:dyDescent="0.35">
      <c r="A1160" s="113"/>
      <c r="B1160" s="114"/>
      <c r="C1160" s="115"/>
      <c r="D1160" s="114"/>
      <c r="E1160" s="116"/>
      <c r="F1160" s="116"/>
      <c r="G1160" s="114"/>
      <c r="H1160" s="115"/>
      <c r="I1160" s="274"/>
      <c r="J1160" s="277" t="str">
        <f>IFERROR(VLOOKUP(I1160,ACOUSTIC_SITE_INFO!$AR$3:$AS$501,2,FALSE),"")</f>
        <v/>
      </c>
    </row>
    <row r="1161" spans="1:10" x14ac:dyDescent="0.35">
      <c r="A1161" s="113"/>
      <c r="B1161" s="114"/>
      <c r="C1161" s="115"/>
      <c r="D1161" s="114"/>
      <c r="E1161" s="116"/>
      <c r="F1161" s="116"/>
      <c r="G1161" s="114"/>
      <c r="H1161" s="115"/>
      <c r="I1161" s="274"/>
      <c r="J1161" s="277" t="str">
        <f>IFERROR(VLOOKUP(I1161,ACOUSTIC_SITE_INFO!$AR$3:$AS$501,2,FALSE),"")</f>
        <v/>
      </c>
    </row>
    <row r="1162" spans="1:10" x14ac:dyDescent="0.35">
      <c r="A1162" s="113"/>
      <c r="B1162" s="114"/>
      <c r="C1162" s="115"/>
      <c r="D1162" s="114"/>
      <c r="E1162" s="116"/>
      <c r="F1162" s="116"/>
      <c r="G1162" s="114"/>
      <c r="H1162" s="115"/>
      <c r="I1162" s="274"/>
      <c r="J1162" s="277" t="str">
        <f>IFERROR(VLOOKUP(I1162,ACOUSTIC_SITE_INFO!$AR$3:$AS$501,2,FALSE),"")</f>
        <v/>
      </c>
    </row>
    <row r="1163" spans="1:10" x14ac:dyDescent="0.35">
      <c r="A1163" s="113"/>
      <c r="B1163" s="114"/>
      <c r="C1163" s="115"/>
      <c r="D1163" s="114"/>
      <c r="E1163" s="116"/>
      <c r="F1163" s="116"/>
      <c r="G1163" s="114"/>
      <c r="H1163" s="115"/>
      <c r="I1163" s="274"/>
      <c r="J1163" s="277" t="str">
        <f>IFERROR(VLOOKUP(I1163,ACOUSTIC_SITE_INFO!$AR$3:$AS$501,2,FALSE),"")</f>
        <v/>
      </c>
    </row>
    <row r="1164" spans="1:10" x14ac:dyDescent="0.35">
      <c r="A1164" s="113"/>
      <c r="B1164" s="114"/>
      <c r="C1164" s="115"/>
      <c r="D1164" s="114"/>
      <c r="E1164" s="116"/>
      <c r="F1164" s="116"/>
      <c r="G1164" s="114"/>
      <c r="H1164" s="115"/>
      <c r="I1164" s="274"/>
      <c r="J1164" s="277" t="str">
        <f>IFERROR(VLOOKUP(I1164,ACOUSTIC_SITE_INFO!$AR$3:$AS$501,2,FALSE),"")</f>
        <v/>
      </c>
    </row>
    <row r="1165" spans="1:10" x14ac:dyDescent="0.35">
      <c r="A1165" s="113"/>
      <c r="B1165" s="114"/>
      <c r="C1165" s="115"/>
      <c r="D1165" s="114"/>
      <c r="E1165" s="116"/>
      <c r="F1165" s="116"/>
      <c r="G1165" s="114"/>
      <c r="H1165" s="115"/>
      <c r="I1165" s="274"/>
      <c r="J1165" s="277" t="str">
        <f>IFERROR(VLOOKUP(I1165,ACOUSTIC_SITE_INFO!$AR$3:$AS$501,2,FALSE),"")</f>
        <v/>
      </c>
    </row>
    <row r="1166" spans="1:10" x14ac:dyDescent="0.35">
      <c r="A1166" s="113"/>
      <c r="B1166" s="114"/>
      <c r="C1166" s="115"/>
      <c r="D1166" s="114"/>
      <c r="E1166" s="116"/>
      <c r="F1166" s="116"/>
      <c r="G1166" s="114"/>
      <c r="H1166" s="115"/>
      <c r="I1166" s="274"/>
      <c r="J1166" s="277" t="str">
        <f>IFERROR(VLOOKUP(I1166,ACOUSTIC_SITE_INFO!$AR$3:$AS$501,2,FALSE),"")</f>
        <v/>
      </c>
    </row>
    <row r="1167" spans="1:10" x14ac:dyDescent="0.35">
      <c r="A1167" s="113"/>
      <c r="B1167" s="114"/>
      <c r="C1167" s="115"/>
      <c r="D1167" s="114"/>
      <c r="E1167" s="116"/>
      <c r="F1167" s="116"/>
      <c r="G1167" s="114"/>
      <c r="H1167" s="115"/>
      <c r="I1167" s="274"/>
      <c r="J1167" s="277" t="str">
        <f>IFERROR(VLOOKUP(I1167,ACOUSTIC_SITE_INFO!$AR$3:$AS$501,2,FALSE),"")</f>
        <v/>
      </c>
    </row>
    <row r="1168" spans="1:10" x14ac:dyDescent="0.35">
      <c r="A1168" s="113"/>
      <c r="B1168" s="114"/>
      <c r="C1168" s="115"/>
      <c r="D1168" s="114"/>
      <c r="E1168" s="116"/>
      <c r="F1168" s="116"/>
      <c r="G1168" s="114"/>
      <c r="H1168" s="115"/>
      <c r="I1168" s="274"/>
      <c r="J1168" s="277" t="str">
        <f>IFERROR(VLOOKUP(I1168,ACOUSTIC_SITE_INFO!$AR$3:$AS$501,2,FALSE),"")</f>
        <v/>
      </c>
    </row>
    <row r="1169" spans="1:10" x14ac:dyDescent="0.35">
      <c r="A1169" s="113"/>
      <c r="B1169" s="114"/>
      <c r="C1169" s="115"/>
      <c r="D1169" s="114"/>
      <c r="E1169" s="116"/>
      <c r="F1169" s="116"/>
      <c r="G1169" s="114"/>
      <c r="H1169" s="115"/>
      <c r="I1169" s="274"/>
      <c r="J1169" s="277" t="str">
        <f>IFERROR(VLOOKUP(I1169,ACOUSTIC_SITE_INFO!$AR$3:$AS$501,2,FALSE),"")</f>
        <v/>
      </c>
    </row>
    <row r="1170" spans="1:10" x14ac:dyDescent="0.35">
      <c r="A1170" s="113"/>
      <c r="B1170" s="114"/>
      <c r="C1170" s="115"/>
      <c r="D1170" s="114"/>
      <c r="E1170" s="116"/>
      <c r="F1170" s="116"/>
      <c r="G1170" s="114"/>
      <c r="H1170" s="115"/>
      <c r="I1170" s="274"/>
      <c r="J1170" s="277" t="str">
        <f>IFERROR(VLOOKUP(I1170,ACOUSTIC_SITE_INFO!$AR$3:$AS$501,2,FALSE),"")</f>
        <v/>
      </c>
    </row>
    <row r="1171" spans="1:10" x14ac:dyDescent="0.35">
      <c r="A1171" s="113"/>
      <c r="B1171" s="114"/>
      <c r="C1171" s="115"/>
      <c r="D1171" s="114"/>
      <c r="E1171" s="116"/>
      <c r="F1171" s="116"/>
      <c r="G1171" s="114"/>
      <c r="H1171" s="115"/>
      <c r="I1171" s="274"/>
      <c r="J1171" s="277" t="str">
        <f>IFERROR(VLOOKUP(I1171,ACOUSTIC_SITE_INFO!$AR$3:$AS$501,2,FALSE),"")</f>
        <v/>
      </c>
    </row>
    <row r="1172" spans="1:10" x14ac:dyDescent="0.35">
      <c r="A1172" s="113"/>
      <c r="B1172" s="114"/>
      <c r="C1172" s="115"/>
      <c r="D1172" s="114"/>
      <c r="E1172" s="116"/>
      <c r="F1172" s="116"/>
      <c r="G1172" s="114"/>
      <c r="H1172" s="115"/>
      <c r="I1172" s="274"/>
      <c r="J1172" s="277" t="str">
        <f>IFERROR(VLOOKUP(I1172,ACOUSTIC_SITE_INFO!$AR$3:$AS$501,2,FALSE),"")</f>
        <v/>
      </c>
    </row>
    <row r="1173" spans="1:10" x14ac:dyDescent="0.35">
      <c r="A1173" s="113"/>
      <c r="B1173" s="114"/>
      <c r="C1173" s="115"/>
      <c r="D1173" s="114"/>
      <c r="E1173" s="116"/>
      <c r="F1173" s="116"/>
      <c r="G1173" s="114"/>
      <c r="H1173" s="115"/>
      <c r="I1173" s="274"/>
      <c r="J1173" s="277" t="str">
        <f>IFERROR(VLOOKUP(I1173,ACOUSTIC_SITE_INFO!$AR$3:$AS$501,2,FALSE),"")</f>
        <v/>
      </c>
    </row>
    <row r="1174" spans="1:10" x14ac:dyDescent="0.35">
      <c r="A1174" s="113"/>
      <c r="B1174" s="114"/>
      <c r="C1174" s="115"/>
      <c r="D1174" s="114"/>
      <c r="E1174" s="116"/>
      <c r="F1174" s="116"/>
      <c r="G1174" s="114"/>
      <c r="H1174" s="115"/>
      <c r="I1174" s="274"/>
      <c r="J1174" s="277" t="str">
        <f>IFERROR(VLOOKUP(I1174,ACOUSTIC_SITE_INFO!$AR$3:$AS$501,2,FALSE),"")</f>
        <v/>
      </c>
    </row>
    <row r="1175" spans="1:10" x14ac:dyDescent="0.35">
      <c r="A1175" s="113"/>
      <c r="B1175" s="114"/>
      <c r="C1175" s="115"/>
      <c r="D1175" s="114"/>
      <c r="E1175" s="116"/>
      <c r="F1175" s="116"/>
      <c r="G1175" s="114"/>
      <c r="H1175" s="115"/>
      <c r="I1175" s="274"/>
      <c r="J1175" s="277" t="str">
        <f>IFERROR(VLOOKUP(I1175,ACOUSTIC_SITE_INFO!$AR$3:$AS$501,2,FALSE),"")</f>
        <v/>
      </c>
    </row>
    <row r="1176" spans="1:10" x14ac:dyDescent="0.35">
      <c r="A1176" s="113"/>
      <c r="B1176" s="114"/>
      <c r="C1176" s="115"/>
      <c r="D1176" s="114"/>
      <c r="E1176" s="116"/>
      <c r="F1176" s="116"/>
      <c r="G1176" s="114"/>
      <c r="H1176" s="115"/>
      <c r="I1176" s="274"/>
      <c r="J1176" s="277" t="str">
        <f>IFERROR(VLOOKUP(I1176,ACOUSTIC_SITE_INFO!$AR$3:$AS$501,2,FALSE),"")</f>
        <v/>
      </c>
    </row>
    <row r="1177" spans="1:10" x14ac:dyDescent="0.35">
      <c r="A1177" s="113"/>
      <c r="B1177" s="114"/>
      <c r="C1177" s="115"/>
      <c r="D1177" s="114"/>
      <c r="E1177" s="116"/>
      <c r="F1177" s="116"/>
      <c r="G1177" s="114"/>
      <c r="H1177" s="115"/>
      <c r="I1177" s="274"/>
      <c r="J1177" s="277" t="str">
        <f>IFERROR(VLOOKUP(I1177,ACOUSTIC_SITE_INFO!$AR$3:$AS$501,2,FALSE),"")</f>
        <v/>
      </c>
    </row>
    <row r="1178" spans="1:10" x14ac:dyDescent="0.35">
      <c r="A1178" s="113"/>
      <c r="B1178" s="114"/>
      <c r="C1178" s="115"/>
      <c r="D1178" s="114"/>
      <c r="E1178" s="116"/>
      <c r="F1178" s="116"/>
      <c r="G1178" s="114"/>
      <c r="H1178" s="115"/>
      <c r="I1178" s="274"/>
      <c r="J1178" s="277" t="str">
        <f>IFERROR(VLOOKUP(I1178,ACOUSTIC_SITE_INFO!$AR$3:$AS$501,2,FALSE),"")</f>
        <v/>
      </c>
    </row>
    <row r="1179" spans="1:10" x14ac:dyDescent="0.35">
      <c r="A1179" s="113"/>
      <c r="B1179" s="114"/>
      <c r="C1179" s="115"/>
      <c r="D1179" s="114"/>
      <c r="E1179" s="116"/>
      <c r="F1179" s="116"/>
      <c r="G1179" s="114"/>
      <c r="H1179" s="115"/>
      <c r="I1179" s="274"/>
      <c r="J1179" s="277" t="str">
        <f>IFERROR(VLOOKUP(I1179,ACOUSTIC_SITE_INFO!$AR$3:$AS$501,2,FALSE),"")</f>
        <v/>
      </c>
    </row>
    <row r="1180" spans="1:10" x14ac:dyDescent="0.35">
      <c r="A1180" s="113"/>
      <c r="B1180" s="114"/>
      <c r="C1180" s="115"/>
      <c r="D1180" s="114"/>
      <c r="E1180" s="116"/>
      <c r="F1180" s="116"/>
      <c r="G1180" s="114"/>
      <c r="H1180" s="115"/>
      <c r="I1180" s="274"/>
      <c r="J1180" s="277" t="str">
        <f>IFERROR(VLOOKUP(I1180,ACOUSTIC_SITE_INFO!$AR$3:$AS$501,2,FALSE),"")</f>
        <v/>
      </c>
    </row>
    <row r="1181" spans="1:10" x14ac:dyDescent="0.35">
      <c r="A1181" s="113"/>
      <c r="B1181" s="114"/>
      <c r="C1181" s="115"/>
      <c r="D1181" s="114"/>
      <c r="E1181" s="116"/>
      <c r="F1181" s="116"/>
      <c r="G1181" s="114"/>
      <c r="H1181" s="115"/>
      <c r="I1181" s="274"/>
      <c r="J1181" s="277" t="str">
        <f>IFERROR(VLOOKUP(I1181,ACOUSTIC_SITE_INFO!$AR$3:$AS$501,2,FALSE),"")</f>
        <v/>
      </c>
    </row>
    <row r="1182" spans="1:10" x14ac:dyDescent="0.35">
      <c r="A1182" s="113"/>
      <c r="B1182" s="114"/>
      <c r="C1182" s="115"/>
      <c r="D1182" s="114"/>
      <c r="E1182" s="116"/>
      <c r="F1182" s="116"/>
      <c r="G1182" s="114"/>
      <c r="H1182" s="115"/>
      <c r="I1182" s="274"/>
      <c r="J1182" s="277" t="str">
        <f>IFERROR(VLOOKUP(I1182,ACOUSTIC_SITE_INFO!$AR$3:$AS$501,2,FALSE),"")</f>
        <v/>
      </c>
    </row>
    <row r="1183" spans="1:10" x14ac:dyDescent="0.35">
      <c r="A1183" s="113"/>
      <c r="B1183" s="114"/>
      <c r="C1183" s="115"/>
      <c r="D1183" s="114"/>
      <c r="E1183" s="116"/>
      <c r="F1183" s="116"/>
      <c r="G1183" s="114"/>
      <c r="H1183" s="115"/>
      <c r="I1183" s="274"/>
      <c r="J1183" s="277" t="str">
        <f>IFERROR(VLOOKUP(I1183,ACOUSTIC_SITE_INFO!$AR$3:$AS$501,2,FALSE),"")</f>
        <v/>
      </c>
    </row>
    <row r="1184" spans="1:10" x14ac:dyDescent="0.35">
      <c r="A1184" s="113"/>
      <c r="B1184" s="114"/>
      <c r="C1184" s="115"/>
      <c r="D1184" s="114"/>
      <c r="E1184" s="116"/>
      <c r="F1184" s="116"/>
      <c r="G1184" s="114"/>
      <c r="H1184" s="115"/>
      <c r="I1184" s="274"/>
      <c r="J1184" s="277" t="str">
        <f>IFERROR(VLOOKUP(I1184,ACOUSTIC_SITE_INFO!$AR$3:$AS$501,2,FALSE),"")</f>
        <v/>
      </c>
    </row>
    <row r="1185" spans="1:10" x14ac:dyDescent="0.35">
      <c r="A1185" s="113"/>
      <c r="B1185" s="114"/>
      <c r="C1185" s="115"/>
      <c r="D1185" s="114"/>
      <c r="E1185" s="116"/>
      <c r="F1185" s="116"/>
      <c r="G1185" s="114"/>
      <c r="H1185" s="115"/>
      <c r="I1185" s="274"/>
      <c r="J1185" s="277" t="str">
        <f>IFERROR(VLOOKUP(I1185,ACOUSTIC_SITE_INFO!$AR$3:$AS$501,2,FALSE),"")</f>
        <v/>
      </c>
    </row>
    <row r="1186" spans="1:10" x14ac:dyDescent="0.35">
      <c r="A1186" s="113"/>
      <c r="B1186" s="114"/>
      <c r="C1186" s="115"/>
      <c r="D1186" s="114"/>
      <c r="E1186" s="116"/>
      <c r="F1186" s="116"/>
      <c r="G1186" s="114"/>
      <c r="H1186" s="115"/>
      <c r="I1186" s="274"/>
      <c r="J1186" s="277" t="str">
        <f>IFERROR(VLOOKUP(I1186,ACOUSTIC_SITE_INFO!$AR$3:$AS$501,2,FALSE),"")</f>
        <v/>
      </c>
    </row>
    <row r="1187" spans="1:10" x14ac:dyDescent="0.35">
      <c r="A1187" s="113"/>
      <c r="B1187" s="114"/>
      <c r="C1187" s="115"/>
      <c r="D1187" s="114"/>
      <c r="E1187" s="116"/>
      <c r="F1187" s="116"/>
      <c r="G1187" s="114"/>
      <c r="H1187" s="115"/>
      <c r="I1187" s="274"/>
      <c r="J1187" s="277" t="str">
        <f>IFERROR(VLOOKUP(I1187,ACOUSTIC_SITE_INFO!$AR$3:$AS$501,2,FALSE),"")</f>
        <v/>
      </c>
    </row>
    <row r="1188" spans="1:10" x14ac:dyDescent="0.35">
      <c r="A1188" s="113"/>
      <c r="B1188" s="114"/>
      <c r="C1188" s="115"/>
      <c r="D1188" s="114"/>
      <c r="E1188" s="116"/>
      <c r="F1188" s="116"/>
      <c r="G1188" s="114"/>
      <c r="H1188" s="115"/>
      <c r="I1188" s="274"/>
      <c r="J1188" s="277" t="str">
        <f>IFERROR(VLOOKUP(I1188,ACOUSTIC_SITE_INFO!$AR$3:$AS$501,2,FALSE),"")</f>
        <v/>
      </c>
    </row>
    <row r="1189" spans="1:10" x14ac:dyDescent="0.35">
      <c r="A1189" s="113"/>
      <c r="B1189" s="114"/>
      <c r="C1189" s="115"/>
      <c r="D1189" s="114"/>
      <c r="E1189" s="116"/>
      <c r="F1189" s="116"/>
      <c r="G1189" s="114"/>
      <c r="H1189" s="115"/>
      <c r="I1189" s="274"/>
      <c r="J1189" s="277" t="str">
        <f>IFERROR(VLOOKUP(I1189,ACOUSTIC_SITE_INFO!$AR$3:$AS$501,2,FALSE),"")</f>
        <v/>
      </c>
    </row>
    <row r="1190" spans="1:10" x14ac:dyDescent="0.35">
      <c r="A1190" s="113"/>
      <c r="B1190" s="114"/>
      <c r="C1190" s="115"/>
      <c r="D1190" s="114"/>
      <c r="E1190" s="116"/>
      <c r="F1190" s="116"/>
      <c r="G1190" s="114"/>
      <c r="H1190" s="115"/>
      <c r="I1190" s="274"/>
      <c r="J1190" s="277" t="str">
        <f>IFERROR(VLOOKUP(I1190,ACOUSTIC_SITE_INFO!$AR$3:$AS$501,2,FALSE),"")</f>
        <v/>
      </c>
    </row>
    <row r="1191" spans="1:10" x14ac:dyDescent="0.35">
      <c r="A1191" s="113"/>
      <c r="B1191" s="114"/>
      <c r="C1191" s="115"/>
      <c r="D1191" s="114"/>
      <c r="E1191" s="116"/>
      <c r="F1191" s="116"/>
      <c r="G1191" s="114"/>
      <c r="H1191" s="115"/>
      <c r="I1191" s="274"/>
      <c r="J1191" s="277" t="str">
        <f>IFERROR(VLOOKUP(I1191,ACOUSTIC_SITE_INFO!$AR$3:$AS$501,2,FALSE),"")</f>
        <v/>
      </c>
    </row>
    <row r="1192" spans="1:10" x14ac:dyDescent="0.35">
      <c r="A1192" s="113"/>
      <c r="B1192" s="114"/>
      <c r="C1192" s="115"/>
      <c r="D1192" s="114"/>
      <c r="E1192" s="116"/>
      <c r="F1192" s="116"/>
      <c r="G1192" s="114"/>
      <c r="H1192" s="115"/>
      <c r="I1192" s="274"/>
      <c r="J1192" s="277" t="str">
        <f>IFERROR(VLOOKUP(I1192,ACOUSTIC_SITE_INFO!$AR$3:$AS$501,2,FALSE),"")</f>
        <v/>
      </c>
    </row>
    <row r="1193" spans="1:10" x14ac:dyDescent="0.35">
      <c r="A1193" s="113"/>
      <c r="B1193" s="114"/>
      <c r="C1193" s="115"/>
      <c r="D1193" s="114"/>
      <c r="E1193" s="116"/>
      <c r="F1193" s="116"/>
      <c r="G1193" s="114"/>
      <c r="H1193" s="115"/>
      <c r="I1193" s="274"/>
      <c r="J1193" s="277" t="str">
        <f>IFERROR(VLOOKUP(I1193,ACOUSTIC_SITE_INFO!$AR$3:$AS$501,2,FALSE),"")</f>
        <v/>
      </c>
    </row>
    <row r="1194" spans="1:10" x14ac:dyDescent="0.35">
      <c r="A1194" s="113"/>
      <c r="B1194" s="114"/>
      <c r="C1194" s="115"/>
      <c r="D1194" s="114"/>
      <c r="E1194" s="116"/>
      <c r="F1194" s="116"/>
      <c r="G1194" s="114"/>
      <c r="H1194" s="115"/>
      <c r="I1194" s="274"/>
      <c r="J1194" s="277" t="str">
        <f>IFERROR(VLOOKUP(I1194,ACOUSTIC_SITE_INFO!$AR$3:$AS$501,2,FALSE),"")</f>
        <v/>
      </c>
    </row>
    <row r="1195" spans="1:10" x14ac:dyDescent="0.35">
      <c r="A1195" s="113"/>
      <c r="B1195" s="114"/>
      <c r="C1195" s="115"/>
      <c r="D1195" s="114"/>
      <c r="E1195" s="116"/>
      <c r="F1195" s="116"/>
      <c r="G1195" s="114"/>
      <c r="H1195" s="115"/>
      <c r="I1195" s="274"/>
      <c r="J1195" s="277" t="str">
        <f>IFERROR(VLOOKUP(I1195,ACOUSTIC_SITE_INFO!$AR$3:$AS$501,2,FALSE),"")</f>
        <v/>
      </c>
    </row>
    <row r="1196" spans="1:10" x14ac:dyDescent="0.35">
      <c r="A1196" s="113"/>
      <c r="B1196" s="114"/>
      <c r="C1196" s="115"/>
      <c r="D1196" s="114"/>
      <c r="E1196" s="116"/>
      <c r="F1196" s="116"/>
      <c r="G1196" s="114"/>
      <c r="H1196" s="115"/>
      <c r="I1196" s="274"/>
      <c r="J1196" s="277" t="str">
        <f>IFERROR(VLOOKUP(I1196,ACOUSTIC_SITE_INFO!$AR$3:$AS$501,2,FALSE),"")</f>
        <v/>
      </c>
    </row>
    <row r="1197" spans="1:10" x14ac:dyDescent="0.35">
      <c r="A1197" s="113"/>
      <c r="B1197" s="114"/>
      <c r="C1197" s="115"/>
      <c r="D1197" s="114"/>
      <c r="E1197" s="116"/>
      <c r="F1197" s="116"/>
      <c r="G1197" s="114"/>
      <c r="H1197" s="115"/>
      <c r="I1197" s="274"/>
      <c r="J1197" s="277" t="str">
        <f>IFERROR(VLOOKUP(I1197,ACOUSTIC_SITE_INFO!$AR$3:$AS$501,2,FALSE),"")</f>
        <v/>
      </c>
    </row>
    <row r="1198" spans="1:10" x14ac:dyDescent="0.35">
      <c r="A1198" s="113"/>
      <c r="B1198" s="114"/>
      <c r="C1198" s="115"/>
      <c r="D1198" s="114"/>
      <c r="E1198" s="116"/>
      <c r="F1198" s="116"/>
      <c r="G1198" s="114"/>
      <c r="H1198" s="115"/>
      <c r="I1198" s="274"/>
      <c r="J1198" s="277" t="str">
        <f>IFERROR(VLOOKUP(I1198,ACOUSTIC_SITE_INFO!$AR$3:$AS$501,2,FALSE),"")</f>
        <v/>
      </c>
    </row>
    <row r="1199" spans="1:10" x14ac:dyDescent="0.35">
      <c r="A1199" s="113"/>
      <c r="B1199" s="114"/>
      <c r="C1199" s="115"/>
      <c r="D1199" s="114"/>
      <c r="E1199" s="116"/>
      <c r="F1199" s="116"/>
      <c r="G1199" s="114"/>
      <c r="H1199" s="115"/>
      <c r="I1199" s="274"/>
      <c r="J1199" s="277" t="str">
        <f>IFERROR(VLOOKUP(I1199,ACOUSTIC_SITE_INFO!$AR$3:$AS$501,2,FALSE),"")</f>
        <v/>
      </c>
    </row>
    <row r="1200" spans="1:10" x14ac:dyDescent="0.35">
      <c r="A1200" s="113"/>
      <c r="B1200" s="114"/>
      <c r="C1200" s="115"/>
      <c r="D1200" s="114"/>
      <c r="E1200" s="116"/>
      <c r="F1200" s="116"/>
      <c r="G1200" s="114"/>
      <c r="H1200" s="115"/>
      <c r="I1200" s="274"/>
      <c r="J1200" s="277" t="str">
        <f>IFERROR(VLOOKUP(I1200,ACOUSTIC_SITE_INFO!$AR$3:$AS$501,2,FALSE),"")</f>
        <v/>
      </c>
    </row>
    <row r="1201" spans="1:10" x14ac:dyDescent="0.35">
      <c r="A1201" s="113"/>
      <c r="B1201" s="114"/>
      <c r="C1201" s="115"/>
      <c r="D1201" s="114"/>
      <c r="E1201" s="116"/>
      <c r="F1201" s="116"/>
      <c r="G1201" s="114"/>
      <c r="H1201" s="115"/>
      <c r="I1201" s="274"/>
      <c r="J1201" s="277" t="str">
        <f>IFERROR(VLOOKUP(I1201,ACOUSTIC_SITE_INFO!$AR$3:$AS$501,2,FALSE),"")</f>
        <v/>
      </c>
    </row>
    <row r="1202" spans="1:10" x14ac:dyDescent="0.35">
      <c r="A1202" s="113"/>
      <c r="B1202" s="114"/>
      <c r="C1202" s="115"/>
      <c r="D1202" s="114"/>
      <c r="E1202" s="116"/>
      <c r="F1202" s="116"/>
      <c r="G1202" s="114"/>
      <c r="H1202" s="115"/>
      <c r="I1202" s="274"/>
      <c r="J1202" s="277" t="str">
        <f>IFERROR(VLOOKUP(I1202,ACOUSTIC_SITE_INFO!$AR$3:$AS$501,2,FALSE),"")</f>
        <v/>
      </c>
    </row>
    <row r="1203" spans="1:10" x14ac:dyDescent="0.35">
      <c r="A1203" s="113"/>
      <c r="B1203" s="114"/>
      <c r="C1203" s="115"/>
      <c r="D1203" s="114"/>
      <c r="E1203" s="116"/>
      <c r="F1203" s="116"/>
      <c r="G1203" s="114"/>
      <c r="H1203" s="115"/>
      <c r="I1203" s="274"/>
      <c r="J1203" s="277" t="str">
        <f>IFERROR(VLOOKUP(I1203,ACOUSTIC_SITE_INFO!$AR$3:$AS$501,2,FALSE),"")</f>
        <v/>
      </c>
    </row>
    <row r="1204" spans="1:10" x14ac:dyDescent="0.35">
      <c r="A1204" s="113"/>
      <c r="B1204" s="114"/>
      <c r="C1204" s="115"/>
      <c r="D1204" s="114"/>
      <c r="E1204" s="116"/>
      <c r="F1204" s="116"/>
      <c r="G1204" s="114"/>
      <c r="H1204" s="115"/>
      <c r="I1204" s="274"/>
      <c r="J1204" s="277" t="str">
        <f>IFERROR(VLOOKUP(I1204,ACOUSTIC_SITE_INFO!$AR$3:$AS$501,2,FALSE),"")</f>
        <v/>
      </c>
    </row>
    <row r="1205" spans="1:10" x14ac:dyDescent="0.35">
      <c r="A1205" s="113"/>
      <c r="B1205" s="114"/>
      <c r="C1205" s="115"/>
      <c r="D1205" s="114"/>
      <c r="E1205" s="116"/>
      <c r="F1205" s="116"/>
      <c r="G1205" s="114"/>
      <c r="H1205" s="115"/>
      <c r="I1205" s="274"/>
      <c r="J1205" s="277" t="str">
        <f>IFERROR(VLOOKUP(I1205,ACOUSTIC_SITE_INFO!$AR$3:$AS$501,2,FALSE),"")</f>
        <v/>
      </c>
    </row>
    <row r="1206" spans="1:10" x14ac:dyDescent="0.35">
      <c r="A1206" s="113"/>
      <c r="B1206" s="114"/>
      <c r="C1206" s="115"/>
      <c r="D1206" s="114"/>
      <c r="E1206" s="116"/>
      <c r="F1206" s="116"/>
      <c r="G1206" s="114"/>
      <c r="H1206" s="115"/>
      <c r="I1206" s="274"/>
      <c r="J1206" s="277" t="str">
        <f>IFERROR(VLOOKUP(I1206,ACOUSTIC_SITE_INFO!$AR$3:$AS$501,2,FALSE),"")</f>
        <v/>
      </c>
    </row>
    <row r="1207" spans="1:10" x14ac:dyDescent="0.35">
      <c r="A1207" s="113"/>
      <c r="B1207" s="114"/>
      <c r="C1207" s="115"/>
      <c r="D1207" s="114"/>
      <c r="E1207" s="116"/>
      <c r="F1207" s="116"/>
      <c r="G1207" s="114"/>
      <c r="H1207" s="115"/>
      <c r="I1207" s="274"/>
      <c r="J1207" s="277" t="str">
        <f>IFERROR(VLOOKUP(I1207,ACOUSTIC_SITE_INFO!$AR$3:$AS$501,2,FALSE),"")</f>
        <v/>
      </c>
    </row>
    <row r="1208" spans="1:10" x14ac:dyDescent="0.35">
      <c r="A1208" s="113"/>
      <c r="B1208" s="114"/>
      <c r="C1208" s="115"/>
      <c r="D1208" s="114"/>
      <c r="E1208" s="116"/>
      <c r="F1208" s="116"/>
      <c r="G1208" s="114"/>
      <c r="H1208" s="115"/>
      <c r="I1208" s="274"/>
      <c r="J1208" s="277" t="str">
        <f>IFERROR(VLOOKUP(I1208,ACOUSTIC_SITE_INFO!$AR$3:$AS$501,2,FALSE),"")</f>
        <v/>
      </c>
    </row>
    <row r="1209" spans="1:10" x14ac:dyDescent="0.35">
      <c r="A1209" s="113"/>
      <c r="B1209" s="114"/>
      <c r="C1209" s="115"/>
      <c r="D1209" s="114"/>
      <c r="E1209" s="116"/>
      <c r="F1209" s="116"/>
      <c r="G1209" s="114"/>
      <c r="H1209" s="115"/>
      <c r="I1209" s="274"/>
      <c r="J1209" s="277" t="str">
        <f>IFERROR(VLOOKUP(I1209,ACOUSTIC_SITE_INFO!$AR$3:$AS$501,2,FALSE),"")</f>
        <v/>
      </c>
    </row>
    <row r="1210" spans="1:10" x14ac:dyDescent="0.35">
      <c r="A1210" s="113"/>
      <c r="B1210" s="114"/>
      <c r="C1210" s="115"/>
      <c r="D1210" s="114"/>
      <c r="E1210" s="116"/>
      <c r="F1210" s="116"/>
      <c r="G1210" s="114"/>
      <c r="H1210" s="115"/>
      <c r="I1210" s="274"/>
      <c r="J1210" s="277" t="str">
        <f>IFERROR(VLOOKUP(I1210,ACOUSTIC_SITE_INFO!$AR$3:$AS$501,2,FALSE),"")</f>
        <v/>
      </c>
    </row>
    <row r="1211" spans="1:10" x14ac:dyDescent="0.35">
      <c r="A1211" s="113"/>
      <c r="B1211" s="114"/>
      <c r="C1211" s="115"/>
      <c r="D1211" s="114"/>
      <c r="E1211" s="116"/>
      <c r="F1211" s="116"/>
      <c r="G1211" s="114"/>
      <c r="H1211" s="115"/>
      <c r="I1211" s="274"/>
      <c r="J1211" s="277" t="str">
        <f>IFERROR(VLOOKUP(I1211,ACOUSTIC_SITE_INFO!$AR$3:$AS$501,2,FALSE),"")</f>
        <v/>
      </c>
    </row>
    <row r="1212" spans="1:10" x14ac:dyDescent="0.35">
      <c r="A1212" s="113"/>
      <c r="B1212" s="114"/>
      <c r="C1212" s="115"/>
      <c r="D1212" s="114"/>
      <c r="E1212" s="116"/>
      <c r="F1212" s="116"/>
      <c r="G1212" s="114"/>
      <c r="H1212" s="115"/>
      <c r="I1212" s="274"/>
      <c r="J1212" s="277" t="str">
        <f>IFERROR(VLOOKUP(I1212,ACOUSTIC_SITE_INFO!$AR$3:$AS$501,2,FALSE),"")</f>
        <v/>
      </c>
    </row>
    <row r="1213" spans="1:10" x14ac:dyDescent="0.35">
      <c r="A1213" s="113"/>
      <c r="B1213" s="114"/>
      <c r="C1213" s="115"/>
      <c r="D1213" s="114"/>
      <c r="E1213" s="116"/>
      <c r="F1213" s="116"/>
      <c r="G1213" s="114"/>
      <c r="H1213" s="115"/>
      <c r="I1213" s="274"/>
      <c r="J1213" s="277" t="str">
        <f>IFERROR(VLOOKUP(I1213,ACOUSTIC_SITE_INFO!$AR$3:$AS$501,2,FALSE),"")</f>
        <v/>
      </c>
    </row>
    <row r="1214" spans="1:10" x14ac:dyDescent="0.35">
      <c r="A1214" s="113"/>
      <c r="B1214" s="114"/>
      <c r="C1214" s="115"/>
      <c r="D1214" s="114"/>
      <c r="E1214" s="116"/>
      <c r="F1214" s="116"/>
      <c r="G1214" s="114"/>
      <c r="H1214" s="115"/>
      <c r="I1214" s="274"/>
      <c r="J1214" s="277" t="str">
        <f>IFERROR(VLOOKUP(I1214,ACOUSTIC_SITE_INFO!$AR$3:$AS$501,2,FALSE),"")</f>
        <v/>
      </c>
    </row>
    <row r="1215" spans="1:10" x14ac:dyDescent="0.35">
      <c r="A1215" s="113"/>
      <c r="B1215" s="114"/>
      <c r="C1215" s="115"/>
      <c r="D1215" s="114"/>
      <c r="E1215" s="116"/>
      <c r="F1215" s="116"/>
      <c r="G1215" s="114"/>
      <c r="H1215" s="115"/>
      <c r="I1215" s="274"/>
      <c r="J1215" s="277" t="str">
        <f>IFERROR(VLOOKUP(I1215,ACOUSTIC_SITE_INFO!$AR$3:$AS$501,2,FALSE),"")</f>
        <v/>
      </c>
    </row>
    <row r="1216" spans="1:10" x14ac:dyDescent="0.35">
      <c r="A1216" s="113"/>
      <c r="B1216" s="114"/>
      <c r="C1216" s="115"/>
      <c r="D1216" s="114"/>
      <c r="E1216" s="116"/>
      <c r="F1216" s="116"/>
      <c r="G1216" s="114"/>
      <c r="H1216" s="115"/>
      <c r="I1216" s="274"/>
      <c r="J1216" s="277" t="str">
        <f>IFERROR(VLOOKUP(I1216,ACOUSTIC_SITE_INFO!$AR$3:$AS$501,2,FALSE),"")</f>
        <v/>
      </c>
    </row>
    <row r="1217" spans="1:10" x14ac:dyDescent="0.35">
      <c r="A1217" s="113"/>
      <c r="B1217" s="114"/>
      <c r="C1217" s="115"/>
      <c r="D1217" s="114"/>
      <c r="E1217" s="116"/>
      <c r="F1217" s="116"/>
      <c r="G1217" s="114"/>
      <c r="H1217" s="115"/>
      <c r="I1217" s="274"/>
      <c r="J1217" s="277" t="str">
        <f>IFERROR(VLOOKUP(I1217,ACOUSTIC_SITE_INFO!$AR$3:$AS$501,2,FALSE),"")</f>
        <v/>
      </c>
    </row>
    <row r="1218" spans="1:10" x14ac:dyDescent="0.35">
      <c r="A1218" s="113"/>
      <c r="B1218" s="114"/>
      <c r="C1218" s="115"/>
      <c r="D1218" s="114"/>
      <c r="E1218" s="116"/>
      <c r="F1218" s="116"/>
      <c r="G1218" s="114"/>
      <c r="H1218" s="115"/>
      <c r="I1218" s="274"/>
      <c r="J1218" s="277" t="str">
        <f>IFERROR(VLOOKUP(I1218,ACOUSTIC_SITE_INFO!$AR$3:$AS$501,2,FALSE),"")</f>
        <v/>
      </c>
    </row>
    <row r="1219" spans="1:10" x14ac:dyDescent="0.35">
      <c r="A1219" s="113"/>
      <c r="B1219" s="114"/>
      <c r="C1219" s="115"/>
      <c r="D1219" s="114"/>
      <c r="E1219" s="116"/>
      <c r="F1219" s="116"/>
      <c r="G1219" s="114"/>
      <c r="H1219" s="115"/>
      <c r="I1219" s="274"/>
      <c r="J1219" s="277" t="str">
        <f>IFERROR(VLOOKUP(I1219,ACOUSTIC_SITE_INFO!$AR$3:$AS$501,2,FALSE),"")</f>
        <v/>
      </c>
    </row>
    <row r="1220" spans="1:10" x14ac:dyDescent="0.35">
      <c r="A1220" s="113"/>
      <c r="B1220" s="114"/>
      <c r="C1220" s="115"/>
      <c r="D1220" s="114"/>
      <c r="E1220" s="116"/>
      <c r="F1220" s="116"/>
      <c r="G1220" s="114"/>
      <c r="H1220" s="115"/>
      <c r="I1220" s="274"/>
      <c r="J1220" s="277" t="str">
        <f>IFERROR(VLOOKUP(I1220,ACOUSTIC_SITE_INFO!$AR$3:$AS$501,2,FALSE),"")</f>
        <v/>
      </c>
    </row>
    <row r="1221" spans="1:10" x14ac:dyDescent="0.35">
      <c r="A1221" s="113"/>
      <c r="B1221" s="114"/>
      <c r="C1221" s="115"/>
      <c r="D1221" s="114"/>
      <c r="E1221" s="116"/>
      <c r="F1221" s="116"/>
      <c r="G1221" s="114"/>
      <c r="H1221" s="115"/>
      <c r="I1221" s="274"/>
      <c r="J1221" s="277" t="str">
        <f>IFERROR(VLOOKUP(I1221,ACOUSTIC_SITE_INFO!$AR$3:$AS$501,2,FALSE),"")</f>
        <v/>
      </c>
    </row>
    <row r="1222" spans="1:10" x14ac:dyDescent="0.35">
      <c r="A1222" s="113"/>
      <c r="B1222" s="114"/>
      <c r="C1222" s="115"/>
      <c r="D1222" s="114"/>
      <c r="E1222" s="116"/>
      <c r="F1222" s="116"/>
      <c r="G1222" s="114"/>
      <c r="H1222" s="115"/>
      <c r="I1222" s="274"/>
      <c r="J1222" s="277" t="str">
        <f>IFERROR(VLOOKUP(I1222,ACOUSTIC_SITE_INFO!$AR$3:$AS$501,2,FALSE),"")</f>
        <v/>
      </c>
    </row>
    <row r="1223" spans="1:10" x14ac:dyDescent="0.35">
      <c r="A1223" s="113"/>
      <c r="B1223" s="114"/>
      <c r="C1223" s="115"/>
      <c r="D1223" s="114"/>
      <c r="E1223" s="116"/>
      <c r="F1223" s="116"/>
      <c r="G1223" s="114"/>
      <c r="H1223" s="115"/>
      <c r="I1223" s="274"/>
      <c r="J1223" s="277" t="str">
        <f>IFERROR(VLOOKUP(I1223,ACOUSTIC_SITE_INFO!$AR$3:$AS$501,2,FALSE),"")</f>
        <v/>
      </c>
    </row>
    <row r="1224" spans="1:10" x14ac:dyDescent="0.35">
      <c r="A1224" s="113"/>
      <c r="B1224" s="114"/>
      <c r="C1224" s="115"/>
      <c r="D1224" s="114"/>
      <c r="E1224" s="116"/>
      <c r="F1224" s="116"/>
      <c r="G1224" s="114"/>
      <c r="H1224" s="115"/>
      <c r="I1224" s="274"/>
      <c r="J1224" s="277" t="str">
        <f>IFERROR(VLOOKUP(I1224,ACOUSTIC_SITE_INFO!$AR$3:$AS$501,2,FALSE),"")</f>
        <v/>
      </c>
    </row>
    <row r="1225" spans="1:10" x14ac:dyDescent="0.35">
      <c r="A1225" s="113"/>
      <c r="B1225" s="114"/>
      <c r="C1225" s="115"/>
      <c r="D1225" s="114"/>
      <c r="E1225" s="116"/>
      <c r="F1225" s="116"/>
      <c r="G1225" s="114"/>
      <c r="H1225" s="115"/>
      <c r="I1225" s="274"/>
      <c r="J1225" s="277" t="str">
        <f>IFERROR(VLOOKUP(I1225,ACOUSTIC_SITE_INFO!$AR$3:$AS$501,2,FALSE),"")</f>
        <v/>
      </c>
    </row>
    <row r="1226" spans="1:10" x14ac:dyDescent="0.35">
      <c r="A1226" s="113"/>
      <c r="B1226" s="114"/>
      <c r="C1226" s="115"/>
      <c r="D1226" s="114"/>
      <c r="E1226" s="116"/>
      <c r="F1226" s="116"/>
      <c r="G1226" s="114"/>
      <c r="H1226" s="115"/>
      <c r="I1226" s="274"/>
      <c r="J1226" s="277" t="str">
        <f>IFERROR(VLOOKUP(I1226,ACOUSTIC_SITE_INFO!$AR$3:$AS$501,2,FALSE),"")</f>
        <v/>
      </c>
    </row>
    <row r="1227" spans="1:10" x14ac:dyDescent="0.35">
      <c r="A1227" s="113"/>
      <c r="B1227" s="114"/>
      <c r="C1227" s="115"/>
      <c r="D1227" s="114"/>
      <c r="E1227" s="116"/>
      <c r="F1227" s="116"/>
      <c r="G1227" s="114"/>
      <c r="H1227" s="115"/>
      <c r="I1227" s="274"/>
      <c r="J1227" s="277" t="str">
        <f>IFERROR(VLOOKUP(I1227,ACOUSTIC_SITE_INFO!$AR$3:$AS$501,2,FALSE),"")</f>
        <v/>
      </c>
    </row>
    <row r="1228" spans="1:10" x14ac:dyDescent="0.35">
      <c r="A1228" s="113"/>
      <c r="B1228" s="114"/>
      <c r="C1228" s="115"/>
      <c r="D1228" s="114"/>
      <c r="E1228" s="116"/>
      <c r="F1228" s="116"/>
      <c r="G1228" s="114"/>
      <c r="H1228" s="115"/>
      <c r="I1228" s="274"/>
      <c r="J1228" s="277" t="str">
        <f>IFERROR(VLOOKUP(I1228,ACOUSTIC_SITE_INFO!$AR$3:$AS$501,2,FALSE),"")</f>
        <v/>
      </c>
    </row>
    <row r="1229" spans="1:10" x14ac:dyDescent="0.35">
      <c r="A1229" s="113"/>
      <c r="B1229" s="114"/>
      <c r="C1229" s="115"/>
      <c r="D1229" s="114"/>
      <c r="E1229" s="116"/>
      <c r="F1229" s="116"/>
      <c r="G1229" s="114"/>
      <c r="H1229" s="115"/>
      <c r="I1229" s="274"/>
      <c r="J1229" s="277" t="str">
        <f>IFERROR(VLOOKUP(I1229,ACOUSTIC_SITE_INFO!$AR$3:$AS$501,2,FALSE),"")</f>
        <v/>
      </c>
    </row>
    <row r="1230" spans="1:10" x14ac:dyDescent="0.35">
      <c r="A1230" s="113"/>
      <c r="B1230" s="114"/>
      <c r="C1230" s="115"/>
      <c r="D1230" s="114"/>
      <c r="E1230" s="116"/>
      <c r="F1230" s="116"/>
      <c r="G1230" s="114"/>
      <c r="H1230" s="115"/>
      <c r="I1230" s="274"/>
      <c r="J1230" s="277" t="str">
        <f>IFERROR(VLOOKUP(I1230,ACOUSTIC_SITE_INFO!$AR$3:$AS$501,2,FALSE),"")</f>
        <v/>
      </c>
    </row>
    <row r="1231" spans="1:10" x14ac:dyDescent="0.35">
      <c r="A1231" s="113"/>
      <c r="B1231" s="114"/>
      <c r="C1231" s="115"/>
      <c r="D1231" s="114"/>
      <c r="E1231" s="116"/>
      <c r="F1231" s="116"/>
      <c r="G1231" s="114"/>
      <c r="H1231" s="115"/>
      <c r="I1231" s="274"/>
      <c r="J1231" s="277" t="str">
        <f>IFERROR(VLOOKUP(I1231,ACOUSTIC_SITE_INFO!$AR$3:$AS$501,2,FALSE),"")</f>
        <v/>
      </c>
    </row>
    <row r="1232" spans="1:10" x14ac:dyDescent="0.35">
      <c r="A1232" s="113"/>
      <c r="B1232" s="114"/>
      <c r="C1232" s="115"/>
      <c r="D1232" s="114"/>
      <c r="E1232" s="116"/>
      <c r="F1232" s="116"/>
      <c r="G1232" s="114"/>
      <c r="H1232" s="115"/>
      <c r="I1232" s="274"/>
      <c r="J1232" s="277" t="str">
        <f>IFERROR(VLOOKUP(I1232,ACOUSTIC_SITE_INFO!$AR$3:$AS$501,2,FALSE),"")</f>
        <v/>
      </c>
    </row>
    <row r="1233" spans="1:10" x14ac:dyDescent="0.35">
      <c r="A1233" s="113"/>
      <c r="B1233" s="114"/>
      <c r="C1233" s="115"/>
      <c r="D1233" s="114"/>
      <c r="E1233" s="116"/>
      <c r="F1233" s="116"/>
      <c r="G1233" s="114"/>
      <c r="H1233" s="115"/>
      <c r="I1233" s="274"/>
      <c r="J1233" s="277" t="str">
        <f>IFERROR(VLOOKUP(I1233,ACOUSTIC_SITE_INFO!$AR$3:$AS$501,2,FALSE),"")</f>
        <v/>
      </c>
    </row>
    <row r="1234" spans="1:10" x14ac:dyDescent="0.35">
      <c r="A1234" s="113"/>
      <c r="B1234" s="114"/>
      <c r="C1234" s="115"/>
      <c r="D1234" s="114"/>
      <c r="E1234" s="116"/>
      <c r="F1234" s="116"/>
      <c r="G1234" s="114"/>
      <c r="H1234" s="115"/>
      <c r="I1234" s="274"/>
      <c r="J1234" s="277" t="str">
        <f>IFERROR(VLOOKUP(I1234,ACOUSTIC_SITE_INFO!$AR$3:$AS$501,2,FALSE),"")</f>
        <v/>
      </c>
    </row>
    <row r="1235" spans="1:10" x14ac:dyDescent="0.35">
      <c r="A1235" s="113"/>
      <c r="B1235" s="114"/>
      <c r="C1235" s="115"/>
      <c r="D1235" s="114"/>
      <c r="E1235" s="116"/>
      <c r="F1235" s="116"/>
      <c r="G1235" s="114"/>
      <c r="H1235" s="115"/>
      <c r="I1235" s="274"/>
      <c r="J1235" s="277" t="str">
        <f>IFERROR(VLOOKUP(I1235,ACOUSTIC_SITE_INFO!$AR$3:$AS$501,2,FALSE),"")</f>
        <v/>
      </c>
    </row>
    <row r="1236" spans="1:10" x14ac:dyDescent="0.35">
      <c r="A1236" s="113"/>
      <c r="B1236" s="114"/>
      <c r="C1236" s="115"/>
      <c r="D1236" s="114"/>
      <c r="E1236" s="116"/>
      <c r="F1236" s="116"/>
      <c r="G1236" s="114"/>
      <c r="H1236" s="115"/>
      <c r="I1236" s="274"/>
      <c r="J1236" s="277" t="str">
        <f>IFERROR(VLOOKUP(I1236,ACOUSTIC_SITE_INFO!$AR$3:$AS$501,2,FALSE),"")</f>
        <v/>
      </c>
    </row>
    <row r="1237" spans="1:10" x14ac:dyDescent="0.35">
      <c r="A1237" s="113"/>
      <c r="B1237" s="114"/>
      <c r="C1237" s="115"/>
      <c r="D1237" s="114"/>
      <c r="E1237" s="116"/>
      <c r="F1237" s="116"/>
      <c r="G1237" s="114"/>
      <c r="H1237" s="115"/>
      <c r="I1237" s="274"/>
      <c r="J1237" s="277" t="str">
        <f>IFERROR(VLOOKUP(I1237,ACOUSTIC_SITE_INFO!$AR$3:$AS$501,2,FALSE),"")</f>
        <v/>
      </c>
    </row>
    <row r="1238" spans="1:10" x14ac:dyDescent="0.35">
      <c r="A1238" s="113"/>
      <c r="B1238" s="114"/>
      <c r="C1238" s="115"/>
      <c r="D1238" s="114"/>
      <c r="E1238" s="116"/>
      <c r="F1238" s="116"/>
      <c r="G1238" s="114"/>
      <c r="H1238" s="115"/>
      <c r="I1238" s="274"/>
      <c r="J1238" s="277" t="str">
        <f>IFERROR(VLOOKUP(I1238,ACOUSTIC_SITE_INFO!$AR$3:$AS$501,2,FALSE),"")</f>
        <v/>
      </c>
    </row>
    <row r="1239" spans="1:10" x14ac:dyDescent="0.35">
      <c r="A1239" s="113"/>
      <c r="B1239" s="114"/>
      <c r="C1239" s="115"/>
      <c r="D1239" s="114"/>
      <c r="E1239" s="116"/>
      <c r="F1239" s="116"/>
      <c r="G1239" s="114"/>
      <c r="H1239" s="115"/>
      <c r="I1239" s="274"/>
      <c r="J1239" s="277" t="str">
        <f>IFERROR(VLOOKUP(I1239,ACOUSTIC_SITE_INFO!$AR$3:$AS$501,2,FALSE),"")</f>
        <v/>
      </c>
    </row>
    <row r="1240" spans="1:10" x14ac:dyDescent="0.35">
      <c r="A1240" s="113"/>
      <c r="B1240" s="114"/>
      <c r="C1240" s="115"/>
      <c r="D1240" s="114"/>
      <c r="E1240" s="116"/>
      <c r="F1240" s="116"/>
      <c r="G1240" s="114"/>
      <c r="H1240" s="115"/>
      <c r="I1240" s="274"/>
      <c r="J1240" s="277" t="str">
        <f>IFERROR(VLOOKUP(I1240,ACOUSTIC_SITE_INFO!$AR$3:$AS$501,2,FALSE),"")</f>
        <v/>
      </c>
    </row>
    <row r="1241" spans="1:10" x14ac:dyDescent="0.35">
      <c r="A1241" s="113"/>
      <c r="B1241" s="114"/>
      <c r="C1241" s="115"/>
      <c r="D1241" s="114"/>
      <c r="E1241" s="116"/>
      <c r="F1241" s="116"/>
      <c r="G1241" s="114"/>
      <c r="H1241" s="115"/>
      <c r="I1241" s="274"/>
      <c r="J1241" s="277" t="str">
        <f>IFERROR(VLOOKUP(I1241,ACOUSTIC_SITE_INFO!$AR$3:$AS$501,2,FALSE),"")</f>
        <v/>
      </c>
    </row>
    <row r="1242" spans="1:10" x14ac:dyDescent="0.35">
      <c r="A1242" s="113"/>
      <c r="B1242" s="114"/>
      <c r="C1242" s="115"/>
      <c r="D1242" s="114"/>
      <c r="E1242" s="116"/>
      <c r="F1242" s="116"/>
      <c r="G1242" s="114"/>
      <c r="H1242" s="115"/>
      <c r="I1242" s="274"/>
      <c r="J1242" s="277" t="str">
        <f>IFERROR(VLOOKUP(I1242,ACOUSTIC_SITE_INFO!$AR$3:$AS$501,2,FALSE),"")</f>
        <v/>
      </c>
    </row>
    <row r="1243" spans="1:10" x14ac:dyDescent="0.35">
      <c r="A1243" s="113"/>
      <c r="B1243" s="114"/>
      <c r="C1243" s="115"/>
      <c r="D1243" s="114"/>
      <c r="E1243" s="116"/>
      <c r="F1243" s="116"/>
      <c r="G1243" s="114"/>
      <c r="H1243" s="115"/>
      <c r="I1243" s="274"/>
      <c r="J1243" s="277" t="str">
        <f>IFERROR(VLOOKUP(I1243,ACOUSTIC_SITE_INFO!$AR$3:$AS$501,2,FALSE),"")</f>
        <v/>
      </c>
    </row>
    <row r="1244" spans="1:10" x14ac:dyDescent="0.35">
      <c r="A1244" s="113"/>
      <c r="B1244" s="114"/>
      <c r="C1244" s="115"/>
      <c r="D1244" s="114"/>
      <c r="E1244" s="116"/>
      <c r="F1244" s="116"/>
      <c r="G1244" s="114"/>
      <c r="H1244" s="115"/>
      <c r="I1244" s="274"/>
      <c r="J1244" s="277" t="str">
        <f>IFERROR(VLOOKUP(I1244,ACOUSTIC_SITE_INFO!$AR$3:$AS$501,2,FALSE),"")</f>
        <v/>
      </c>
    </row>
    <row r="1245" spans="1:10" x14ac:dyDescent="0.35">
      <c r="A1245" s="113"/>
      <c r="B1245" s="114"/>
      <c r="C1245" s="115"/>
      <c r="D1245" s="114"/>
      <c r="E1245" s="116"/>
      <c r="F1245" s="116"/>
      <c r="G1245" s="114"/>
      <c r="H1245" s="115"/>
      <c r="I1245" s="274"/>
      <c r="J1245" s="277" t="str">
        <f>IFERROR(VLOOKUP(I1245,ACOUSTIC_SITE_INFO!$AR$3:$AS$501,2,FALSE),"")</f>
        <v/>
      </c>
    </row>
    <row r="1246" spans="1:10" x14ac:dyDescent="0.35">
      <c r="A1246" s="113"/>
      <c r="B1246" s="114"/>
      <c r="C1246" s="115"/>
      <c r="D1246" s="114"/>
      <c r="E1246" s="116"/>
      <c r="F1246" s="116"/>
      <c r="G1246" s="114"/>
      <c r="H1246" s="115"/>
      <c r="I1246" s="274"/>
      <c r="J1246" s="277" t="str">
        <f>IFERROR(VLOOKUP(I1246,ACOUSTIC_SITE_INFO!$AR$3:$AS$501,2,FALSE),"")</f>
        <v/>
      </c>
    </row>
    <row r="1247" spans="1:10" x14ac:dyDescent="0.35">
      <c r="A1247" s="113"/>
      <c r="B1247" s="114"/>
      <c r="C1247" s="115"/>
      <c r="D1247" s="114"/>
      <c r="E1247" s="116"/>
      <c r="F1247" s="116"/>
      <c r="G1247" s="114"/>
      <c r="H1247" s="115"/>
      <c r="I1247" s="274"/>
      <c r="J1247" s="277" t="str">
        <f>IFERROR(VLOOKUP(I1247,ACOUSTIC_SITE_INFO!$AR$3:$AS$501,2,FALSE),"")</f>
        <v/>
      </c>
    </row>
    <row r="1248" spans="1:10" x14ac:dyDescent="0.35">
      <c r="A1248" s="113"/>
      <c r="B1248" s="114"/>
      <c r="C1248" s="115"/>
      <c r="D1248" s="114"/>
      <c r="E1248" s="116"/>
      <c r="F1248" s="116"/>
      <c r="G1248" s="114"/>
      <c r="H1248" s="115"/>
      <c r="I1248" s="274"/>
      <c r="J1248" s="277" t="str">
        <f>IFERROR(VLOOKUP(I1248,ACOUSTIC_SITE_INFO!$AR$3:$AS$501,2,FALSE),"")</f>
        <v/>
      </c>
    </row>
    <row r="1249" spans="1:10" x14ac:dyDescent="0.35">
      <c r="A1249" s="113"/>
      <c r="B1249" s="114"/>
      <c r="C1249" s="115"/>
      <c r="D1249" s="114"/>
      <c r="E1249" s="116"/>
      <c r="F1249" s="116"/>
      <c r="G1249" s="114"/>
      <c r="H1249" s="115"/>
      <c r="I1249" s="274"/>
      <c r="J1249" s="277" t="str">
        <f>IFERROR(VLOOKUP(I1249,ACOUSTIC_SITE_INFO!$AR$3:$AS$501,2,FALSE),"")</f>
        <v/>
      </c>
    </row>
    <row r="1250" spans="1:10" x14ac:dyDescent="0.35">
      <c r="A1250" s="113"/>
      <c r="B1250" s="114"/>
      <c r="C1250" s="115"/>
      <c r="D1250" s="114"/>
      <c r="E1250" s="116"/>
      <c r="F1250" s="116"/>
      <c r="G1250" s="114"/>
      <c r="H1250" s="115"/>
      <c r="I1250" s="274"/>
      <c r="J1250" s="277" t="str">
        <f>IFERROR(VLOOKUP(I1250,ACOUSTIC_SITE_INFO!$AR$3:$AS$501,2,FALSE),"")</f>
        <v/>
      </c>
    </row>
    <row r="1251" spans="1:10" x14ac:dyDescent="0.35">
      <c r="A1251" s="113"/>
      <c r="B1251" s="114"/>
      <c r="C1251" s="115"/>
      <c r="D1251" s="114"/>
      <c r="E1251" s="116"/>
      <c r="F1251" s="116"/>
      <c r="G1251" s="114"/>
      <c r="H1251" s="115"/>
      <c r="I1251" s="274"/>
      <c r="J1251" s="277" t="str">
        <f>IFERROR(VLOOKUP(I1251,ACOUSTIC_SITE_INFO!$AR$3:$AS$501,2,FALSE),"")</f>
        <v/>
      </c>
    </row>
    <row r="1252" spans="1:10" x14ac:dyDescent="0.35">
      <c r="A1252" s="113"/>
      <c r="B1252" s="114"/>
      <c r="C1252" s="115"/>
      <c r="D1252" s="114"/>
      <c r="E1252" s="116"/>
      <c r="F1252" s="116"/>
      <c r="G1252" s="114"/>
      <c r="H1252" s="115"/>
      <c r="I1252" s="274"/>
      <c r="J1252" s="277" t="str">
        <f>IFERROR(VLOOKUP(I1252,ACOUSTIC_SITE_INFO!$AR$3:$AS$501,2,FALSE),"")</f>
        <v/>
      </c>
    </row>
    <row r="1253" spans="1:10" x14ac:dyDescent="0.35">
      <c r="A1253" s="113"/>
      <c r="B1253" s="114"/>
      <c r="C1253" s="115"/>
      <c r="D1253" s="114"/>
      <c r="E1253" s="116"/>
      <c r="F1253" s="116"/>
      <c r="G1253" s="114"/>
      <c r="H1253" s="115"/>
      <c r="I1253" s="274"/>
      <c r="J1253" s="277" t="str">
        <f>IFERROR(VLOOKUP(I1253,ACOUSTIC_SITE_INFO!$AR$3:$AS$501,2,FALSE),"")</f>
        <v/>
      </c>
    </row>
    <row r="1254" spans="1:10" x14ac:dyDescent="0.35">
      <c r="A1254" s="113"/>
      <c r="B1254" s="114"/>
      <c r="C1254" s="115"/>
      <c r="D1254" s="114"/>
      <c r="E1254" s="116"/>
      <c r="F1254" s="116"/>
      <c r="G1254" s="114"/>
      <c r="H1254" s="115"/>
      <c r="I1254" s="274"/>
      <c r="J1254" s="277" t="str">
        <f>IFERROR(VLOOKUP(I1254,ACOUSTIC_SITE_INFO!$AR$3:$AS$501,2,FALSE),"")</f>
        <v/>
      </c>
    </row>
    <row r="1255" spans="1:10" x14ac:dyDescent="0.35">
      <c r="A1255" s="113"/>
      <c r="B1255" s="114"/>
      <c r="C1255" s="115"/>
      <c r="D1255" s="114"/>
      <c r="E1255" s="116"/>
      <c r="F1255" s="116"/>
      <c r="G1255" s="114"/>
      <c r="H1255" s="115"/>
      <c r="I1255" s="274"/>
      <c r="J1255" s="277" t="str">
        <f>IFERROR(VLOOKUP(I1255,ACOUSTIC_SITE_INFO!$AR$3:$AS$501,2,FALSE),"")</f>
        <v/>
      </c>
    </row>
    <row r="1256" spans="1:10" x14ac:dyDescent="0.35">
      <c r="A1256" s="113"/>
      <c r="B1256" s="114"/>
      <c r="C1256" s="115"/>
      <c r="D1256" s="114"/>
      <c r="E1256" s="116"/>
      <c r="F1256" s="116"/>
      <c r="G1256" s="114"/>
      <c r="H1256" s="115"/>
      <c r="I1256" s="274"/>
      <c r="J1256" s="277" t="str">
        <f>IFERROR(VLOOKUP(I1256,ACOUSTIC_SITE_INFO!$AR$3:$AS$501,2,FALSE),"")</f>
        <v/>
      </c>
    </row>
    <row r="1257" spans="1:10" x14ac:dyDescent="0.35">
      <c r="A1257" s="113"/>
      <c r="B1257" s="114"/>
      <c r="C1257" s="115"/>
      <c r="D1257" s="114"/>
      <c r="E1257" s="116"/>
      <c r="F1257" s="116"/>
      <c r="G1257" s="114"/>
      <c r="H1257" s="115"/>
      <c r="I1257" s="274"/>
      <c r="J1257" s="277" t="str">
        <f>IFERROR(VLOOKUP(I1257,ACOUSTIC_SITE_INFO!$AR$3:$AS$501,2,FALSE),"")</f>
        <v/>
      </c>
    </row>
    <row r="1258" spans="1:10" x14ac:dyDescent="0.35">
      <c r="A1258" s="113"/>
      <c r="B1258" s="114"/>
      <c r="C1258" s="115"/>
      <c r="D1258" s="114"/>
      <c r="E1258" s="116"/>
      <c r="F1258" s="116"/>
      <c r="G1258" s="114"/>
      <c r="H1258" s="115"/>
      <c r="I1258" s="274"/>
      <c r="J1258" s="277" t="str">
        <f>IFERROR(VLOOKUP(I1258,ACOUSTIC_SITE_INFO!$AR$3:$AS$501,2,FALSE),"")</f>
        <v/>
      </c>
    </row>
    <row r="1259" spans="1:10" x14ac:dyDescent="0.35">
      <c r="A1259" s="113"/>
      <c r="B1259" s="114"/>
      <c r="C1259" s="115"/>
      <c r="D1259" s="114"/>
      <c r="E1259" s="116"/>
      <c r="F1259" s="116"/>
      <c r="G1259" s="114"/>
      <c r="H1259" s="115"/>
      <c r="I1259" s="274"/>
      <c r="J1259" s="277" t="str">
        <f>IFERROR(VLOOKUP(I1259,ACOUSTIC_SITE_INFO!$AR$3:$AS$501,2,FALSE),"")</f>
        <v/>
      </c>
    </row>
    <row r="1260" spans="1:10" x14ac:dyDescent="0.35">
      <c r="A1260" s="113"/>
      <c r="B1260" s="114"/>
      <c r="C1260" s="115"/>
      <c r="D1260" s="114"/>
      <c r="E1260" s="116"/>
      <c r="F1260" s="116"/>
      <c r="G1260" s="114"/>
      <c r="H1260" s="115"/>
      <c r="I1260" s="274"/>
      <c r="J1260" s="277" t="str">
        <f>IFERROR(VLOOKUP(I1260,ACOUSTIC_SITE_INFO!$AR$3:$AS$501,2,FALSE),"")</f>
        <v/>
      </c>
    </row>
    <row r="1261" spans="1:10" x14ac:dyDescent="0.35">
      <c r="A1261" s="113"/>
      <c r="B1261" s="114"/>
      <c r="C1261" s="115"/>
      <c r="D1261" s="114"/>
      <c r="E1261" s="116"/>
      <c r="F1261" s="116"/>
      <c r="G1261" s="114"/>
      <c r="H1261" s="115"/>
      <c r="I1261" s="274"/>
      <c r="J1261" s="277" t="str">
        <f>IFERROR(VLOOKUP(I1261,ACOUSTIC_SITE_INFO!$AR$3:$AS$501,2,FALSE),"")</f>
        <v/>
      </c>
    </row>
    <row r="1262" spans="1:10" x14ac:dyDescent="0.35">
      <c r="A1262" s="113"/>
      <c r="B1262" s="114"/>
      <c r="C1262" s="115"/>
      <c r="D1262" s="114"/>
      <c r="E1262" s="116"/>
      <c r="F1262" s="116"/>
      <c r="G1262" s="114"/>
      <c r="H1262" s="115"/>
      <c r="I1262" s="274"/>
      <c r="J1262" s="277" t="str">
        <f>IFERROR(VLOOKUP(I1262,ACOUSTIC_SITE_INFO!$AR$3:$AS$501,2,FALSE),"")</f>
        <v/>
      </c>
    </row>
    <row r="1263" spans="1:10" x14ac:dyDescent="0.35">
      <c r="A1263" s="113"/>
      <c r="B1263" s="114"/>
      <c r="C1263" s="115"/>
      <c r="D1263" s="114"/>
      <c r="E1263" s="116"/>
      <c r="F1263" s="116"/>
      <c r="G1263" s="114"/>
      <c r="H1263" s="115"/>
      <c r="I1263" s="274"/>
      <c r="J1263" s="277" t="str">
        <f>IFERROR(VLOOKUP(I1263,ACOUSTIC_SITE_INFO!$AR$3:$AS$501,2,FALSE),"")</f>
        <v/>
      </c>
    </row>
    <row r="1264" spans="1:10" x14ac:dyDescent="0.35">
      <c r="A1264" s="113"/>
      <c r="B1264" s="114"/>
      <c r="C1264" s="115"/>
      <c r="D1264" s="114"/>
      <c r="E1264" s="116"/>
      <c r="F1264" s="116"/>
      <c r="G1264" s="114"/>
      <c r="H1264" s="115"/>
      <c r="I1264" s="274"/>
      <c r="J1264" s="277" t="str">
        <f>IFERROR(VLOOKUP(I1264,ACOUSTIC_SITE_INFO!$AR$3:$AS$501,2,FALSE),"")</f>
        <v/>
      </c>
    </row>
    <row r="1265" spans="1:10" x14ac:dyDescent="0.35">
      <c r="A1265" s="113"/>
      <c r="B1265" s="114"/>
      <c r="C1265" s="115"/>
      <c r="D1265" s="114"/>
      <c r="E1265" s="116"/>
      <c r="F1265" s="116"/>
      <c r="G1265" s="114"/>
      <c r="H1265" s="115"/>
      <c r="I1265" s="274"/>
      <c r="J1265" s="277" t="str">
        <f>IFERROR(VLOOKUP(I1265,ACOUSTIC_SITE_INFO!$AR$3:$AS$501,2,FALSE),"")</f>
        <v/>
      </c>
    </row>
    <row r="1266" spans="1:10" x14ac:dyDescent="0.35">
      <c r="A1266" s="113"/>
      <c r="B1266" s="114"/>
      <c r="C1266" s="115"/>
      <c r="D1266" s="114"/>
      <c r="E1266" s="116"/>
      <c r="F1266" s="116"/>
      <c r="G1266" s="114"/>
      <c r="H1266" s="115"/>
      <c r="I1266" s="274"/>
      <c r="J1266" s="277" t="str">
        <f>IFERROR(VLOOKUP(I1266,ACOUSTIC_SITE_INFO!$AR$3:$AS$501,2,FALSE),"")</f>
        <v/>
      </c>
    </row>
    <row r="1267" spans="1:10" x14ac:dyDescent="0.35">
      <c r="A1267" s="113"/>
      <c r="B1267" s="114"/>
      <c r="C1267" s="115"/>
      <c r="D1267" s="114"/>
      <c r="E1267" s="116"/>
      <c r="F1267" s="116"/>
      <c r="G1267" s="114"/>
      <c r="H1267" s="115"/>
      <c r="I1267" s="274"/>
      <c r="J1267" s="277" t="str">
        <f>IFERROR(VLOOKUP(I1267,ACOUSTIC_SITE_INFO!$AR$3:$AS$501,2,FALSE),"")</f>
        <v/>
      </c>
    </row>
    <row r="1268" spans="1:10" x14ac:dyDescent="0.35">
      <c r="A1268" s="113"/>
      <c r="B1268" s="114"/>
      <c r="C1268" s="115"/>
      <c r="D1268" s="114"/>
      <c r="E1268" s="116"/>
      <c r="F1268" s="116"/>
      <c r="G1268" s="114"/>
      <c r="H1268" s="115"/>
      <c r="I1268" s="274"/>
      <c r="J1268" s="277" t="str">
        <f>IFERROR(VLOOKUP(I1268,ACOUSTIC_SITE_INFO!$AR$3:$AS$501,2,FALSE),"")</f>
        <v/>
      </c>
    </row>
    <row r="1269" spans="1:10" x14ac:dyDescent="0.35">
      <c r="A1269" s="113"/>
      <c r="B1269" s="114"/>
      <c r="C1269" s="115"/>
      <c r="D1269" s="114"/>
      <c r="E1269" s="116"/>
      <c r="F1269" s="116"/>
      <c r="G1269" s="114"/>
      <c r="H1269" s="115"/>
      <c r="I1269" s="274"/>
      <c r="J1269" s="277" t="str">
        <f>IFERROR(VLOOKUP(I1269,ACOUSTIC_SITE_INFO!$AR$3:$AS$501,2,FALSE),"")</f>
        <v/>
      </c>
    </row>
    <row r="1270" spans="1:10" x14ac:dyDescent="0.35">
      <c r="A1270" s="113"/>
      <c r="B1270" s="114"/>
      <c r="C1270" s="115"/>
      <c r="D1270" s="114"/>
      <c r="E1270" s="116"/>
      <c r="F1270" s="116"/>
      <c r="G1270" s="114"/>
      <c r="H1270" s="115"/>
      <c r="I1270" s="274"/>
      <c r="J1270" s="277" t="str">
        <f>IFERROR(VLOOKUP(I1270,ACOUSTIC_SITE_INFO!$AR$3:$AS$501,2,FALSE),"")</f>
        <v/>
      </c>
    </row>
    <row r="1271" spans="1:10" x14ac:dyDescent="0.35">
      <c r="A1271" s="113"/>
      <c r="B1271" s="114"/>
      <c r="C1271" s="115"/>
      <c r="D1271" s="114"/>
      <c r="E1271" s="116"/>
      <c r="F1271" s="116"/>
      <c r="G1271" s="114"/>
      <c r="H1271" s="115"/>
      <c r="I1271" s="274"/>
      <c r="J1271" s="277" t="str">
        <f>IFERROR(VLOOKUP(I1271,ACOUSTIC_SITE_INFO!$AR$3:$AS$501,2,FALSE),"")</f>
        <v/>
      </c>
    </row>
    <row r="1272" spans="1:10" x14ac:dyDescent="0.35">
      <c r="A1272" s="113"/>
      <c r="B1272" s="114"/>
      <c r="C1272" s="115"/>
      <c r="D1272" s="114"/>
      <c r="E1272" s="116"/>
      <c r="F1272" s="116"/>
      <c r="G1272" s="114"/>
      <c r="H1272" s="115"/>
      <c r="I1272" s="274"/>
      <c r="J1272" s="277" t="str">
        <f>IFERROR(VLOOKUP(I1272,ACOUSTIC_SITE_INFO!$AR$3:$AS$501,2,FALSE),"")</f>
        <v/>
      </c>
    </row>
    <row r="1273" spans="1:10" x14ac:dyDescent="0.35">
      <c r="A1273" s="113"/>
      <c r="B1273" s="114"/>
      <c r="C1273" s="115"/>
      <c r="D1273" s="114"/>
      <c r="E1273" s="116"/>
      <c r="F1273" s="116"/>
      <c r="G1273" s="114"/>
      <c r="H1273" s="115"/>
      <c r="I1273" s="274"/>
      <c r="J1273" s="277" t="str">
        <f>IFERROR(VLOOKUP(I1273,ACOUSTIC_SITE_INFO!$AR$3:$AS$501,2,FALSE),"")</f>
        <v/>
      </c>
    </row>
    <row r="1274" spans="1:10" x14ac:dyDescent="0.35">
      <c r="A1274" s="113"/>
      <c r="B1274" s="114"/>
      <c r="C1274" s="115"/>
      <c r="D1274" s="114"/>
      <c r="E1274" s="116"/>
      <c r="F1274" s="116"/>
      <c r="G1274" s="114"/>
      <c r="H1274" s="115"/>
      <c r="I1274" s="274"/>
      <c r="J1274" s="277" t="str">
        <f>IFERROR(VLOOKUP(I1274,ACOUSTIC_SITE_INFO!$AR$3:$AS$501,2,FALSE),"")</f>
        <v/>
      </c>
    </row>
    <row r="1275" spans="1:10" x14ac:dyDescent="0.35">
      <c r="A1275" s="113"/>
      <c r="B1275" s="114"/>
      <c r="C1275" s="115"/>
      <c r="D1275" s="114"/>
      <c r="E1275" s="116"/>
      <c r="F1275" s="116"/>
      <c r="G1275" s="114"/>
      <c r="H1275" s="115"/>
      <c r="I1275" s="274"/>
      <c r="J1275" s="277" t="str">
        <f>IFERROR(VLOOKUP(I1275,ACOUSTIC_SITE_INFO!$AR$3:$AS$501,2,FALSE),"")</f>
        <v/>
      </c>
    </row>
    <row r="1276" spans="1:10" x14ac:dyDescent="0.35">
      <c r="A1276" s="113"/>
      <c r="B1276" s="114"/>
      <c r="C1276" s="115"/>
      <c r="D1276" s="114"/>
      <c r="E1276" s="116"/>
      <c r="F1276" s="116"/>
      <c r="G1276" s="114"/>
      <c r="H1276" s="115"/>
      <c r="I1276" s="274"/>
      <c r="J1276" s="277" t="str">
        <f>IFERROR(VLOOKUP(I1276,ACOUSTIC_SITE_INFO!$AR$3:$AS$501,2,FALSE),"")</f>
        <v/>
      </c>
    </row>
    <row r="1277" spans="1:10" x14ac:dyDescent="0.35">
      <c r="A1277" s="113"/>
      <c r="B1277" s="114"/>
      <c r="C1277" s="115"/>
      <c r="D1277" s="114"/>
      <c r="E1277" s="116"/>
      <c r="F1277" s="116"/>
      <c r="G1277" s="114"/>
      <c r="H1277" s="115"/>
      <c r="I1277" s="274"/>
      <c r="J1277" s="277" t="str">
        <f>IFERROR(VLOOKUP(I1277,ACOUSTIC_SITE_INFO!$AR$3:$AS$501,2,FALSE),"")</f>
        <v/>
      </c>
    </row>
    <row r="1278" spans="1:10" x14ac:dyDescent="0.35">
      <c r="A1278" s="113"/>
      <c r="B1278" s="114"/>
      <c r="C1278" s="115"/>
      <c r="D1278" s="114"/>
      <c r="E1278" s="116"/>
      <c r="F1278" s="116"/>
      <c r="G1278" s="114"/>
      <c r="H1278" s="115"/>
      <c r="I1278" s="274"/>
      <c r="J1278" s="277" t="str">
        <f>IFERROR(VLOOKUP(I1278,ACOUSTIC_SITE_INFO!$AR$3:$AS$501,2,FALSE),"")</f>
        <v/>
      </c>
    </row>
    <row r="1279" spans="1:10" x14ac:dyDescent="0.35">
      <c r="A1279" s="113"/>
      <c r="B1279" s="114"/>
      <c r="C1279" s="115"/>
      <c r="D1279" s="114"/>
      <c r="E1279" s="116"/>
      <c r="F1279" s="116"/>
      <c r="G1279" s="114"/>
      <c r="H1279" s="115"/>
      <c r="I1279" s="274"/>
      <c r="J1279" s="277" t="str">
        <f>IFERROR(VLOOKUP(I1279,ACOUSTIC_SITE_INFO!$AR$3:$AS$501,2,FALSE),"")</f>
        <v/>
      </c>
    </row>
    <row r="1280" spans="1:10" x14ac:dyDescent="0.35">
      <c r="A1280" s="113"/>
      <c r="B1280" s="114"/>
      <c r="C1280" s="115"/>
      <c r="D1280" s="114"/>
      <c r="E1280" s="116"/>
      <c r="F1280" s="116"/>
      <c r="G1280" s="114"/>
      <c r="H1280" s="115"/>
      <c r="I1280" s="274"/>
      <c r="J1280" s="277" t="str">
        <f>IFERROR(VLOOKUP(I1280,ACOUSTIC_SITE_INFO!$AR$3:$AS$501,2,FALSE),"")</f>
        <v/>
      </c>
    </row>
    <row r="1281" spans="1:10" x14ac:dyDescent="0.35">
      <c r="A1281" s="113"/>
      <c r="B1281" s="114"/>
      <c r="C1281" s="115"/>
      <c r="D1281" s="114"/>
      <c r="E1281" s="116"/>
      <c r="F1281" s="116"/>
      <c r="G1281" s="114"/>
      <c r="H1281" s="115"/>
      <c r="I1281" s="274"/>
      <c r="J1281" s="277" t="str">
        <f>IFERROR(VLOOKUP(I1281,ACOUSTIC_SITE_INFO!$AR$3:$AS$501,2,FALSE),"")</f>
        <v/>
      </c>
    </row>
    <row r="1282" spans="1:10" x14ac:dyDescent="0.35">
      <c r="A1282" s="113"/>
      <c r="B1282" s="114"/>
      <c r="C1282" s="115"/>
      <c r="D1282" s="114"/>
      <c r="E1282" s="116"/>
      <c r="F1282" s="116"/>
      <c r="G1282" s="114"/>
      <c r="H1282" s="115"/>
      <c r="I1282" s="274"/>
      <c r="J1282" s="277" t="str">
        <f>IFERROR(VLOOKUP(I1282,ACOUSTIC_SITE_INFO!$AR$3:$AS$501,2,FALSE),"")</f>
        <v/>
      </c>
    </row>
    <row r="1283" spans="1:10" x14ac:dyDescent="0.35">
      <c r="A1283" s="113"/>
      <c r="B1283" s="114"/>
      <c r="C1283" s="115"/>
      <c r="D1283" s="114"/>
      <c r="E1283" s="116"/>
      <c r="F1283" s="116"/>
      <c r="G1283" s="114"/>
      <c r="H1283" s="115"/>
      <c r="I1283" s="274"/>
      <c r="J1283" s="277" t="str">
        <f>IFERROR(VLOOKUP(I1283,ACOUSTIC_SITE_INFO!$AR$3:$AS$501,2,FALSE),"")</f>
        <v/>
      </c>
    </row>
    <row r="1284" spans="1:10" x14ac:dyDescent="0.35">
      <c r="A1284" s="113"/>
      <c r="B1284" s="114"/>
      <c r="C1284" s="115"/>
      <c r="D1284" s="114"/>
      <c r="E1284" s="116"/>
      <c r="F1284" s="116"/>
      <c r="G1284" s="114"/>
      <c r="H1284" s="115"/>
      <c r="I1284" s="274"/>
      <c r="J1284" s="277" t="str">
        <f>IFERROR(VLOOKUP(I1284,ACOUSTIC_SITE_INFO!$AR$3:$AS$501,2,FALSE),"")</f>
        <v/>
      </c>
    </row>
    <row r="1285" spans="1:10" x14ac:dyDescent="0.35">
      <c r="A1285" s="113"/>
      <c r="B1285" s="114"/>
      <c r="C1285" s="115"/>
      <c r="D1285" s="114"/>
      <c r="E1285" s="116"/>
      <c r="F1285" s="116"/>
      <c r="G1285" s="114"/>
      <c r="H1285" s="115"/>
      <c r="I1285" s="274"/>
      <c r="J1285" s="277" t="str">
        <f>IFERROR(VLOOKUP(I1285,ACOUSTIC_SITE_INFO!$AR$3:$AS$501,2,FALSE),"")</f>
        <v/>
      </c>
    </row>
    <row r="1286" spans="1:10" x14ac:dyDescent="0.35">
      <c r="A1286" s="113"/>
      <c r="B1286" s="114"/>
      <c r="C1286" s="115"/>
      <c r="D1286" s="114"/>
      <c r="E1286" s="116"/>
      <c r="F1286" s="116"/>
      <c r="G1286" s="114"/>
      <c r="H1286" s="115"/>
      <c r="I1286" s="274"/>
      <c r="J1286" s="277" t="str">
        <f>IFERROR(VLOOKUP(I1286,ACOUSTIC_SITE_INFO!$AR$3:$AS$501,2,FALSE),"")</f>
        <v/>
      </c>
    </row>
    <row r="1287" spans="1:10" x14ac:dyDescent="0.35">
      <c r="A1287" s="113"/>
      <c r="B1287" s="114"/>
      <c r="C1287" s="115"/>
      <c r="D1287" s="114"/>
      <c r="E1287" s="116"/>
      <c r="F1287" s="116"/>
      <c r="G1287" s="114"/>
      <c r="H1287" s="115"/>
      <c r="I1287" s="274"/>
      <c r="J1287" s="277" t="str">
        <f>IFERROR(VLOOKUP(I1287,ACOUSTIC_SITE_INFO!$AR$3:$AS$501,2,FALSE),"")</f>
        <v/>
      </c>
    </row>
    <row r="1288" spans="1:10" x14ac:dyDescent="0.35">
      <c r="A1288" s="113"/>
      <c r="B1288" s="114"/>
      <c r="C1288" s="115"/>
      <c r="D1288" s="114"/>
      <c r="E1288" s="116"/>
      <c r="F1288" s="116"/>
      <c r="G1288" s="114"/>
      <c r="H1288" s="115"/>
      <c r="I1288" s="274"/>
      <c r="J1288" s="277" t="str">
        <f>IFERROR(VLOOKUP(I1288,ACOUSTIC_SITE_INFO!$AR$3:$AS$501,2,FALSE),"")</f>
        <v/>
      </c>
    </row>
    <row r="1289" spans="1:10" x14ac:dyDescent="0.35">
      <c r="A1289" s="113"/>
      <c r="B1289" s="114"/>
      <c r="C1289" s="115"/>
      <c r="D1289" s="114"/>
      <c r="E1289" s="116"/>
      <c r="F1289" s="116"/>
      <c r="G1289" s="114"/>
      <c r="H1289" s="115"/>
      <c r="I1289" s="274"/>
      <c r="J1289" s="277" t="str">
        <f>IFERROR(VLOOKUP(I1289,ACOUSTIC_SITE_INFO!$AR$3:$AS$501,2,FALSE),"")</f>
        <v/>
      </c>
    </row>
    <row r="1290" spans="1:10" x14ac:dyDescent="0.35">
      <c r="A1290" s="113"/>
      <c r="B1290" s="114"/>
      <c r="C1290" s="115"/>
      <c r="D1290" s="114"/>
      <c r="E1290" s="116"/>
      <c r="F1290" s="116"/>
      <c r="G1290" s="114"/>
      <c r="H1290" s="115"/>
      <c r="I1290" s="274"/>
      <c r="J1290" s="277" t="str">
        <f>IFERROR(VLOOKUP(I1290,ACOUSTIC_SITE_INFO!$AR$3:$AS$501,2,FALSE),"")</f>
        <v/>
      </c>
    </row>
    <row r="1291" spans="1:10" x14ac:dyDescent="0.35">
      <c r="A1291" s="113"/>
      <c r="B1291" s="114"/>
      <c r="C1291" s="115"/>
      <c r="D1291" s="114"/>
      <c r="E1291" s="116"/>
      <c r="F1291" s="116"/>
      <c r="G1291" s="114"/>
      <c r="H1291" s="115"/>
      <c r="I1291" s="274"/>
      <c r="J1291" s="277" t="str">
        <f>IFERROR(VLOOKUP(I1291,ACOUSTIC_SITE_INFO!$AR$3:$AS$501,2,FALSE),"")</f>
        <v/>
      </c>
    </row>
    <row r="1292" spans="1:10" x14ac:dyDescent="0.35">
      <c r="A1292" s="113"/>
      <c r="B1292" s="114"/>
      <c r="C1292" s="115"/>
      <c r="D1292" s="114"/>
      <c r="E1292" s="116"/>
      <c r="F1292" s="116"/>
      <c r="G1292" s="114"/>
      <c r="H1292" s="115"/>
      <c r="I1292" s="274"/>
      <c r="J1292" s="277" t="str">
        <f>IFERROR(VLOOKUP(I1292,ACOUSTIC_SITE_INFO!$AR$3:$AS$501,2,FALSE),"")</f>
        <v/>
      </c>
    </row>
    <row r="1293" spans="1:10" x14ac:dyDescent="0.35">
      <c r="A1293" s="113"/>
      <c r="B1293" s="114"/>
      <c r="C1293" s="115"/>
      <c r="D1293" s="114"/>
      <c r="E1293" s="116"/>
      <c r="F1293" s="116"/>
      <c r="G1293" s="114"/>
      <c r="H1293" s="115"/>
      <c r="I1293" s="274"/>
      <c r="J1293" s="277" t="str">
        <f>IFERROR(VLOOKUP(I1293,ACOUSTIC_SITE_INFO!$AR$3:$AS$501,2,FALSE),"")</f>
        <v/>
      </c>
    </row>
    <row r="1294" spans="1:10" x14ac:dyDescent="0.35">
      <c r="A1294" s="113"/>
      <c r="B1294" s="114"/>
      <c r="C1294" s="115"/>
      <c r="D1294" s="114"/>
      <c r="E1294" s="116"/>
      <c r="F1294" s="116"/>
      <c r="G1294" s="114"/>
      <c r="H1294" s="115"/>
      <c r="I1294" s="274"/>
      <c r="J1294" s="277" t="str">
        <f>IFERROR(VLOOKUP(I1294,ACOUSTIC_SITE_INFO!$AR$3:$AS$501,2,FALSE),"")</f>
        <v/>
      </c>
    </row>
    <row r="1295" spans="1:10" x14ac:dyDescent="0.35">
      <c r="A1295" s="113"/>
      <c r="B1295" s="114"/>
      <c r="C1295" s="115"/>
      <c r="D1295" s="114"/>
      <c r="E1295" s="116"/>
      <c r="F1295" s="116"/>
      <c r="G1295" s="114"/>
      <c r="H1295" s="115"/>
      <c r="I1295" s="274"/>
      <c r="J1295" s="277" t="str">
        <f>IFERROR(VLOOKUP(I1295,ACOUSTIC_SITE_INFO!$AR$3:$AS$501,2,FALSE),"")</f>
        <v/>
      </c>
    </row>
    <row r="1296" spans="1:10" x14ac:dyDescent="0.35">
      <c r="A1296" s="113"/>
      <c r="B1296" s="114"/>
      <c r="C1296" s="115"/>
      <c r="D1296" s="114"/>
      <c r="E1296" s="116"/>
      <c r="F1296" s="116"/>
      <c r="G1296" s="114"/>
      <c r="H1296" s="115"/>
      <c r="I1296" s="274"/>
      <c r="J1296" s="277" t="str">
        <f>IFERROR(VLOOKUP(I1296,ACOUSTIC_SITE_INFO!$AR$3:$AS$501,2,FALSE),"")</f>
        <v/>
      </c>
    </row>
    <row r="1297" spans="1:10" x14ac:dyDescent="0.35">
      <c r="A1297" s="113"/>
      <c r="B1297" s="114"/>
      <c r="C1297" s="115"/>
      <c r="D1297" s="114"/>
      <c r="E1297" s="116"/>
      <c r="F1297" s="116"/>
      <c r="G1297" s="114"/>
      <c r="H1297" s="115"/>
      <c r="I1297" s="274"/>
      <c r="J1297" s="277" t="str">
        <f>IFERROR(VLOOKUP(I1297,ACOUSTIC_SITE_INFO!$AR$3:$AS$501,2,FALSE),"")</f>
        <v/>
      </c>
    </row>
    <row r="1298" spans="1:10" x14ac:dyDescent="0.35">
      <c r="A1298" s="113"/>
      <c r="B1298" s="114"/>
      <c r="C1298" s="115"/>
      <c r="D1298" s="114"/>
      <c r="E1298" s="116"/>
      <c r="F1298" s="116"/>
      <c r="G1298" s="114"/>
      <c r="H1298" s="115"/>
      <c r="I1298" s="274"/>
      <c r="J1298" s="277" t="str">
        <f>IFERROR(VLOOKUP(I1298,ACOUSTIC_SITE_INFO!$AR$3:$AS$501,2,FALSE),"")</f>
        <v/>
      </c>
    </row>
    <row r="1299" spans="1:10" x14ac:dyDescent="0.35">
      <c r="A1299" s="113"/>
      <c r="B1299" s="114"/>
      <c r="C1299" s="115"/>
      <c r="D1299" s="114"/>
      <c r="E1299" s="116"/>
      <c r="F1299" s="116"/>
      <c r="G1299" s="114"/>
      <c r="H1299" s="115"/>
      <c r="I1299" s="274"/>
      <c r="J1299" s="277" t="str">
        <f>IFERROR(VLOOKUP(I1299,ACOUSTIC_SITE_INFO!$AR$3:$AS$501,2,FALSE),"")</f>
        <v/>
      </c>
    </row>
    <row r="1300" spans="1:10" x14ac:dyDescent="0.35">
      <c r="A1300" s="113"/>
      <c r="B1300" s="114"/>
      <c r="C1300" s="115"/>
      <c r="D1300" s="114"/>
      <c r="E1300" s="116"/>
      <c r="F1300" s="116"/>
      <c r="G1300" s="114"/>
      <c r="H1300" s="115"/>
      <c r="I1300" s="274"/>
      <c r="J1300" s="277" t="str">
        <f>IFERROR(VLOOKUP(I1300,ACOUSTIC_SITE_INFO!$AR$3:$AS$501,2,FALSE),"")</f>
        <v/>
      </c>
    </row>
    <row r="1301" spans="1:10" x14ac:dyDescent="0.35">
      <c r="A1301" s="113"/>
      <c r="B1301" s="114"/>
      <c r="C1301" s="115"/>
      <c r="D1301" s="114"/>
      <c r="E1301" s="116"/>
      <c r="F1301" s="116"/>
      <c r="G1301" s="114"/>
      <c r="H1301" s="115"/>
      <c r="I1301" s="274"/>
      <c r="J1301" s="277" t="str">
        <f>IFERROR(VLOOKUP(I1301,ACOUSTIC_SITE_INFO!$AR$3:$AS$501,2,FALSE),"")</f>
        <v/>
      </c>
    </row>
    <row r="1302" spans="1:10" x14ac:dyDescent="0.35">
      <c r="A1302" s="113"/>
      <c r="B1302" s="114"/>
      <c r="C1302" s="115"/>
      <c r="D1302" s="114"/>
      <c r="E1302" s="116"/>
      <c r="F1302" s="116"/>
      <c r="G1302" s="114"/>
      <c r="H1302" s="115"/>
      <c r="I1302" s="274"/>
      <c r="J1302" s="277" t="str">
        <f>IFERROR(VLOOKUP(I1302,ACOUSTIC_SITE_INFO!$AR$3:$AS$501,2,FALSE),"")</f>
        <v/>
      </c>
    </row>
    <row r="1303" spans="1:10" x14ac:dyDescent="0.35">
      <c r="A1303" s="113"/>
      <c r="B1303" s="114"/>
      <c r="C1303" s="115"/>
      <c r="D1303" s="114"/>
      <c r="E1303" s="116"/>
      <c r="F1303" s="116"/>
      <c r="G1303" s="114"/>
      <c r="H1303" s="115"/>
      <c r="I1303" s="274"/>
      <c r="J1303" s="277" t="str">
        <f>IFERROR(VLOOKUP(I1303,ACOUSTIC_SITE_INFO!$AR$3:$AS$501,2,FALSE),"")</f>
        <v/>
      </c>
    </row>
    <row r="1304" spans="1:10" x14ac:dyDescent="0.35">
      <c r="A1304" s="113"/>
      <c r="B1304" s="114"/>
      <c r="C1304" s="115"/>
      <c r="D1304" s="114"/>
      <c r="E1304" s="116"/>
      <c r="F1304" s="116"/>
      <c r="G1304" s="114"/>
      <c r="H1304" s="115"/>
      <c r="I1304" s="274"/>
      <c r="J1304" s="277" t="str">
        <f>IFERROR(VLOOKUP(I1304,ACOUSTIC_SITE_INFO!$AR$3:$AS$501,2,FALSE),"")</f>
        <v/>
      </c>
    </row>
    <row r="1305" spans="1:10" x14ac:dyDescent="0.35">
      <c r="A1305" s="113"/>
      <c r="B1305" s="114"/>
      <c r="C1305" s="115"/>
      <c r="D1305" s="114"/>
      <c r="E1305" s="116"/>
      <c r="F1305" s="116"/>
      <c r="G1305" s="114"/>
      <c r="H1305" s="115"/>
      <c r="I1305" s="274"/>
      <c r="J1305" s="277" t="str">
        <f>IFERROR(VLOOKUP(I1305,ACOUSTIC_SITE_INFO!$AR$3:$AS$501,2,FALSE),"")</f>
        <v/>
      </c>
    </row>
    <row r="1306" spans="1:10" x14ac:dyDescent="0.35">
      <c r="A1306" s="113"/>
      <c r="B1306" s="114"/>
      <c r="C1306" s="115"/>
      <c r="D1306" s="114"/>
      <c r="E1306" s="116"/>
      <c r="F1306" s="116"/>
      <c r="G1306" s="114"/>
      <c r="H1306" s="115"/>
      <c r="I1306" s="274"/>
      <c r="J1306" s="277" t="str">
        <f>IFERROR(VLOOKUP(I1306,ACOUSTIC_SITE_INFO!$AR$3:$AS$501,2,FALSE),"")</f>
        <v/>
      </c>
    </row>
    <row r="1307" spans="1:10" x14ac:dyDescent="0.35">
      <c r="A1307" s="113"/>
      <c r="B1307" s="114"/>
      <c r="C1307" s="115"/>
      <c r="D1307" s="114"/>
      <c r="E1307" s="116"/>
      <c r="F1307" s="116"/>
      <c r="G1307" s="114"/>
      <c r="H1307" s="115"/>
      <c r="I1307" s="274"/>
      <c r="J1307" s="277" t="str">
        <f>IFERROR(VLOOKUP(I1307,ACOUSTIC_SITE_INFO!$AR$3:$AS$501,2,FALSE),"")</f>
        <v/>
      </c>
    </row>
    <row r="1308" spans="1:10" x14ac:dyDescent="0.35">
      <c r="A1308" s="113"/>
      <c r="B1308" s="114"/>
      <c r="C1308" s="115"/>
      <c r="D1308" s="114"/>
      <c r="E1308" s="116"/>
      <c r="F1308" s="116"/>
      <c r="G1308" s="114"/>
      <c r="H1308" s="115"/>
      <c r="I1308" s="274"/>
      <c r="J1308" s="277" t="str">
        <f>IFERROR(VLOOKUP(I1308,ACOUSTIC_SITE_INFO!$AR$3:$AS$501,2,FALSE),"")</f>
        <v/>
      </c>
    </row>
    <row r="1309" spans="1:10" x14ac:dyDescent="0.35">
      <c r="A1309" s="113"/>
      <c r="B1309" s="114"/>
      <c r="C1309" s="115"/>
      <c r="D1309" s="114"/>
      <c r="E1309" s="116"/>
      <c r="F1309" s="116"/>
      <c r="G1309" s="114"/>
      <c r="H1309" s="115"/>
      <c r="I1309" s="274"/>
      <c r="J1309" s="277" t="str">
        <f>IFERROR(VLOOKUP(I1309,ACOUSTIC_SITE_INFO!$AR$3:$AS$501,2,FALSE),"")</f>
        <v/>
      </c>
    </row>
    <row r="1310" spans="1:10" x14ac:dyDescent="0.35">
      <c r="A1310" s="113"/>
      <c r="B1310" s="114"/>
      <c r="C1310" s="115"/>
      <c r="D1310" s="114"/>
      <c r="E1310" s="116"/>
      <c r="F1310" s="116"/>
      <c r="G1310" s="114"/>
      <c r="H1310" s="115"/>
      <c r="I1310" s="274"/>
      <c r="J1310" s="277" t="str">
        <f>IFERROR(VLOOKUP(I1310,ACOUSTIC_SITE_INFO!$AR$3:$AS$501,2,FALSE),"")</f>
        <v/>
      </c>
    </row>
    <row r="1311" spans="1:10" x14ac:dyDescent="0.35">
      <c r="A1311" s="113"/>
      <c r="B1311" s="114"/>
      <c r="C1311" s="115"/>
      <c r="D1311" s="114"/>
      <c r="E1311" s="116"/>
      <c r="F1311" s="116"/>
      <c r="G1311" s="114"/>
      <c r="H1311" s="115"/>
      <c r="I1311" s="274"/>
      <c r="J1311" s="277" t="str">
        <f>IFERROR(VLOOKUP(I1311,ACOUSTIC_SITE_INFO!$AR$3:$AS$501,2,FALSE),"")</f>
        <v/>
      </c>
    </row>
    <row r="1312" spans="1:10" x14ac:dyDescent="0.35">
      <c r="A1312" s="113"/>
      <c r="B1312" s="114"/>
      <c r="C1312" s="115"/>
      <c r="D1312" s="114"/>
      <c r="E1312" s="116"/>
      <c r="F1312" s="116"/>
      <c r="G1312" s="114"/>
      <c r="H1312" s="115"/>
      <c r="I1312" s="274"/>
      <c r="J1312" s="277" t="str">
        <f>IFERROR(VLOOKUP(I1312,ACOUSTIC_SITE_INFO!$AR$3:$AS$501,2,FALSE),"")</f>
        <v/>
      </c>
    </row>
    <row r="1313" spans="1:10" x14ac:dyDescent="0.35">
      <c r="A1313" s="113"/>
      <c r="B1313" s="114"/>
      <c r="C1313" s="115"/>
      <c r="D1313" s="114"/>
      <c r="E1313" s="116"/>
      <c r="F1313" s="116"/>
      <c r="G1313" s="114"/>
      <c r="H1313" s="115"/>
      <c r="I1313" s="274"/>
      <c r="J1313" s="277" t="str">
        <f>IFERROR(VLOOKUP(I1313,ACOUSTIC_SITE_INFO!$AR$3:$AS$501,2,FALSE),"")</f>
        <v/>
      </c>
    </row>
    <row r="1314" spans="1:10" x14ac:dyDescent="0.35">
      <c r="A1314" s="113"/>
      <c r="B1314" s="114"/>
      <c r="C1314" s="115"/>
      <c r="D1314" s="114"/>
      <c r="E1314" s="116"/>
      <c r="F1314" s="116"/>
      <c r="G1314" s="114"/>
      <c r="H1314" s="115"/>
      <c r="I1314" s="274"/>
      <c r="J1314" s="277" t="str">
        <f>IFERROR(VLOOKUP(I1314,ACOUSTIC_SITE_INFO!$AR$3:$AS$501,2,FALSE),"")</f>
        <v/>
      </c>
    </row>
    <row r="1315" spans="1:10" x14ac:dyDescent="0.35">
      <c r="A1315" s="113"/>
      <c r="B1315" s="114"/>
      <c r="C1315" s="115"/>
      <c r="D1315" s="114"/>
      <c r="E1315" s="116"/>
      <c r="F1315" s="116"/>
      <c r="G1315" s="114"/>
      <c r="H1315" s="115"/>
      <c r="I1315" s="274"/>
      <c r="J1315" s="277" t="str">
        <f>IFERROR(VLOOKUP(I1315,ACOUSTIC_SITE_INFO!$AR$3:$AS$501,2,FALSE),"")</f>
        <v/>
      </c>
    </row>
    <row r="1316" spans="1:10" x14ac:dyDescent="0.35">
      <c r="A1316" s="113"/>
      <c r="B1316" s="114"/>
      <c r="C1316" s="115"/>
      <c r="D1316" s="114"/>
      <c r="E1316" s="116"/>
      <c r="F1316" s="116"/>
      <c r="G1316" s="114"/>
      <c r="H1316" s="115"/>
      <c r="I1316" s="274"/>
      <c r="J1316" s="277" t="str">
        <f>IFERROR(VLOOKUP(I1316,ACOUSTIC_SITE_INFO!$AR$3:$AS$501,2,FALSE),"")</f>
        <v/>
      </c>
    </row>
    <row r="1317" spans="1:10" x14ac:dyDescent="0.35">
      <c r="A1317" s="113"/>
      <c r="B1317" s="114"/>
      <c r="C1317" s="115"/>
      <c r="D1317" s="114"/>
      <c r="E1317" s="116"/>
      <c r="F1317" s="116"/>
      <c r="G1317" s="114"/>
      <c r="H1317" s="115"/>
      <c r="I1317" s="274"/>
      <c r="J1317" s="277" t="str">
        <f>IFERROR(VLOOKUP(I1317,ACOUSTIC_SITE_INFO!$AR$3:$AS$501,2,FALSE),"")</f>
        <v/>
      </c>
    </row>
    <row r="1318" spans="1:10" x14ac:dyDescent="0.35">
      <c r="A1318" s="113"/>
      <c r="B1318" s="114"/>
      <c r="C1318" s="115"/>
      <c r="D1318" s="114"/>
      <c r="E1318" s="116"/>
      <c r="F1318" s="116"/>
      <c r="G1318" s="114"/>
      <c r="H1318" s="115"/>
      <c r="I1318" s="274"/>
      <c r="J1318" s="277" t="str">
        <f>IFERROR(VLOOKUP(I1318,ACOUSTIC_SITE_INFO!$AR$3:$AS$501,2,FALSE),"")</f>
        <v/>
      </c>
    </row>
    <row r="1319" spans="1:10" x14ac:dyDescent="0.35">
      <c r="A1319" s="113"/>
      <c r="B1319" s="114"/>
      <c r="C1319" s="115"/>
      <c r="D1319" s="114"/>
      <c r="E1319" s="116"/>
      <c r="F1319" s="116"/>
      <c r="G1319" s="114"/>
      <c r="H1319" s="115"/>
      <c r="I1319" s="274"/>
      <c r="J1319" s="277" t="str">
        <f>IFERROR(VLOOKUP(I1319,ACOUSTIC_SITE_INFO!$AR$3:$AS$501,2,FALSE),"")</f>
        <v/>
      </c>
    </row>
    <row r="1320" spans="1:10" x14ac:dyDescent="0.35">
      <c r="A1320" s="113"/>
      <c r="B1320" s="114"/>
      <c r="C1320" s="115"/>
      <c r="D1320" s="114"/>
      <c r="E1320" s="116"/>
      <c r="F1320" s="116"/>
      <c r="G1320" s="114"/>
      <c r="H1320" s="115"/>
      <c r="I1320" s="274"/>
      <c r="J1320" s="277" t="str">
        <f>IFERROR(VLOOKUP(I1320,ACOUSTIC_SITE_INFO!$AR$3:$AS$501,2,FALSE),"")</f>
        <v/>
      </c>
    </row>
    <row r="1321" spans="1:10" x14ac:dyDescent="0.35">
      <c r="A1321" s="113"/>
      <c r="B1321" s="114"/>
      <c r="C1321" s="115"/>
      <c r="D1321" s="114"/>
      <c r="E1321" s="116"/>
      <c r="F1321" s="116"/>
      <c r="G1321" s="114"/>
      <c r="H1321" s="115"/>
      <c r="I1321" s="274"/>
      <c r="J1321" s="277" t="str">
        <f>IFERROR(VLOOKUP(I1321,ACOUSTIC_SITE_INFO!$AR$3:$AS$501,2,FALSE),"")</f>
        <v/>
      </c>
    </row>
    <row r="1322" spans="1:10" x14ac:dyDescent="0.35">
      <c r="A1322" s="113"/>
      <c r="B1322" s="114"/>
      <c r="C1322" s="115"/>
      <c r="D1322" s="114"/>
      <c r="E1322" s="116"/>
      <c r="F1322" s="116"/>
      <c r="G1322" s="114"/>
      <c r="H1322" s="115"/>
      <c r="I1322" s="274"/>
      <c r="J1322" s="277" t="str">
        <f>IFERROR(VLOOKUP(I1322,ACOUSTIC_SITE_INFO!$AR$3:$AS$501,2,FALSE),"")</f>
        <v/>
      </c>
    </row>
    <row r="1323" spans="1:10" x14ac:dyDescent="0.35">
      <c r="A1323" s="113"/>
      <c r="B1323" s="114"/>
      <c r="C1323" s="115"/>
      <c r="D1323" s="114"/>
      <c r="E1323" s="116"/>
      <c r="F1323" s="116"/>
      <c r="G1323" s="114"/>
      <c r="H1323" s="115"/>
      <c r="I1323" s="274"/>
      <c r="J1323" s="277" t="str">
        <f>IFERROR(VLOOKUP(I1323,ACOUSTIC_SITE_INFO!$AR$3:$AS$501,2,FALSE),"")</f>
        <v/>
      </c>
    </row>
    <row r="1324" spans="1:10" x14ac:dyDescent="0.35">
      <c r="A1324" s="113"/>
      <c r="B1324" s="114"/>
      <c r="C1324" s="115"/>
      <c r="D1324" s="114"/>
      <c r="E1324" s="116"/>
      <c r="F1324" s="116"/>
      <c r="G1324" s="114"/>
      <c r="H1324" s="115"/>
      <c r="I1324" s="274"/>
      <c r="J1324" s="277" t="str">
        <f>IFERROR(VLOOKUP(I1324,ACOUSTIC_SITE_INFO!$AR$3:$AS$501,2,FALSE),"")</f>
        <v/>
      </c>
    </row>
    <row r="1325" spans="1:10" x14ac:dyDescent="0.35">
      <c r="A1325" s="113"/>
      <c r="B1325" s="114"/>
      <c r="C1325" s="115"/>
      <c r="D1325" s="114"/>
      <c r="E1325" s="116"/>
      <c r="F1325" s="116"/>
      <c r="G1325" s="114"/>
      <c r="H1325" s="115"/>
      <c r="I1325" s="274"/>
      <c r="J1325" s="277" t="str">
        <f>IFERROR(VLOOKUP(I1325,ACOUSTIC_SITE_INFO!$AR$3:$AS$501,2,FALSE),"")</f>
        <v/>
      </c>
    </row>
    <row r="1326" spans="1:10" x14ac:dyDescent="0.35">
      <c r="A1326" s="113"/>
      <c r="B1326" s="114"/>
      <c r="C1326" s="115"/>
      <c r="D1326" s="114"/>
      <c r="E1326" s="116"/>
      <c r="F1326" s="116"/>
      <c r="G1326" s="114"/>
      <c r="H1326" s="115"/>
      <c r="I1326" s="274"/>
      <c r="J1326" s="277" t="str">
        <f>IFERROR(VLOOKUP(I1326,ACOUSTIC_SITE_INFO!$AR$3:$AS$501,2,FALSE),"")</f>
        <v/>
      </c>
    </row>
    <row r="1327" spans="1:10" x14ac:dyDescent="0.35">
      <c r="A1327" s="113"/>
      <c r="B1327" s="114"/>
      <c r="C1327" s="115"/>
      <c r="D1327" s="114"/>
      <c r="E1327" s="116"/>
      <c r="F1327" s="116"/>
      <c r="G1327" s="114"/>
      <c r="H1327" s="115"/>
      <c r="I1327" s="274"/>
      <c r="J1327" s="277" t="str">
        <f>IFERROR(VLOOKUP(I1327,ACOUSTIC_SITE_INFO!$AR$3:$AS$501,2,FALSE),"")</f>
        <v/>
      </c>
    </row>
    <row r="1328" spans="1:10" x14ac:dyDescent="0.35">
      <c r="A1328" s="113"/>
      <c r="B1328" s="114"/>
      <c r="C1328" s="115"/>
      <c r="D1328" s="114"/>
      <c r="E1328" s="116"/>
      <c r="F1328" s="116"/>
      <c r="G1328" s="114"/>
      <c r="H1328" s="115"/>
      <c r="I1328" s="274"/>
      <c r="J1328" s="277" t="str">
        <f>IFERROR(VLOOKUP(I1328,ACOUSTIC_SITE_INFO!$AR$3:$AS$501,2,FALSE),"")</f>
        <v/>
      </c>
    </row>
    <row r="1329" spans="1:10" x14ac:dyDescent="0.35">
      <c r="A1329" s="113"/>
      <c r="B1329" s="114"/>
      <c r="C1329" s="115"/>
      <c r="D1329" s="114"/>
      <c r="E1329" s="116"/>
      <c r="F1329" s="116"/>
      <c r="G1329" s="114"/>
      <c r="H1329" s="115"/>
      <c r="I1329" s="274"/>
      <c r="J1329" s="277" t="str">
        <f>IFERROR(VLOOKUP(I1329,ACOUSTIC_SITE_INFO!$AR$3:$AS$501,2,FALSE),"")</f>
        <v/>
      </c>
    </row>
    <row r="1330" spans="1:10" x14ac:dyDescent="0.35">
      <c r="A1330" s="113"/>
      <c r="B1330" s="114"/>
      <c r="C1330" s="115"/>
      <c r="D1330" s="114"/>
      <c r="E1330" s="116"/>
      <c r="F1330" s="116"/>
      <c r="G1330" s="114"/>
      <c r="H1330" s="115"/>
      <c r="I1330" s="274"/>
      <c r="J1330" s="277" t="str">
        <f>IFERROR(VLOOKUP(I1330,ACOUSTIC_SITE_INFO!$AR$3:$AS$501,2,FALSE),"")</f>
        <v/>
      </c>
    </row>
    <row r="1331" spans="1:10" x14ac:dyDescent="0.35">
      <c r="A1331" s="113"/>
      <c r="B1331" s="114"/>
      <c r="C1331" s="115"/>
      <c r="D1331" s="114"/>
      <c r="E1331" s="116"/>
      <c r="F1331" s="116"/>
      <c r="G1331" s="114"/>
      <c r="H1331" s="115"/>
      <c r="I1331" s="274"/>
      <c r="J1331" s="277" t="str">
        <f>IFERROR(VLOOKUP(I1331,ACOUSTIC_SITE_INFO!$AR$3:$AS$501,2,FALSE),"")</f>
        <v/>
      </c>
    </row>
    <row r="1332" spans="1:10" x14ac:dyDescent="0.35">
      <c r="A1332" s="113"/>
      <c r="B1332" s="114"/>
      <c r="C1332" s="115"/>
      <c r="D1332" s="114"/>
      <c r="E1332" s="116"/>
      <c r="F1332" s="116"/>
      <c r="G1332" s="114"/>
      <c r="H1332" s="115"/>
      <c r="I1332" s="274"/>
      <c r="J1332" s="277" t="str">
        <f>IFERROR(VLOOKUP(I1332,ACOUSTIC_SITE_INFO!$AR$3:$AS$501,2,FALSE),"")</f>
        <v/>
      </c>
    </row>
    <row r="1333" spans="1:10" x14ac:dyDescent="0.35">
      <c r="A1333" s="113"/>
      <c r="B1333" s="114"/>
      <c r="C1333" s="115"/>
      <c r="D1333" s="114"/>
      <c r="E1333" s="116"/>
      <c r="F1333" s="116"/>
      <c r="G1333" s="114"/>
      <c r="H1333" s="115"/>
      <c r="I1333" s="274"/>
      <c r="J1333" s="277" t="str">
        <f>IFERROR(VLOOKUP(I1333,ACOUSTIC_SITE_INFO!$AR$3:$AS$501,2,FALSE),"")</f>
        <v/>
      </c>
    </row>
    <row r="1334" spans="1:10" x14ac:dyDescent="0.35">
      <c r="A1334" s="113"/>
      <c r="B1334" s="114"/>
      <c r="C1334" s="115"/>
      <c r="D1334" s="114"/>
      <c r="E1334" s="116"/>
      <c r="F1334" s="116"/>
      <c r="G1334" s="114"/>
      <c r="H1334" s="115"/>
      <c r="I1334" s="274"/>
      <c r="J1334" s="277" t="str">
        <f>IFERROR(VLOOKUP(I1334,ACOUSTIC_SITE_INFO!$AR$3:$AS$501,2,FALSE),"")</f>
        <v/>
      </c>
    </row>
    <row r="1335" spans="1:10" x14ac:dyDescent="0.35">
      <c r="A1335" s="113"/>
      <c r="B1335" s="114"/>
      <c r="C1335" s="115"/>
      <c r="D1335" s="114"/>
      <c r="E1335" s="116"/>
      <c r="F1335" s="116"/>
      <c r="G1335" s="114"/>
      <c r="H1335" s="115"/>
      <c r="I1335" s="274"/>
      <c r="J1335" s="277" t="str">
        <f>IFERROR(VLOOKUP(I1335,ACOUSTIC_SITE_INFO!$AR$3:$AS$501,2,FALSE),"")</f>
        <v/>
      </c>
    </row>
    <row r="1336" spans="1:10" x14ac:dyDescent="0.35">
      <c r="A1336" s="113"/>
      <c r="B1336" s="114"/>
      <c r="C1336" s="115"/>
      <c r="D1336" s="114"/>
      <c r="E1336" s="116"/>
      <c r="F1336" s="116"/>
      <c r="G1336" s="114"/>
      <c r="H1336" s="115"/>
      <c r="I1336" s="274"/>
      <c r="J1336" s="277" t="str">
        <f>IFERROR(VLOOKUP(I1336,ACOUSTIC_SITE_INFO!$AR$3:$AS$501,2,FALSE),"")</f>
        <v/>
      </c>
    </row>
    <row r="1337" spans="1:10" x14ac:dyDescent="0.35">
      <c r="A1337" s="113"/>
      <c r="B1337" s="114"/>
      <c r="C1337" s="115"/>
      <c r="D1337" s="114"/>
      <c r="E1337" s="116"/>
      <c r="F1337" s="116"/>
      <c r="G1337" s="114"/>
      <c r="H1337" s="115"/>
      <c r="I1337" s="274"/>
      <c r="J1337" s="277" t="str">
        <f>IFERROR(VLOOKUP(I1337,ACOUSTIC_SITE_INFO!$AR$3:$AS$501,2,FALSE),"")</f>
        <v/>
      </c>
    </row>
    <row r="1338" spans="1:10" x14ac:dyDescent="0.35">
      <c r="A1338" s="113"/>
      <c r="B1338" s="114"/>
      <c r="C1338" s="115"/>
      <c r="D1338" s="114"/>
      <c r="E1338" s="116"/>
      <c r="F1338" s="116"/>
      <c r="G1338" s="114"/>
      <c r="H1338" s="115"/>
      <c r="I1338" s="274"/>
      <c r="J1338" s="277" t="str">
        <f>IFERROR(VLOOKUP(I1338,ACOUSTIC_SITE_INFO!$AR$3:$AS$501,2,FALSE),"")</f>
        <v/>
      </c>
    </row>
    <row r="1339" spans="1:10" x14ac:dyDescent="0.35">
      <c r="A1339" s="113"/>
      <c r="B1339" s="114"/>
      <c r="C1339" s="115"/>
      <c r="D1339" s="114"/>
      <c r="E1339" s="116"/>
      <c r="F1339" s="116"/>
      <c r="G1339" s="114"/>
      <c r="H1339" s="115"/>
      <c r="I1339" s="274"/>
      <c r="J1339" s="277" t="str">
        <f>IFERROR(VLOOKUP(I1339,ACOUSTIC_SITE_INFO!$AR$3:$AS$501,2,FALSE),"")</f>
        <v/>
      </c>
    </row>
    <row r="1340" spans="1:10" x14ac:dyDescent="0.35">
      <c r="A1340" s="113"/>
      <c r="B1340" s="114"/>
      <c r="C1340" s="115"/>
      <c r="D1340" s="114"/>
      <c r="E1340" s="116"/>
      <c r="F1340" s="116"/>
      <c r="G1340" s="114"/>
      <c r="H1340" s="115"/>
      <c r="I1340" s="274"/>
      <c r="J1340" s="277" t="str">
        <f>IFERROR(VLOOKUP(I1340,ACOUSTIC_SITE_INFO!$AR$3:$AS$501,2,FALSE),"")</f>
        <v/>
      </c>
    </row>
    <row r="1341" spans="1:10" x14ac:dyDescent="0.35">
      <c r="A1341" s="113"/>
      <c r="B1341" s="114"/>
      <c r="C1341" s="115"/>
      <c r="D1341" s="114"/>
      <c r="E1341" s="116"/>
      <c r="F1341" s="116"/>
      <c r="G1341" s="114"/>
      <c r="H1341" s="115"/>
      <c r="I1341" s="274"/>
      <c r="J1341" s="277" t="str">
        <f>IFERROR(VLOOKUP(I1341,ACOUSTIC_SITE_INFO!$AR$3:$AS$501,2,FALSE),"")</f>
        <v/>
      </c>
    </row>
    <row r="1342" spans="1:10" x14ac:dyDescent="0.35">
      <c r="A1342" s="113"/>
      <c r="B1342" s="114"/>
      <c r="C1342" s="115"/>
      <c r="D1342" s="114"/>
      <c r="E1342" s="116"/>
      <c r="F1342" s="116"/>
      <c r="G1342" s="114"/>
      <c r="H1342" s="115"/>
      <c r="I1342" s="274"/>
      <c r="J1342" s="277" t="str">
        <f>IFERROR(VLOOKUP(I1342,ACOUSTIC_SITE_INFO!$AR$3:$AS$501,2,FALSE),"")</f>
        <v/>
      </c>
    </row>
    <row r="1343" spans="1:10" x14ac:dyDescent="0.35">
      <c r="A1343" s="113"/>
      <c r="B1343" s="114"/>
      <c r="C1343" s="115"/>
      <c r="D1343" s="114"/>
      <c r="E1343" s="116"/>
      <c r="F1343" s="116"/>
      <c r="G1343" s="114"/>
      <c r="H1343" s="115"/>
      <c r="I1343" s="274"/>
      <c r="J1343" s="277" t="str">
        <f>IFERROR(VLOOKUP(I1343,ACOUSTIC_SITE_INFO!$AR$3:$AS$501,2,FALSE),"")</f>
        <v/>
      </c>
    </row>
    <row r="1344" spans="1:10" x14ac:dyDescent="0.35">
      <c r="A1344" s="113"/>
      <c r="B1344" s="114"/>
      <c r="C1344" s="115"/>
      <c r="D1344" s="114"/>
      <c r="E1344" s="116"/>
      <c r="F1344" s="116"/>
      <c r="G1344" s="114"/>
      <c r="H1344" s="115"/>
      <c r="I1344" s="274"/>
      <c r="J1344" s="277" t="str">
        <f>IFERROR(VLOOKUP(I1344,ACOUSTIC_SITE_INFO!$AR$3:$AS$501,2,FALSE),"")</f>
        <v/>
      </c>
    </row>
    <row r="1345" spans="1:10" x14ac:dyDescent="0.35">
      <c r="A1345" s="113"/>
      <c r="B1345" s="114"/>
      <c r="C1345" s="115"/>
      <c r="D1345" s="114"/>
      <c r="E1345" s="116"/>
      <c r="F1345" s="116"/>
      <c r="G1345" s="114"/>
      <c r="H1345" s="115"/>
      <c r="I1345" s="274"/>
      <c r="J1345" s="277" t="str">
        <f>IFERROR(VLOOKUP(I1345,ACOUSTIC_SITE_INFO!$AR$3:$AS$501,2,FALSE),"")</f>
        <v/>
      </c>
    </row>
    <row r="1346" spans="1:10" x14ac:dyDescent="0.35">
      <c r="A1346" s="113"/>
      <c r="B1346" s="114"/>
      <c r="C1346" s="115"/>
      <c r="D1346" s="114"/>
      <c r="E1346" s="116"/>
      <c r="F1346" s="116"/>
      <c r="G1346" s="114"/>
      <c r="H1346" s="115"/>
      <c r="I1346" s="274"/>
      <c r="J1346" s="277" t="str">
        <f>IFERROR(VLOOKUP(I1346,ACOUSTIC_SITE_INFO!$AR$3:$AS$501,2,FALSE),"")</f>
        <v/>
      </c>
    </row>
    <row r="1347" spans="1:10" x14ac:dyDescent="0.35">
      <c r="A1347" s="113"/>
      <c r="B1347" s="114"/>
      <c r="C1347" s="115"/>
      <c r="D1347" s="114"/>
      <c r="E1347" s="116"/>
      <c r="F1347" s="116"/>
      <c r="G1347" s="114"/>
      <c r="H1347" s="115"/>
      <c r="I1347" s="274"/>
      <c r="J1347" s="277" t="str">
        <f>IFERROR(VLOOKUP(I1347,ACOUSTIC_SITE_INFO!$AR$3:$AS$501,2,FALSE),"")</f>
        <v/>
      </c>
    </row>
    <row r="1348" spans="1:10" x14ac:dyDescent="0.35">
      <c r="A1348" s="113"/>
      <c r="B1348" s="114"/>
      <c r="C1348" s="115"/>
      <c r="D1348" s="114"/>
      <c r="E1348" s="116"/>
      <c r="F1348" s="116"/>
      <c r="G1348" s="114"/>
      <c r="H1348" s="115"/>
      <c r="I1348" s="274"/>
      <c r="J1348" s="277" t="str">
        <f>IFERROR(VLOOKUP(I1348,ACOUSTIC_SITE_INFO!$AR$3:$AS$501,2,FALSE),"")</f>
        <v/>
      </c>
    </row>
    <row r="1349" spans="1:10" x14ac:dyDescent="0.35">
      <c r="A1349" s="113"/>
      <c r="B1349" s="114"/>
      <c r="C1349" s="115"/>
      <c r="D1349" s="114"/>
      <c r="E1349" s="116"/>
      <c r="F1349" s="116"/>
      <c r="G1349" s="114"/>
      <c r="H1349" s="115"/>
      <c r="I1349" s="274"/>
      <c r="J1349" s="277" t="str">
        <f>IFERROR(VLOOKUP(I1349,ACOUSTIC_SITE_INFO!$AR$3:$AS$501,2,FALSE),"")</f>
        <v/>
      </c>
    </row>
    <row r="1350" spans="1:10" x14ac:dyDescent="0.35">
      <c r="A1350" s="113"/>
      <c r="B1350" s="114"/>
      <c r="C1350" s="115"/>
      <c r="D1350" s="114"/>
      <c r="E1350" s="116"/>
      <c r="F1350" s="116"/>
      <c r="G1350" s="114"/>
      <c r="H1350" s="115"/>
      <c r="I1350" s="274"/>
      <c r="J1350" s="277" t="str">
        <f>IFERROR(VLOOKUP(I1350,ACOUSTIC_SITE_INFO!$AR$3:$AS$501,2,FALSE),"")</f>
        <v/>
      </c>
    </row>
    <row r="1351" spans="1:10" x14ac:dyDescent="0.35">
      <c r="A1351" s="113"/>
      <c r="B1351" s="114"/>
      <c r="C1351" s="115"/>
      <c r="D1351" s="114"/>
      <c r="E1351" s="116"/>
      <c r="F1351" s="116"/>
      <c r="G1351" s="114"/>
      <c r="H1351" s="115"/>
      <c r="I1351" s="274"/>
      <c r="J1351" s="277" t="str">
        <f>IFERROR(VLOOKUP(I1351,ACOUSTIC_SITE_INFO!$AR$3:$AS$501,2,FALSE),"")</f>
        <v/>
      </c>
    </row>
    <row r="1352" spans="1:10" x14ac:dyDescent="0.35">
      <c r="A1352" s="113"/>
      <c r="B1352" s="114"/>
      <c r="C1352" s="115"/>
      <c r="D1352" s="114"/>
      <c r="E1352" s="116"/>
      <c r="F1352" s="116"/>
      <c r="G1352" s="114"/>
      <c r="H1352" s="115"/>
      <c r="I1352" s="274"/>
      <c r="J1352" s="277" t="str">
        <f>IFERROR(VLOOKUP(I1352,ACOUSTIC_SITE_INFO!$AR$3:$AS$501,2,FALSE),"")</f>
        <v/>
      </c>
    </row>
    <row r="1353" spans="1:10" x14ac:dyDescent="0.35">
      <c r="A1353" s="113"/>
      <c r="B1353" s="114"/>
      <c r="C1353" s="115"/>
      <c r="D1353" s="114"/>
      <c r="E1353" s="116"/>
      <c r="F1353" s="116"/>
      <c r="G1353" s="114"/>
      <c r="H1353" s="115"/>
      <c r="I1353" s="274"/>
      <c r="J1353" s="277" t="str">
        <f>IFERROR(VLOOKUP(I1353,ACOUSTIC_SITE_INFO!$AR$3:$AS$501,2,FALSE),"")</f>
        <v/>
      </c>
    </row>
    <row r="1354" spans="1:10" x14ac:dyDescent="0.35">
      <c r="A1354" s="113"/>
      <c r="B1354" s="114"/>
      <c r="C1354" s="115"/>
      <c r="D1354" s="114"/>
      <c r="E1354" s="116"/>
      <c r="F1354" s="116"/>
      <c r="G1354" s="114"/>
      <c r="H1354" s="115"/>
      <c r="I1354" s="274"/>
      <c r="J1354" s="277" t="str">
        <f>IFERROR(VLOOKUP(I1354,ACOUSTIC_SITE_INFO!$AR$3:$AS$501,2,FALSE),"")</f>
        <v/>
      </c>
    </row>
    <row r="1355" spans="1:10" x14ac:dyDescent="0.35">
      <c r="A1355" s="113"/>
      <c r="B1355" s="114"/>
      <c r="C1355" s="115"/>
      <c r="D1355" s="114"/>
      <c r="E1355" s="116"/>
      <c r="F1355" s="116"/>
      <c r="G1355" s="114"/>
      <c r="H1355" s="115"/>
      <c r="I1355" s="274"/>
      <c r="J1355" s="277" t="str">
        <f>IFERROR(VLOOKUP(I1355,ACOUSTIC_SITE_INFO!$AR$3:$AS$501,2,FALSE),"")</f>
        <v/>
      </c>
    </row>
    <row r="1356" spans="1:10" x14ac:dyDescent="0.35">
      <c r="A1356" s="113"/>
      <c r="B1356" s="114"/>
      <c r="C1356" s="115"/>
      <c r="D1356" s="114"/>
      <c r="E1356" s="116"/>
      <c r="F1356" s="116"/>
      <c r="G1356" s="114"/>
      <c r="H1356" s="115"/>
      <c r="I1356" s="274"/>
      <c r="J1356" s="277" t="str">
        <f>IFERROR(VLOOKUP(I1356,ACOUSTIC_SITE_INFO!$AR$3:$AS$501,2,FALSE),"")</f>
        <v/>
      </c>
    </row>
    <row r="1357" spans="1:10" x14ac:dyDescent="0.35">
      <c r="A1357" s="113"/>
      <c r="B1357" s="114"/>
      <c r="C1357" s="115"/>
      <c r="D1357" s="114"/>
      <c r="E1357" s="116"/>
      <c r="F1357" s="116"/>
      <c r="G1357" s="114"/>
      <c r="H1357" s="115"/>
      <c r="I1357" s="274"/>
      <c r="J1357" s="277" t="str">
        <f>IFERROR(VLOOKUP(I1357,ACOUSTIC_SITE_INFO!$AR$3:$AS$501,2,FALSE),"")</f>
        <v/>
      </c>
    </row>
    <row r="1358" spans="1:10" x14ac:dyDescent="0.35">
      <c r="A1358" s="113"/>
      <c r="B1358" s="114"/>
      <c r="C1358" s="115"/>
      <c r="D1358" s="114"/>
      <c r="E1358" s="116"/>
      <c r="F1358" s="116"/>
      <c r="G1358" s="114"/>
      <c r="H1358" s="115"/>
      <c r="I1358" s="274"/>
      <c r="J1358" s="277" t="str">
        <f>IFERROR(VLOOKUP(I1358,ACOUSTIC_SITE_INFO!$AR$3:$AS$501,2,FALSE),"")</f>
        <v/>
      </c>
    </row>
    <row r="1359" spans="1:10" x14ac:dyDescent="0.35">
      <c r="A1359" s="113"/>
      <c r="B1359" s="114"/>
      <c r="C1359" s="115"/>
      <c r="D1359" s="114"/>
      <c r="E1359" s="116"/>
      <c r="F1359" s="116"/>
      <c r="G1359" s="114"/>
      <c r="H1359" s="115"/>
      <c r="I1359" s="274"/>
      <c r="J1359" s="277" t="str">
        <f>IFERROR(VLOOKUP(I1359,ACOUSTIC_SITE_INFO!$AR$3:$AS$501,2,FALSE),"")</f>
        <v/>
      </c>
    </row>
    <row r="1360" spans="1:10" x14ac:dyDescent="0.35">
      <c r="A1360" s="113"/>
      <c r="B1360" s="114"/>
      <c r="C1360" s="115"/>
      <c r="D1360" s="114"/>
      <c r="E1360" s="116"/>
      <c r="F1360" s="116"/>
      <c r="G1360" s="114"/>
      <c r="H1360" s="115"/>
      <c r="I1360" s="274"/>
      <c r="J1360" s="277" t="str">
        <f>IFERROR(VLOOKUP(I1360,ACOUSTIC_SITE_INFO!$AR$3:$AS$501,2,FALSE),"")</f>
        <v/>
      </c>
    </row>
    <row r="1361" spans="1:10" x14ac:dyDescent="0.35">
      <c r="A1361" s="113"/>
      <c r="B1361" s="114"/>
      <c r="C1361" s="115"/>
      <c r="D1361" s="114"/>
      <c r="E1361" s="116"/>
      <c r="F1361" s="116"/>
      <c r="G1361" s="114"/>
      <c r="H1361" s="115"/>
      <c r="I1361" s="274"/>
      <c r="J1361" s="277" t="str">
        <f>IFERROR(VLOOKUP(I1361,ACOUSTIC_SITE_INFO!$AR$3:$AS$501,2,FALSE),"")</f>
        <v/>
      </c>
    </row>
    <row r="1362" spans="1:10" x14ac:dyDescent="0.35">
      <c r="A1362" s="113"/>
      <c r="B1362" s="114"/>
      <c r="C1362" s="115"/>
      <c r="D1362" s="114"/>
      <c r="E1362" s="116"/>
      <c r="F1362" s="116"/>
      <c r="G1362" s="114"/>
      <c r="H1362" s="115"/>
      <c r="I1362" s="274"/>
      <c r="J1362" s="277" t="str">
        <f>IFERROR(VLOOKUP(I1362,ACOUSTIC_SITE_INFO!$AR$3:$AS$501,2,FALSE),"")</f>
        <v/>
      </c>
    </row>
    <row r="1363" spans="1:10" x14ac:dyDescent="0.35">
      <c r="A1363" s="113"/>
      <c r="B1363" s="114"/>
      <c r="C1363" s="115"/>
      <c r="D1363" s="114"/>
      <c r="E1363" s="116"/>
      <c r="F1363" s="116"/>
      <c r="G1363" s="114"/>
      <c r="H1363" s="115"/>
      <c r="I1363" s="274"/>
      <c r="J1363" s="277" t="str">
        <f>IFERROR(VLOOKUP(I1363,ACOUSTIC_SITE_INFO!$AR$3:$AS$501,2,FALSE),"")</f>
        <v/>
      </c>
    </row>
    <row r="1364" spans="1:10" x14ac:dyDescent="0.35">
      <c r="A1364" s="113"/>
      <c r="B1364" s="114"/>
      <c r="C1364" s="115"/>
      <c r="D1364" s="114"/>
      <c r="E1364" s="116"/>
      <c r="F1364" s="116"/>
      <c r="G1364" s="114"/>
      <c r="H1364" s="115"/>
      <c r="I1364" s="274"/>
      <c r="J1364" s="277" t="str">
        <f>IFERROR(VLOOKUP(I1364,ACOUSTIC_SITE_INFO!$AR$3:$AS$501,2,FALSE),"")</f>
        <v/>
      </c>
    </row>
    <row r="1365" spans="1:10" x14ac:dyDescent="0.35">
      <c r="A1365" s="113"/>
      <c r="B1365" s="114"/>
      <c r="C1365" s="115"/>
      <c r="D1365" s="114"/>
      <c r="E1365" s="116"/>
      <c r="F1365" s="116"/>
      <c r="G1365" s="114"/>
      <c r="H1365" s="115"/>
      <c r="I1365" s="274"/>
      <c r="J1365" s="277" t="str">
        <f>IFERROR(VLOOKUP(I1365,ACOUSTIC_SITE_INFO!$AR$3:$AS$501,2,FALSE),"")</f>
        <v/>
      </c>
    </row>
    <row r="1366" spans="1:10" x14ac:dyDescent="0.35">
      <c r="A1366" s="113"/>
      <c r="B1366" s="114"/>
      <c r="C1366" s="115"/>
      <c r="D1366" s="114"/>
      <c r="E1366" s="116"/>
      <c r="F1366" s="116"/>
      <c r="G1366" s="114"/>
      <c r="H1366" s="115"/>
      <c r="I1366" s="274"/>
      <c r="J1366" s="277" t="str">
        <f>IFERROR(VLOOKUP(I1366,ACOUSTIC_SITE_INFO!$AR$3:$AS$501,2,FALSE),"")</f>
        <v/>
      </c>
    </row>
    <row r="1367" spans="1:10" x14ac:dyDescent="0.35">
      <c r="A1367" s="113"/>
      <c r="B1367" s="114"/>
      <c r="C1367" s="115"/>
      <c r="D1367" s="114"/>
      <c r="E1367" s="116"/>
      <c r="F1367" s="116"/>
      <c r="G1367" s="114"/>
      <c r="H1367" s="115"/>
      <c r="I1367" s="274"/>
      <c r="J1367" s="277" t="str">
        <f>IFERROR(VLOOKUP(I1367,ACOUSTIC_SITE_INFO!$AR$3:$AS$501,2,FALSE),"")</f>
        <v/>
      </c>
    </row>
    <row r="1368" spans="1:10" x14ac:dyDescent="0.35">
      <c r="A1368" s="113"/>
      <c r="B1368" s="114"/>
      <c r="C1368" s="115"/>
      <c r="D1368" s="114"/>
      <c r="E1368" s="116"/>
      <c r="F1368" s="116"/>
      <c r="G1368" s="114"/>
      <c r="H1368" s="115"/>
      <c r="I1368" s="274"/>
      <c r="J1368" s="277" t="str">
        <f>IFERROR(VLOOKUP(I1368,ACOUSTIC_SITE_INFO!$AR$3:$AS$501,2,FALSE),"")</f>
        <v/>
      </c>
    </row>
    <row r="1369" spans="1:10" x14ac:dyDescent="0.35">
      <c r="A1369" s="113"/>
      <c r="B1369" s="114"/>
      <c r="C1369" s="115"/>
      <c r="D1369" s="114"/>
      <c r="E1369" s="116"/>
      <c r="F1369" s="116"/>
      <c r="G1369" s="114"/>
      <c r="H1369" s="115"/>
      <c r="I1369" s="274"/>
      <c r="J1369" s="277" t="str">
        <f>IFERROR(VLOOKUP(I1369,ACOUSTIC_SITE_INFO!$AR$3:$AS$501,2,FALSE),"")</f>
        <v/>
      </c>
    </row>
    <row r="1370" spans="1:10" x14ac:dyDescent="0.35">
      <c r="A1370" s="113"/>
      <c r="B1370" s="114"/>
      <c r="C1370" s="115"/>
      <c r="D1370" s="114"/>
      <c r="E1370" s="116"/>
      <c r="F1370" s="116"/>
      <c r="G1370" s="114"/>
      <c r="H1370" s="115"/>
      <c r="I1370" s="274"/>
      <c r="J1370" s="277" t="str">
        <f>IFERROR(VLOOKUP(I1370,ACOUSTIC_SITE_INFO!$AR$3:$AS$501,2,FALSE),"")</f>
        <v/>
      </c>
    </row>
    <row r="1371" spans="1:10" x14ac:dyDescent="0.35">
      <c r="A1371" s="113"/>
      <c r="B1371" s="114"/>
      <c r="C1371" s="115"/>
      <c r="D1371" s="114"/>
      <c r="E1371" s="116"/>
      <c r="F1371" s="116"/>
      <c r="G1371" s="114"/>
      <c r="H1371" s="115"/>
      <c r="I1371" s="274"/>
      <c r="J1371" s="277" t="str">
        <f>IFERROR(VLOOKUP(I1371,ACOUSTIC_SITE_INFO!$AR$3:$AS$501,2,FALSE),"")</f>
        <v/>
      </c>
    </row>
    <row r="1372" spans="1:10" x14ac:dyDescent="0.35">
      <c r="A1372" s="113"/>
      <c r="B1372" s="114"/>
      <c r="C1372" s="115"/>
      <c r="D1372" s="114"/>
      <c r="E1372" s="116"/>
      <c r="F1372" s="116"/>
      <c r="G1372" s="114"/>
      <c r="H1372" s="115"/>
      <c r="I1372" s="274"/>
      <c r="J1372" s="277" t="str">
        <f>IFERROR(VLOOKUP(I1372,ACOUSTIC_SITE_INFO!$AR$3:$AS$501,2,FALSE),"")</f>
        <v/>
      </c>
    </row>
    <row r="1373" spans="1:10" x14ac:dyDescent="0.35">
      <c r="A1373" s="113"/>
      <c r="B1373" s="114"/>
      <c r="C1373" s="115"/>
      <c r="D1373" s="114"/>
      <c r="E1373" s="116"/>
      <c r="F1373" s="116"/>
      <c r="G1373" s="114"/>
      <c r="H1373" s="115"/>
      <c r="I1373" s="274"/>
      <c r="J1373" s="277" t="str">
        <f>IFERROR(VLOOKUP(I1373,ACOUSTIC_SITE_INFO!$AR$3:$AS$501,2,FALSE),"")</f>
        <v/>
      </c>
    </row>
    <row r="1374" spans="1:10" x14ac:dyDescent="0.35">
      <c r="A1374" s="113"/>
      <c r="B1374" s="114"/>
      <c r="C1374" s="115"/>
      <c r="D1374" s="114"/>
      <c r="E1374" s="116"/>
      <c r="F1374" s="116"/>
      <c r="G1374" s="114"/>
      <c r="H1374" s="115"/>
      <c r="I1374" s="274"/>
      <c r="J1374" s="277" t="str">
        <f>IFERROR(VLOOKUP(I1374,ACOUSTIC_SITE_INFO!$AR$3:$AS$501,2,FALSE),"")</f>
        <v/>
      </c>
    </row>
    <row r="1375" spans="1:10" x14ac:dyDescent="0.35">
      <c r="A1375" s="113"/>
      <c r="B1375" s="114"/>
      <c r="C1375" s="115"/>
      <c r="D1375" s="114"/>
      <c r="E1375" s="116"/>
      <c r="F1375" s="116"/>
      <c r="G1375" s="114"/>
      <c r="H1375" s="115"/>
      <c r="I1375" s="274"/>
      <c r="J1375" s="277" t="str">
        <f>IFERROR(VLOOKUP(I1375,ACOUSTIC_SITE_INFO!$AR$3:$AS$501,2,FALSE),"")</f>
        <v/>
      </c>
    </row>
    <row r="1376" spans="1:10" x14ac:dyDescent="0.35">
      <c r="A1376" s="113"/>
      <c r="B1376" s="114"/>
      <c r="C1376" s="115"/>
      <c r="D1376" s="114"/>
      <c r="E1376" s="116"/>
      <c r="F1376" s="116"/>
      <c r="G1376" s="114"/>
      <c r="H1376" s="115"/>
      <c r="I1376" s="274"/>
      <c r="J1376" s="277" t="str">
        <f>IFERROR(VLOOKUP(I1376,ACOUSTIC_SITE_INFO!$AR$3:$AS$501,2,FALSE),"")</f>
        <v/>
      </c>
    </row>
    <row r="1377" spans="1:10" x14ac:dyDescent="0.35">
      <c r="A1377" s="113"/>
      <c r="B1377" s="114"/>
      <c r="C1377" s="115"/>
      <c r="D1377" s="114"/>
      <c r="E1377" s="116"/>
      <c r="F1377" s="116"/>
      <c r="G1377" s="114"/>
      <c r="H1377" s="115"/>
      <c r="I1377" s="274"/>
      <c r="J1377" s="277" t="str">
        <f>IFERROR(VLOOKUP(I1377,ACOUSTIC_SITE_INFO!$AR$3:$AS$501,2,FALSE),"")</f>
        <v/>
      </c>
    </row>
    <row r="1378" spans="1:10" x14ac:dyDescent="0.35">
      <c r="A1378" s="113"/>
      <c r="B1378" s="114"/>
      <c r="C1378" s="115"/>
      <c r="D1378" s="114"/>
      <c r="E1378" s="116"/>
      <c r="F1378" s="116"/>
      <c r="G1378" s="114"/>
      <c r="H1378" s="115"/>
      <c r="I1378" s="274"/>
      <c r="J1378" s="277" t="str">
        <f>IFERROR(VLOOKUP(I1378,ACOUSTIC_SITE_INFO!$AR$3:$AS$501,2,FALSE),"")</f>
        <v/>
      </c>
    </row>
    <row r="1379" spans="1:10" x14ac:dyDescent="0.35">
      <c r="A1379" s="113"/>
      <c r="B1379" s="114"/>
      <c r="C1379" s="115"/>
      <c r="D1379" s="114"/>
      <c r="E1379" s="116"/>
      <c r="F1379" s="116"/>
      <c r="G1379" s="114"/>
      <c r="H1379" s="115"/>
      <c r="I1379" s="274"/>
      <c r="J1379" s="277" t="str">
        <f>IFERROR(VLOOKUP(I1379,ACOUSTIC_SITE_INFO!$AR$3:$AS$501,2,FALSE),"")</f>
        <v/>
      </c>
    </row>
    <row r="1380" spans="1:10" x14ac:dyDescent="0.35">
      <c r="A1380" s="113"/>
      <c r="B1380" s="114"/>
      <c r="C1380" s="115"/>
      <c r="D1380" s="114"/>
      <c r="E1380" s="116"/>
      <c r="F1380" s="116"/>
      <c r="G1380" s="114"/>
      <c r="H1380" s="115"/>
      <c r="I1380" s="274"/>
      <c r="J1380" s="277" t="str">
        <f>IFERROR(VLOOKUP(I1380,ACOUSTIC_SITE_INFO!$AR$3:$AS$501,2,FALSE),"")</f>
        <v/>
      </c>
    </row>
    <row r="1381" spans="1:10" x14ac:dyDescent="0.35">
      <c r="A1381" s="113"/>
      <c r="B1381" s="114"/>
      <c r="C1381" s="115"/>
      <c r="D1381" s="114"/>
      <c r="E1381" s="116"/>
      <c r="F1381" s="116"/>
      <c r="G1381" s="114"/>
      <c r="H1381" s="115"/>
      <c r="I1381" s="274"/>
      <c r="J1381" s="277" t="str">
        <f>IFERROR(VLOOKUP(I1381,ACOUSTIC_SITE_INFO!$AR$3:$AS$501,2,FALSE),"")</f>
        <v/>
      </c>
    </row>
    <row r="1382" spans="1:10" x14ac:dyDescent="0.35">
      <c r="A1382" s="113"/>
      <c r="B1382" s="114"/>
      <c r="C1382" s="115"/>
      <c r="D1382" s="114"/>
      <c r="E1382" s="116"/>
      <c r="F1382" s="116"/>
      <c r="G1382" s="114"/>
      <c r="H1382" s="115"/>
      <c r="I1382" s="274"/>
      <c r="J1382" s="277" t="str">
        <f>IFERROR(VLOOKUP(I1382,ACOUSTIC_SITE_INFO!$AR$3:$AS$501,2,FALSE),"")</f>
        <v/>
      </c>
    </row>
    <row r="1383" spans="1:10" x14ac:dyDescent="0.35">
      <c r="A1383" s="113"/>
      <c r="B1383" s="114"/>
      <c r="C1383" s="115"/>
      <c r="D1383" s="114"/>
      <c r="E1383" s="116"/>
      <c r="F1383" s="116"/>
      <c r="G1383" s="114"/>
      <c r="H1383" s="115"/>
      <c r="I1383" s="274"/>
      <c r="J1383" s="277" t="str">
        <f>IFERROR(VLOOKUP(I1383,ACOUSTIC_SITE_INFO!$AR$3:$AS$501,2,FALSE),"")</f>
        <v/>
      </c>
    </row>
    <row r="1384" spans="1:10" x14ac:dyDescent="0.35">
      <c r="A1384" s="113"/>
      <c r="B1384" s="114"/>
      <c r="C1384" s="115"/>
      <c r="D1384" s="114"/>
      <c r="E1384" s="116"/>
      <c r="F1384" s="116"/>
      <c r="G1384" s="114"/>
      <c r="H1384" s="115"/>
      <c r="I1384" s="274"/>
      <c r="J1384" s="277" t="str">
        <f>IFERROR(VLOOKUP(I1384,ACOUSTIC_SITE_INFO!$AR$3:$AS$501,2,FALSE),"")</f>
        <v/>
      </c>
    </row>
    <row r="1385" spans="1:10" x14ac:dyDescent="0.35">
      <c r="A1385" s="113"/>
      <c r="B1385" s="114"/>
      <c r="C1385" s="115"/>
      <c r="D1385" s="114"/>
      <c r="E1385" s="116"/>
      <c r="F1385" s="116"/>
      <c r="G1385" s="114"/>
      <c r="H1385" s="115"/>
      <c r="I1385" s="274"/>
      <c r="J1385" s="277" t="str">
        <f>IFERROR(VLOOKUP(I1385,ACOUSTIC_SITE_INFO!$AR$3:$AS$501,2,FALSE),"")</f>
        <v/>
      </c>
    </row>
    <row r="1386" spans="1:10" x14ac:dyDescent="0.35">
      <c r="A1386" s="113"/>
      <c r="B1386" s="114"/>
      <c r="C1386" s="115"/>
      <c r="D1386" s="114"/>
      <c r="E1386" s="116"/>
      <c r="F1386" s="116"/>
      <c r="G1386" s="114"/>
      <c r="H1386" s="115"/>
      <c r="I1386" s="274"/>
      <c r="J1386" s="277" t="str">
        <f>IFERROR(VLOOKUP(I1386,ACOUSTIC_SITE_INFO!$AR$3:$AS$501,2,FALSE),"")</f>
        <v/>
      </c>
    </row>
    <row r="1387" spans="1:10" x14ac:dyDescent="0.35">
      <c r="A1387" s="113"/>
      <c r="B1387" s="114"/>
      <c r="C1387" s="115"/>
      <c r="D1387" s="114"/>
      <c r="E1387" s="116"/>
      <c r="F1387" s="116"/>
      <c r="G1387" s="114"/>
      <c r="H1387" s="115"/>
      <c r="I1387" s="274"/>
      <c r="J1387" s="277" t="str">
        <f>IFERROR(VLOOKUP(I1387,ACOUSTIC_SITE_INFO!$AR$3:$AS$501,2,FALSE),"")</f>
        <v/>
      </c>
    </row>
    <row r="1388" spans="1:10" x14ac:dyDescent="0.35">
      <c r="A1388" s="113"/>
      <c r="B1388" s="114"/>
      <c r="C1388" s="115"/>
      <c r="D1388" s="114"/>
      <c r="E1388" s="116"/>
      <c r="F1388" s="116"/>
      <c r="G1388" s="114"/>
      <c r="H1388" s="115"/>
      <c r="I1388" s="274"/>
      <c r="J1388" s="277" t="str">
        <f>IFERROR(VLOOKUP(I1388,ACOUSTIC_SITE_INFO!$AR$3:$AS$501,2,FALSE),"")</f>
        <v/>
      </c>
    </row>
    <row r="1389" spans="1:10" x14ac:dyDescent="0.35">
      <c r="A1389" s="113"/>
      <c r="B1389" s="114"/>
      <c r="C1389" s="115"/>
      <c r="D1389" s="114"/>
      <c r="E1389" s="116"/>
      <c r="F1389" s="116"/>
      <c r="G1389" s="114"/>
      <c r="H1389" s="115"/>
      <c r="I1389" s="274"/>
      <c r="J1389" s="277" t="str">
        <f>IFERROR(VLOOKUP(I1389,ACOUSTIC_SITE_INFO!$AR$3:$AS$501,2,FALSE),"")</f>
        <v/>
      </c>
    </row>
    <row r="1390" spans="1:10" x14ac:dyDescent="0.35">
      <c r="A1390" s="113"/>
      <c r="B1390" s="114"/>
      <c r="C1390" s="115"/>
      <c r="D1390" s="114"/>
      <c r="E1390" s="116"/>
      <c r="F1390" s="116"/>
      <c r="G1390" s="114"/>
      <c r="H1390" s="115"/>
      <c r="I1390" s="274"/>
      <c r="J1390" s="277" t="str">
        <f>IFERROR(VLOOKUP(I1390,ACOUSTIC_SITE_INFO!$AR$3:$AS$501,2,FALSE),"")</f>
        <v/>
      </c>
    </row>
    <row r="1391" spans="1:10" x14ac:dyDescent="0.35">
      <c r="A1391" s="113"/>
      <c r="B1391" s="114"/>
      <c r="C1391" s="115"/>
      <c r="D1391" s="114"/>
      <c r="E1391" s="116"/>
      <c r="F1391" s="116"/>
      <c r="G1391" s="114"/>
      <c r="H1391" s="115"/>
      <c r="I1391" s="274"/>
      <c r="J1391" s="277" t="str">
        <f>IFERROR(VLOOKUP(I1391,ACOUSTIC_SITE_INFO!$AR$3:$AS$501,2,FALSE),"")</f>
        <v/>
      </c>
    </row>
    <row r="1392" spans="1:10" x14ac:dyDescent="0.35">
      <c r="A1392" s="113"/>
      <c r="B1392" s="114"/>
      <c r="C1392" s="115"/>
      <c r="D1392" s="114"/>
      <c r="E1392" s="116"/>
      <c r="F1392" s="116"/>
      <c r="G1392" s="114"/>
      <c r="H1392" s="115"/>
      <c r="I1392" s="274"/>
      <c r="J1392" s="277" t="str">
        <f>IFERROR(VLOOKUP(I1392,ACOUSTIC_SITE_INFO!$AR$3:$AS$501,2,FALSE),"")</f>
        <v/>
      </c>
    </row>
    <row r="1393" spans="1:10" x14ac:dyDescent="0.35">
      <c r="A1393" s="113"/>
      <c r="B1393" s="114"/>
      <c r="C1393" s="115"/>
      <c r="D1393" s="114"/>
      <c r="E1393" s="116"/>
      <c r="F1393" s="116"/>
      <c r="G1393" s="114"/>
      <c r="H1393" s="115"/>
      <c r="I1393" s="274"/>
      <c r="J1393" s="277" t="str">
        <f>IFERROR(VLOOKUP(I1393,ACOUSTIC_SITE_INFO!$AR$3:$AS$501,2,FALSE),"")</f>
        <v/>
      </c>
    </row>
    <row r="1394" spans="1:10" x14ac:dyDescent="0.35">
      <c r="A1394" s="113"/>
      <c r="B1394" s="114"/>
      <c r="C1394" s="115"/>
      <c r="D1394" s="114"/>
      <c r="E1394" s="116"/>
      <c r="F1394" s="116"/>
      <c r="G1394" s="114"/>
      <c r="H1394" s="115"/>
      <c r="I1394" s="274"/>
      <c r="J1394" s="277" t="str">
        <f>IFERROR(VLOOKUP(I1394,ACOUSTIC_SITE_INFO!$AR$3:$AS$501,2,FALSE),"")</f>
        <v/>
      </c>
    </row>
    <row r="1395" spans="1:10" x14ac:dyDescent="0.35">
      <c r="A1395" s="113"/>
      <c r="B1395" s="114"/>
      <c r="C1395" s="115"/>
      <c r="D1395" s="114"/>
      <c r="E1395" s="116"/>
      <c r="F1395" s="116"/>
      <c r="G1395" s="114"/>
      <c r="H1395" s="115"/>
      <c r="I1395" s="274"/>
      <c r="J1395" s="277" t="str">
        <f>IFERROR(VLOOKUP(I1395,ACOUSTIC_SITE_INFO!$AR$3:$AS$501,2,FALSE),"")</f>
        <v/>
      </c>
    </row>
    <row r="1396" spans="1:10" x14ac:dyDescent="0.35">
      <c r="A1396" s="113"/>
      <c r="B1396" s="114"/>
      <c r="C1396" s="115"/>
      <c r="D1396" s="114"/>
      <c r="E1396" s="116"/>
      <c r="F1396" s="116"/>
      <c r="G1396" s="114"/>
      <c r="H1396" s="115"/>
      <c r="I1396" s="274"/>
      <c r="J1396" s="277" t="str">
        <f>IFERROR(VLOOKUP(I1396,ACOUSTIC_SITE_INFO!$AR$3:$AS$501,2,FALSE),"")</f>
        <v/>
      </c>
    </row>
    <row r="1397" spans="1:10" x14ac:dyDescent="0.35">
      <c r="A1397" s="113"/>
      <c r="B1397" s="114"/>
      <c r="C1397" s="115"/>
      <c r="D1397" s="114"/>
      <c r="E1397" s="116"/>
      <c r="F1397" s="116"/>
      <c r="G1397" s="114"/>
      <c r="H1397" s="115"/>
      <c r="I1397" s="274"/>
      <c r="J1397" s="277" t="str">
        <f>IFERROR(VLOOKUP(I1397,ACOUSTIC_SITE_INFO!$AR$3:$AS$501,2,FALSE),"")</f>
        <v/>
      </c>
    </row>
    <row r="1398" spans="1:10" x14ac:dyDescent="0.35">
      <c r="A1398" s="113"/>
      <c r="B1398" s="114"/>
      <c r="C1398" s="115"/>
      <c r="D1398" s="114"/>
      <c r="E1398" s="116"/>
      <c r="F1398" s="116"/>
      <c r="G1398" s="114"/>
      <c r="H1398" s="115"/>
      <c r="I1398" s="274"/>
      <c r="J1398" s="277" t="str">
        <f>IFERROR(VLOOKUP(I1398,ACOUSTIC_SITE_INFO!$AR$3:$AS$501,2,FALSE),"")</f>
        <v/>
      </c>
    </row>
    <row r="1399" spans="1:10" x14ac:dyDescent="0.35">
      <c r="A1399" s="113"/>
      <c r="B1399" s="114"/>
      <c r="C1399" s="115"/>
      <c r="D1399" s="114"/>
      <c r="E1399" s="116"/>
      <c r="F1399" s="116"/>
      <c r="G1399" s="114"/>
      <c r="H1399" s="115"/>
      <c r="I1399" s="274"/>
      <c r="J1399" s="277" t="str">
        <f>IFERROR(VLOOKUP(I1399,ACOUSTIC_SITE_INFO!$AR$3:$AS$501,2,FALSE),"")</f>
        <v/>
      </c>
    </row>
    <row r="1400" spans="1:10" x14ac:dyDescent="0.35">
      <c r="A1400" s="113"/>
      <c r="B1400" s="114"/>
      <c r="C1400" s="115"/>
      <c r="D1400" s="114"/>
      <c r="E1400" s="116"/>
      <c r="F1400" s="116"/>
      <c r="G1400" s="114"/>
      <c r="H1400" s="115"/>
      <c r="I1400" s="274"/>
      <c r="J1400" s="277" t="str">
        <f>IFERROR(VLOOKUP(I1400,ACOUSTIC_SITE_INFO!$AR$3:$AS$501,2,FALSE),"")</f>
        <v/>
      </c>
    </row>
    <row r="1401" spans="1:10" x14ac:dyDescent="0.35">
      <c r="A1401" s="113"/>
      <c r="B1401" s="114"/>
      <c r="C1401" s="115"/>
      <c r="D1401" s="114"/>
      <c r="E1401" s="116"/>
      <c r="F1401" s="116"/>
      <c r="G1401" s="114"/>
      <c r="H1401" s="115"/>
      <c r="I1401" s="274"/>
      <c r="J1401" s="277" t="str">
        <f>IFERROR(VLOOKUP(I1401,ACOUSTIC_SITE_INFO!$AR$3:$AS$501,2,FALSE),"")</f>
        <v/>
      </c>
    </row>
    <row r="1402" spans="1:10" x14ac:dyDescent="0.35">
      <c r="A1402" s="113"/>
      <c r="B1402" s="114"/>
      <c r="C1402" s="115"/>
      <c r="D1402" s="114"/>
      <c r="E1402" s="116"/>
      <c r="F1402" s="116"/>
      <c r="G1402" s="114"/>
      <c r="H1402" s="115"/>
      <c r="I1402" s="274"/>
      <c r="J1402" s="277" t="str">
        <f>IFERROR(VLOOKUP(I1402,ACOUSTIC_SITE_INFO!$AR$3:$AS$501,2,FALSE),"")</f>
        <v/>
      </c>
    </row>
    <row r="1403" spans="1:10" x14ac:dyDescent="0.35">
      <c r="A1403" s="113"/>
      <c r="B1403" s="114"/>
      <c r="C1403" s="115"/>
      <c r="D1403" s="114"/>
      <c r="E1403" s="116"/>
      <c r="F1403" s="116"/>
      <c r="G1403" s="114"/>
      <c r="H1403" s="115"/>
      <c r="I1403" s="274"/>
      <c r="J1403" s="277" t="str">
        <f>IFERROR(VLOOKUP(I1403,ACOUSTIC_SITE_INFO!$AR$3:$AS$501,2,FALSE),"")</f>
        <v/>
      </c>
    </row>
    <row r="1404" spans="1:10" x14ac:dyDescent="0.35">
      <c r="A1404" s="113"/>
      <c r="B1404" s="114"/>
      <c r="C1404" s="115"/>
      <c r="D1404" s="114"/>
      <c r="E1404" s="116"/>
      <c r="F1404" s="116"/>
      <c r="G1404" s="114"/>
      <c r="H1404" s="115"/>
      <c r="I1404" s="274"/>
      <c r="J1404" s="277" t="str">
        <f>IFERROR(VLOOKUP(I1404,ACOUSTIC_SITE_INFO!$AR$3:$AS$501,2,FALSE),"")</f>
        <v/>
      </c>
    </row>
    <row r="1405" spans="1:10" x14ac:dyDescent="0.35">
      <c r="A1405" s="113"/>
      <c r="B1405" s="114"/>
      <c r="C1405" s="115"/>
      <c r="D1405" s="114"/>
      <c r="E1405" s="116"/>
      <c r="F1405" s="116"/>
      <c r="G1405" s="114"/>
      <c r="H1405" s="115"/>
      <c r="I1405" s="274"/>
      <c r="J1405" s="277" t="str">
        <f>IFERROR(VLOOKUP(I1405,ACOUSTIC_SITE_INFO!$AR$3:$AS$501,2,FALSE),"")</f>
        <v/>
      </c>
    </row>
    <row r="1406" spans="1:10" x14ac:dyDescent="0.35">
      <c r="A1406" s="113"/>
      <c r="B1406" s="114"/>
      <c r="C1406" s="115"/>
      <c r="D1406" s="114"/>
      <c r="E1406" s="116"/>
      <c r="F1406" s="116"/>
      <c r="G1406" s="114"/>
      <c r="H1406" s="115"/>
      <c r="I1406" s="274"/>
      <c r="J1406" s="277" t="str">
        <f>IFERROR(VLOOKUP(I1406,ACOUSTIC_SITE_INFO!$AR$3:$AS$501,2,FALSE),"")</f>
        <v/>
      </c>
    </row>
    <row r="1407" spans="1:10" x14ac:dyDescent="0.35">
      <c r="A1407" s="113"/>
      <c r="B1407" s="114"/>
      <c r="C1407" s="115"/>
      <c r="D1407" s="114"/>
      <c r="E1407" s="116"/>
      <c r="F1407" s="116"/>
      <c r="G1407" s="114"/>
      <c r="H1407" s="115"/>
      <c r="I1407" s="274"/>
      <c r="J1407" s="277" t="str">
        <f>IFERROR(VLOOKUP(I1407,ACOUSTIC_SITE_INFO!$AR$3:$AS$501,2,FALSE),"")</f>
        <v/>
      </c>
    </row>
    <row r="1408" spans="1:10" x14ac:dyDescent="0.35">
      <c r="A1408" s="113"/>
      <c r="B1408" s="114"/>
      <c r="C1408" s="115"/>
      <c r="D1408" s="114"/>
      <c r="E1408" s="116"/>
      <c r="F1408" s="116"/>
      <c r="G1408" s="114"/>
      <c r="H1408" s="115"/>
      <c r="I1408" s="274"/>
      <c r="J1408" s="277" t="str">
        <f>IFERROR(VLOOKUP(I1408,ACOUSTIC_SITE_INFO!$AR$3:$AS$501,2,FALSE),"")</f>
        <v/>
      </c>
    </row>
    <row r="1409" spans="1:10" x14ac:dyDescent="0.35">
      <c r="A1409" s="113"/>
      <c r="B1409" s="114"/>
      <c r="C1409" s="115"/>
      <c r="D1409" s="114"/>
      <c r="E1409" s="116"/>
      <c r="F1409" s="116"/>
      <c r="G1409" s="114"/>
      <c r="H1409" s="115"/>
      <c r="I1409" s="274"/>
      <c r="J1409" s="277" t="str">
        <f>IFERROR(VLOOKUP(I1409,ACOUSTIC_SITE_INFO!$AR$3:$AS$501,2,FALSE),"")</f>
        <v/>
      </c>
    </row>
    <row r="1410" spans="1:10" x14ac:dyDescent="0.35">
      <c r="A1410" s="113"/>
      <c r="B1410" s="114"/>
      <c r="C1410" s="115"/>
      <c r="D1410" s="114"/>
      <c r="E1410" s="116"/>
      <c r="F1410" s="116"/>
      <c r="G1410" s="114"/>
      <c r="H1410" s="115"/>
      <c r="I1410" s="274"/>
      <c r="J1410" s="277" t="str">
        <f>IFERROR(VLOOKUP(I1410,ACOUSTIC_SITE_INFO!$AR$3:$AS$501,2,FALSE),"")</f>
        <v/>
      </c>
    </row>
    <row r="1411" spans="1:10" x14ac:dyDescent="0.35">
      <c r="A1411" s="113"/>
      <c r="B1411" s="114"/>
      <c r="C1411" s="115"/>
      <c r="D1411" s="114"/>
      <c r="E1411" s="116"/>
      <c r="F1411" s="116"/>
      <c r="G1411" s="114"/>
      <c r="H1411" s="115"/>
      <c r="I1411" s="274"/>
      <c r="J1411" s="277" t="str">
        <f>IFERROR(VLOOKUP(I1411,ACOUSTIC_SITE_INFO!$AR$3:$AS$501,2,FALSE),"")</f>
        <v/>
      </c>
    </row>
    <row r="1412" spans="1:10" x14ac:dyDescent="0.35">
      <c r="A1412" s="113"/>
      <c r="B1412" s="114"/>
      <c r="C1412" s="115"/>
      <c r="D1412" s="114"/>
      <c r="E1412" s="116"/>
      <c r="F1412" s="116"/>
      <c r="G1412" s="114"/>
      <c r="H1412" s="115"/>
      <c r="I1412" s="274"/>
      <c r="J1412" s="277" t="str">
        <f>IFERROR(VLOOKUP(I1412,ACOUSTIC_SITE_INFO!$AR$3:$AS$501,2,FALSE),"")</f>
        <v/>
      </c>
    </row>
    <row r="1413" spans="1:10" x14ac:dyDescent="0.35">
      <c r="A1413" s="113"/>
      <c r="B1413" s="114"/>
      <c r="C1413" s="115"/>
      <c r="D1413" s="114"/>
      <c r="E1413" s="116"/>
      <c r="F1413" s="116"/>
      <c r="G1413" s="114"/>
      <c r="H1413" s="115"/>
      <c r="I1413" s="274"/>
      <c r="J1413" s="277" t="str">
        <f>IFERROR(VLOOKUP(I1413,ACOUSTIC_SITE_INFO!$AR$3:$AS$501,2,FALSE),"")</f>
        <v/>
      </c>
    </row>
    <row r="1414" spans="1:10" x14ac:dyDescent="0.35">
      <c r="A1414" s="113"/>
      <c r="B1414" s="114"/>
      <c r="C1414" s="115"/>
      <c r="D1414" s="114"/>
      <c r="E1414" s="116"/>
      <c r="F1414" s="116"/>
      <c r="G1414" s="114"/>
      <c r="H1414" s="115"/>
      <c r="I1414" s="274"/>
      <c r="J1414" s="277" t="str">
        <f>IFERROR(VLOOKUP(I1414,ACOUSTIC_SITE_INFO!$AR$3:$AS$501,2,FALSE),"")</f>
        <v/>
      </c>
    </row>
    <row r="1415" spans="1:10" x14ac:dyDescent="0.35">
      <c r="A1415" s="113"/>
      <c r="B1415" s="114"/>
      <c r="C1415" s="115"/>
      <c r="D1415" s="114"/>
      <c r="E1415" s="116"/>
      <c r="F1415" s="116"/>
      <c r="G1415" s="114"/>
      <c r="H1415" s="115"/>
      <c r="I1415" s="274"/>
      <c r="J1415" s="277" t="str">
        <f>IFERROR(VLOOKUP(I1415,ACOUSTIC_SITE_INFO!$AR$3:$AS$501,2,FALSE),"")</f>
        <v/>
      </c>
    </row>
    <row r="1416" spans="1:10" x14ac:dyDescent="0.35">
      <c r="A1416" s="113"/>
      <c r="B1416" s="114"/>
      <c r="C1416" s="115"/>
      <c r="D1416" s="114"/>
      <c r="E1416" s="116"/>
      <c r="F1416" s="116"/>
      <c r="G1416" s="114"/>
      <c r="H1416" s="115"/>
      <c r="I1416" s="274"/>
      <c r="J1416" s="277" t="str">
        <f>IFERROR(VLOOKUP(I1416,ACOUSTIC_SITE_INFO!$AR$3:$AS$501,2,FALSE),"")</f>
        <v/>
      </c>
    </row>
    <row r="1417" spans="1:10" x14ac:dyDescent="0.35">
      <c r="A1417" s="113"/>
      <c r="B1417" s="114"/>
      <c r="C1417" s="115"/>
      <c r="D1417" s="114"/>
      <c r="E1417" s="116"/>
      <c r="F1417" s="116"/>
      <c r="G1417" s="114"/>
      <c r="H1417" s="115"/>
      <c r="I1417" s="274"/>
      <c r="J1417" s="277" t="str">
        <f>IFERROR(VLOOKUP(I1417,ACOUSTIC_SITE_INFO!$AR$3:$AS$501,2,FALSE),"")</f>
        <v/>
      </c>
    </row>
    <row r="1418" spans="1:10" x14ac:dyDescent="0.35">
      <c r="A1418" s="113"/>
      <c r="B1418" s="114"/>
      <c r="C1418" s="115"/>
      <c r="D1418" s="114"/>
      <c r="E1418" s="116"/>
      <c r="F1418" s="116"/>
      <c r="G1418" s="114"/>
      <c r="H1418" s="115"/>
      <c r="I1418" s="274"/>
      <c r="J1418" s="277" t="str">
        <f>IFERROR(VLOOKUP(I1418,ACOUSTIC_SITE_INFO!$AR$3:$AS$501,2,FALSE),"")</f>
        <v/>
      </c>
    </row>
    <row r="1419" spans="1:10" x14ac:dyDescent="0.35">
      <c r="A1419" s="113"/>
      <c r="B1419" s="114"/>
      <c r="C1419" s="115"/>
      <c r="D1419" s="114"/>
      <c r="E1419" s="116"/>
      <c r="F1419" s="116"/>
      <c r="G1419" s="114"/>
      <c r="H1419" s="115"/>
      <c r="I1419" s="274"/>
      <c r="J1419" s="277" t="str">
        <f>IFERROR(VLOOKUP(I1419,ACOUSTIC_SITE_INFO!$AR$3:$AS$501,2,FALSE),"")</f>
        <v/>
      </c>
    </row>
    <row r="1420" spans="1:10" x14ac:dyDescent="0.35">
      <c r="A1420" s="113"/>
      <c r="B1420" s="114"/>
      <c r="C1420" s="115"/>
      <c r="D1420" s="114"/>
      <c r="E1420" s="116"/>
      <c r="F1420" s="116"/>
      <c r="G1420" s="114"/>
      <c r="H1420" s="115"/>
      <c r="I1420" s="274"/>
      <c r="J1420" s="277" t="str">
        <f>IFERROR(VLOOKUP(I1420,ACOUSTIC_SITE_INFO!$AR$3:$AS$501,2,FALSE),"")</f>
        <v/>
      </c>
    </row>
    <row r="1421" spans="1:10" x14ac:dyDescent="0.35">
      <c r="A1421" s="113"/>
      <c r="B1421" s="114"/>
      <c r="C1421" s="115"/>
      <c r="D1421" s="114"/>
      <c r="E1421" s="116"/>
      <c r="F1421" s="116"/>
      <c r="G1421" s="114"/>
      <c r="H1421" s="115"/>
      <c r="I1421" s="274"/>
      <c r="J1421" s="277" t="str">
        <f>IFERROR(VLOOKUP(I1421,ACOUSTIC_SITE_INFO!$AR$3:$AS$501,2,FALSE),"")</f>
        <v/>
      </c>
    </row>
    <row r="1422" spans="1:10" x14ac:dyDescent="0.35">
      <c r="A1422" s="113"/>
      <c r="B1422" s="114"/>
      <c r="C1422" s="115"/>
      <c r="D1422" s="114"/>
      <c r="E1422" s="116"/>
      <c r="F1422" s="116"/>
      <c r="G1422" s="114"/>
      <c r="H1422" s="115"/>
      <c r="I1422" s="274"/>
      <c r="J1422" s="277" t="str">
        <f>IFERROR(VLOOKUP(I1422,ACOUSTIC_SITE_INFO!$AR$3:$AS$501,2,FALSE),"")</f>
        <v/>
      </c>
    </row>
    <row r="1423" spans="1:10" x14ac:dyDescent="0.35">
      <c r="A1423" s="113"/>
      <c r="B1423" s="114"/>
      <c r="C1423" s="115"/>
      <c r="D1423" s="114"/>
      <c r="E1423" s="116"/>
      <c r="F1423" s="116"/>
      <c r="G1423" s="114"/>
      <c r="H1423" s="115"/>
      <c r="I1423" s="274"/>
      <c r="J1423" s="277" t="str">
        <f>IFERROR(VLOOKUP(I1423,ACOUSTIC_SITE_INFO!$AR$3:$AS$501,2,FALSE),"")</f>
        <v/>
      </c>
    </row>
    <row r="1424" spans="1:10" x14ac:dyDescent="0.35">
      <c r="A1424" s="113"/>
      <c r="B1424" s="114"/>
      <c r="C1424" s="115"/>
      <c r="D1424" s="114"/>
      <c r="E1424" s="116"/>
      <c r="F1424" s="116"/>
      <c r="G1424" s="114"/>
      <c r="H1424" s="115"/>
      <c r="I1424" s="274"/>
      <c r="J1424" s="277" t="str">
        <f>IFERROR(VLOOKUP(I1424,ACOUSTIC_SITE_INFO!$AR$3:$AS$501,2,FALSE),"")</f>
        <v/>
      </c>
    </row>
    <row r="1425" spans="1:10" x14ac:dyDescent="0.35">
      <c r="A1425" s="113"/>
      <c r="B1425" s="114"/>
      <c r="C1425" s="115"/>
      <c r="D1425" s="114"/>
      <c r="E1425" s="116"/>
      <c r="F1425" s="116"/>
      <c r="G1425" s="114"/>
      <c r="H1425" s="115"/>
      <c r="I1425" s="274"/>
      <c r="J1425" s="277" t="str">
        <f>IFERROR(VLOOKUP(I1425,ACOUSTIC_SITE_INFO!$AR$3:$AS$501,2,FALSE),"")</f>
        <v/>
      </c>
    </row>
    <row r="1426" spans="1:10" x14ac:dyDescent="0.35">
      <c r="A1426" s="113"/>
      <c r="B1426" s="114"/>
      <c r="C1426" s="115"/>
      <c r="D1426" s="114"/>
      <c r="E1426" s="116"/>
      <c r="F1426" s="116"/>
      <c r="G1426" s="114"/>
      <c r="H1426" s="115"/>
      <c r="I1426" s="274"/>
      <c r="J1426" s="277" t="str">
        <f>IFERROR(VLOOKUP(I1426,ACOUSTIC_SITE_INFO!$AR$3:$AS$501,2,FALSE),"")</f>
        <v/>
      </c>
    </row>
    <row r="1427" spans="1:10" x14ac:dyDescent="0.35">
      <c r="A1427" s="113"/>
      <c r="B1427" s="114"/>
      <c r="C1427" s="115"/>
      <c r="D1427" s="114"/>
      <c r="E1427" s="116"/>
      <c r="F1427" s="116"/>
      <c r="G1427" s="114"/>
      <c r="H1427" s="115"/>
      <c r="I1427" s="274"/>
      <c r="J1427" s="277" t="str">
        <f>IFERROR(VLOOKUP(I1427,ACOUSTIC_SITE_INFO!$AR$3:$AS$501,2,FALSE),"")</f>
        <v/>
      </c>
    </row>
    <row r="1428" spans="1:10" x14ac:dyDescent="0.35">
      <c r="A1428" s="113"/>
      <c r="B1428" s="114"/>
      <c r="C1428" s="115"/>
      <c r="D1428" s="114"/>
      <c r="E1428" s="116"/>
      <c r="F1428" s="116"/>
      <c r="G1428" s="114"/>
      <c r="H1428" s="115"/>
      <c r="I1428" s="274"/>
      <c r="J1428" s="277" t="str">
        <f>IFERROR(VLOOKUP(I1428,ACOUSTIC_SITE_INFO!$AR$3:$AS$501,2,FALSE),"")</f>
        <v/>
      </c>
    </row>
    <row r="1429" spans="1:10" x14ac:dyDescent="0.35">
      <c r="A1429" s="113"/>
      <c r="B1429" s="114"/>
      <c r="C1429" s="115"/>
      <c r="D1429" s="114"/>
      <c r="E1429" s="116"/>
      <c r="F1429" s="116"/>
      <c r="G1429" s="114"/>
      <c r="H1429" s="115"/>
      <c r="I1429" s="274"/>
      <c r="J1429" s="277" t="str">
        <f>IFERROR(VLOOKUP(I1429,ACOUSTIC_SITE_INFO!$AR$3:$AS$501,2,FALSE),"")</f>
        <v/>
      </c>
    </row>
    <row r="1430" spans="1:10" x14ac:dyDescent="0.35">
      <c r="A1430" s="113"/>
      <c r="B1430" s="114"/>
      <c r="C1430" s="115"/>
      <c r="D1430" s="114"/>
      <c r="E1430" s="116"/>
      <c r="F1430" s="116"/>
      <c r="G1430" s="114"/>
      <c r="H1430" s="115"/>
      <c r="I1430" s="274"/>
      <c r="J1430" s="277" t="str">
        <f>IFERROR(VLOOKUP(I1430,ACOUSTIC_SITE_INFO!$AR$3:$AS$501,2,FALSE),"")</f>
        <v/>
      </c>
    </row>
    <row r="1431" spans="1:10" x14ac:dyDescent="0.35">
      <c r="A1431" s="113"/>
      <c r="B1431" s="114"/>
      <c r="C1431" s="115"/>
      <c r="D1431" s="114"/>
      <c r="E1431" s="116"/>
      <c r="F1431" s="116"/>
      <c r="G1431" s="114"/>
      <c r="H1431" s="115"/>
      <c r="I1431" s="274"/>
      <c r="J1431" s="277" t="str">
        <f>IFERROR(VLOOKUP(I1431,ACOUSTIC_SITE_INFO!$AR$3:$AS$501,2,FALSE),"")</f>
        <v/>
      </c>
    </row>
    <row r="1432" spans="1:10" x14ac:dyDescent="0.35">
      <c r="A1432" s="113"/>
      <c r="B1432" s="114"/>
      <c r="C1432" s="115"/>
      <c r="D1432" s="114"/>
      <c r="E1432" s="116"/>
      <c r="F1432" s="116"/>
      <c r="G1432" s="114"/>
      <c r="H1432" s="115"/>
      <c r="I1432" s="274"/>
      <c r="J1432" s="277" t="str">
        <f>IFERROR(VLOOKUP(I1432,ACOUSTIC_SITE_INFO!$AR$3:$AS$501,2,FALSE),"")</f>
        <v/>
      </c>
    </row>
    <row r="1433" spans="1:10" x14ac:dyDescent="0.35">
      <c r="A1433" s="113"/>
      <c r="B1433" s="114"/>
      <c r="C1433" s="115"/>
      <c r="D1433" s="114"/>
      <c r="E1433" s="116"/>
      <c r="F1433" s="116"/>
      <c r="G1433" s="114"/>
      <c r="H1433" s="115"/>
      <c r="I1433" s="274"/>
      <c r="J1433" s="277" t="str">
        <f>IFERROR(VLOOKUP(I1433,ACOUSTIC_SITE_INFO!$AR$3:$AS$501,2,FALSE),"")</f>
        <v/>
      </c>
    </row>
    <row r="1434" spans="1:10" x14ac:dyDescent="0.35">
      <c r="A1434" s="113"/>
      <c r="B1434" s="114"/>
      <c r="C1434" s="115"/>
      <c r="D1434" s="114"/>
      <c r="E1434" s="116"/>
      <c r="F1434" s="116"/>
      <c r="G1434" s="114"/>
      <c r="H1434" s="115"/>
      <c r="I1434" s="274"/>
      <c r="J1434" s="277" t="str">
        <f>IFERROR(VLOOKUP(I1434,ACOUSTIC_SITE_INFO!$AR$3:$AS$501,2,FALSE),"")</f>
        <v/>
      </c>
    </row>
    <row r="1435" spans="1:10" x14ac:dyDescent="0.35">
      <c r="A1435" s="113"/>
      <c r="B1435" s="114"/>
      <c r="C1435" s="115"/>
      <c r="D1435" s="114"/>
      <c r="E1435" s="116"/>
      <c r="F1435" s="116"/>
      <c r="G1435" s="114"/>
      <c r="H1435" s="115"/>
      <c r="I1435" s="274"/>
      <c r="J1435" s="277" t="str">
        <f>IFERROR(VLOOKUP(I1435,ACOUSTIC_SITE_INFO!$AR$3:$AS$501,2,FALSE),"")</f>
        <v/>
      </c>
    </row>
    <row r="1436" spans="1:10" x14ac:dyDescent="0.35">
      <c r="A1436" s="113"/>
      <c r="B1436" s="114"/>
      <c r="C1436" s="115"/>
      <c r="D1436" s="114"/>
      <c r="E1436" s="116"/>
      <c r="F1436" s="116"/>
      <c r="G1436" s="114"/>
      <c r="H1436" s="115"/>
      <c r="I1436" s="274"/>
      <c r="J1436" s="277" t="str">
        <f>IFERROR(VLOOKUP(I1436,ACOUSTIC_SITE_INFO!$AR$3:$AS$501,2,FALSE),"")</f>
        <v/>
      </c>
    </row>
    <row r="1437" spans="1:10" x14ac:dyDescent="0.35">
      <c r="A1437" s="113"/>
      <c r="B1437" s="114"/>
      <c r="C1437" s="115"/>
      <c r="D1437" s="114"/>
      <c r="E1437" s="116"/>
      <c r="F1437" s="116"/>
      <c r="G1437" s="114"/>
      <c r="H1437" s="115"/>
      <c r="I1437" s="274"/>
      <c r="J1437" s="277" t="str">
        <f>IFERROR(VLOOKUP(I1437,ACOUSTIC_SITE_INFO!$AR$3:$AS$501,2,FALSE),"")</f>
        <v/>
      </c>
    </row>
    <row r="1438" spans="1:10" x14ac:dyDescent="0.35">
      <c r="A1438" s="113"/>
      <c r="B1438" s="114"/>
      <c r="C1438" s="115"/>
      <c r="D1438" s="114"/>
      <c r="E1438" s="116"/>
      <c r="F1438" s="116"/>
      <c r="G1438" s="114"/>
      <c r="H1438" s="115"/>
      <c r="I1438" s="274"/>
      <c r="J1438" s="277" t="str">
        <f>IFERROR(VLOOKUP(I1438,ACOUSTIC_SITE_INFO!$AR$3:$AS$501,2,FALSE),"")</f>
        <v/>
      </c>
    </row>
    <row r="1439" spans="1:10" x14ac:dyDescent="0.35">
      <c r="A1439" s="113"/>
      <c r="B1439" s="114"/>
      <c r="C1439" s="115"/>
      <c r="D1439" s="114"/>
      <c r="E1439" s="116"/>
      <c r="F1439" s="116"/>
      <c r="G1439" s="114"/>
      <c r="H1439" s="115"/>
      <c r="I1439" s="274"/>
      <c r="J1439" s="277" t="str">
        <f>IFERROR(VLOOKUP(I1439,ACOUSTIC_SITE_INFO!$AR$3:$AS$501,2,FALSE),"")</f>
        <v/>
      </c>
    </row>
    <row r="1440" spans="1:10" x14ac:dyDescent="0.35">
      <c r="A1440" s="113"/>
      <c r="B1440" s="114"/>
      <c r="C1440" s="115"/>
      <c r="D1440" s="114"/>
      <c r="E1440" s="116"/>
      <c r="F1440" s="116"/>
      <c r="G1440" s="114"/>
      <c r="H1440" s="115"/>
      <c r="I1440" s="274"/>
      <c r="J1440" s="277" t="str">
        <f>IFERROR(VLOOKUP(I1440,ACOUSTIC_SITE_INFO!$AR$3:$AS$501,2,FALSE),"")</f>
        <v/>
      </c>
    </row>
    <row r="1441" spans="1:10" x14ac:dyDescent="0.35">
      <c r="A1441" s="113"/>
      <c r="B1441" s="114"/>
      <c r="C1441" s="115"/>
      <c r="D1441" s="114"/>
      <c r="E1441" s="116"/>
      <c r="F1441" s="116"/>
      <c r="G1441" s="114"/>
      <c r="H1441" s="115"/>
      <c r="I1441" s="274"/>
      <c r="J1441" s="277" t="str">
        <f>IFERROR(VLOOKUP(I1441,ACOUSTIC_SITE_INFO!$AR$3:$AS$501,2,FALSE),"")</f>
        <v/>
      </c>
    </row>
    <row r="1442" spans="1:10" x14ac:dyDescent="0.35">
      <c r="A1442" s="113"/>
      <c r="B1442" s="114"/>
      <c r="C1442" s="115"/>
      <c r="D1442" s="114"/>
      <c r="E1442" s="116"/>
      <c r="F1442" s="116"/>
      <c r="G1442" s="114"/>
      <c r="H1442" s="115"/>
      <c r="I1442" s="274"/>
      <c r="J1442" s="277" t="str">
        <f>IFERROR(VLOOKUP(I1442,ACOUSTIC_SITE_INFO!$AR$3:$AS$501,2,FALSE),"")</f>
        <v/>
      </c>
    </row>
    <row r="1443" spans="1:10" x14ac:dyDescent="0.35">
      <c r="A1443" s="113"/>
      <c r="B1443" s="114"/>
      <c r="C1443" s="115"/>
      <c r="D1443" s="114"/>
      <c r="E1443" s="116"/>
      <c r="F1443" s="116"/>
      <c r="G1443" s="114"/>
      <c r="H1443" s="115"/>
      <c r="I1443" s="274"/>
      <c r="J1443" s="277" t="str">
        <f>IFERROR(VLOOKUP(I1443,ACOUSTIC_SITE_INFO!$AR$3:$AS$501,2,FALSE),"")</f>
        <v/>
      </c>
    </row>
    <row r="1444" spans="1:10" x14ac:dyDescent="0.35">
      <c r="A1444" s="113"/>
      <c r="B1444" s="114"/>
      <c r="C1444" s="115"/>
      <c r="D1444" s="114"/>
      <c r="E1444" s="116"/>
      <c r="F1444" s="116"/>
      <c r="G1444" s="114"/>
      <c r="H1444" s="115"/>
      <c r="I1444" s="274"/>
      <c r="J1444" s="277" t="str">
        <f>IFERROR(VLOOKUP(I1444,ACOUSTIC_SITE_INFO!$AR$3:$AS$501,2,FALSE),"")</f>
        <v/>
      </c>
    </row>
    <row r="1445" spans="1:10" x14ac:dyDescent="0.35">
      <c r="A1445" s="113"/>
      <c r="B1445" s="114"/>
      <c r="C1445" s="115"/>
      <c r="D1445" s="114"/>
      <c r="E1445" s="116"/>
      <c r="F1445" s="116"/>
      <c r="G1445" s="114"/>
      <c r="H1445" s="115"/>
      <c r="I1445" s="274"/>
      <c r="J1445" s="277" t="str">
        <f>IFERROR(VLOOKUP(I1445,ACOUSTIC_SITE_INFO!$AR$3:$AS$501,2,FALSE),"")</f>
        <v/>
      </c>
    </row>
    <row r="1446" spans="1:10" x14ac:dyDescent="0.35">
      <c r="A1446" s="113"/>
      <c r="B1446" s="114"/>
      <c r="C1446" s="115"/>
      <c r="D1446" s="114"/>
      <c r="E1446" s="116"/>
      <c r="F1446" s="116"/>
      <c r="G1446" s="114"/>
      <c r="H1446" s="115"/>
      <c r="I1446" s="274"/>
      <c r="J1446" s="277" t="str">
        <f>IFERROR(VLOOKUP(I1446,ACOUSTIC_SITE_INFO!$AR$3:$AS$501,2,FALSE),"")</f>
        <v/>
      </c>
    </row>
    <row r="1447" spans="1:10" x14ac:dyDescent="0.35">
      <c r="A1447" s="113"/>
      <c r="B1447" s="114"/>
      <c r="C1447" s="115"/>
      <c r="D1447" s="114"/>
      <c r="E1447" s="116"/>
      <c r="F1447" s="116"/>
      <c r="G1447" s="114"/>
      <c r="H1447" s="115"/>
      <c r="I1447" s="274"/>
      <c r="J1447" s="277" t="str">
        <f>IFERROR(VLOOKUP(I1447,ACOUSTIC_SITE_INFO!$AR$3:$AS$501,2,FALSE),"")</f>
        <v/>
      </c>
    </row>
    <row r="1448" spans="1:10" x14ac:dyDescent="0.35">
      <c r="A1448" s="113"/>
      <c r="B1448" s="114"/>
      <c r="C1448" s="115"/>
      <c r="D1448" s="114"/>
      <c r="E1448" s="116"/>
      <c r="F1448" s="116"/>
      <c r="G1448" s="114"/>
      <c r="H1448" s="115"/>
      <c r="I1448" s="274"/>
      <c r="J1448" s="277" t="str">
        <f>IFERROR(VLOOKUP(I1448,ACOUSTIC_SITE_INFO!$AR$3:$AS$501,2,FALSE),"")</f>
        <v/>
      </c>
    </row>
    <row r="1449" spans="1:10" x14ac:dyDescent="0.35">
      <c r="A1449" s="113"/>
      <c r="B1449" s="114"/>
      <c r="C1449" s="115"/>
      <c r="D1449" s="114"/>
      <c r="E1449" s="116"/>
      <c r="F1449" s="116"/>
      <c r="G1449" s="114"/>
      <c r="H1449" s="115"/>
      <c r="I1449" s="274"/>
      <c r="J1449" s="277" t="str">
        <f>IFERROR(VLOOKUP(I1449,ACOUSTIC_SITE_INFO!$AR$3:$AS$501,2,FALSE),"")</f>
        <v/>
      </c>
    </row>
    <row r="1450" spans="1:10" x14ac:dyDescent="0.35">
      <c r="A1450" s="113"/>
      <c r="B1450" s="114"/>
      <c r="C1450" s="115"/>
      <c r="D1450" s="114"/>
      <c r="E1450" s="116"/>
      <c r="F1450" s="116"/>
      <c r="G1450" s="114"/>
      <c r="H1450" s="115"/>
      <c r="I1450" s="274"/>
      <c r="J1450" s="277" t="str">
        <f>IFERROR(VLOOKUP(I1450,ACOUSTIC_SITE_INFO!$AR$3:$AS$501,2,FALSE),"")</f>
        <v/>
      </c>
    </row>
    <row r="1451" spans="1:10" x14ac:dyDescent="0.35">
      <c r="A1451" s="113"/>
      <c r="B1451" s="114"/>
      <c r="C1451" s="115"/>
      <c r="D1451" s="114"/>
      <c r="E1451" s="116"/>
      <c r="F1451" s="116"/>
      <c r="G1451" s="114"/>
      <c r="H1451" s="115"/>
      <c r="I1451" s="274"/>
      <c r="J1451" s="277" t="str">
        <f>IFERROR(VLOOKUP(I1451,ACOUSTIC_SITE_INFO!$AR$3:$AS$501,2,FALSE),"")</f>
        <v/>
      </c>
    </row>
    <row r="1452" spans="1:10" x14ac:dyDescent="0.35">
      <c r="A1452" s="113"/>
      <c r="B1452" s="114"/>
      <c r="C1452" s="115"/>
      <c r="D1452" s="114"/>
      <c r="E1452" s="116"/>
      <c r="F1452" s="116"/>
      <c r="G1452" s="114"/>
      <c r="H1452" s="115"/>
      <c r="I1452" s="274"/>
      <c r="J1452" s="277" t="str">
        <f>IFERROR(VLOOKUP(I1452,ACOUSTIC_SITE_INFO!$AR$3:$AS$501,2,FALSE),"")</f>
        <v/>
      </c>
    </row>
    <row r="1453" spans="1:10" x14ac:dyDescent="0.35">
      <c r="A1453" s="113"/>
      <c r="B1453" s="114"/>
      <c r="C1453" s="115"/>
      <c r="D1453" s="114"/>
      <c r="E1453" s="116"/>
      <c r="F1453" s="116"/>
      <c r="G1453" s="114"/>
      <c r="H1453" s="115"/>
      <c r="I1453" s="274"/>
      <c r="J1453" s="277" t="str">
        <f>IFERROR(VLOOKUP(I1453,ACOUSTIC_SITE_INFO!$AR$3:$AS$501,2,FALSE),"")</f>
        <v/>
      </c>
    </row>
    <row r="1454" spans="1:10" x14ac:dyDescent="0.35">
      <c r="A1454" s="113"/>
      <c r="B1454" s="114"/>
      <c r="C1454" s="115"/>
      <c r="D1454" s="114"/>
      <c r="E1454" s="116"/>
      <c r="F1454" s="116"/>
      <c r="G1454" s="114"/>
      <c r="H1454" s="115"/>
      <c r="I1454" s="274"/>
      <c r="J1454" s="277" t="str">
        <f>IFERROR(VLOOKUP(I1454,ACOUSTIC_SITE_INFO!$AR$3:$AS$501,2,FALSE),"")</f>
        <v/>
      </c>
    </row>
    <row r="1455" spans="1:10" x14ac:dyDescent="0.35">
      <c r="A1455" s="113"/>
      <c r="B1455" s="114"/>
      <c r="C1455" s="115"/>
      <c r="D1455" s="114"/>
      <c r="E1455" s="116"/>
      <c r="F1455" s="116"/>
      <c r="G1455" s="114"/>
      <c r="H1455" s="115"/>
      <c r="I1455" s="274"/>
      <c r="J1455" s="277" t="str">
        <f>IFERROR(VLOOKUP(I1455,ACOUSTIC_SITE_INFO!$AR$3:$AS$501,2,FALSE),"")</f>
        <v/>
      </c>
    </row>
    <row r="1456" spans="1:10" x14ac:dyDescent="0.35">
      <c r="A1456" s="113"/>
      <c r="B1456" s="114"/>
      <c r="C1456" s="115"/>
      <c r="D1456" s="114"/>
      <c r="E1456" s="116"/>
      <c r="F1456" s="116"/>
      <c r="G1456" s="114"/>
      <c r="H1456" s="115"/>
      <c r="I1456" s="274"/>
      <c r="J1456" s="277" t="str">
        <f>IFERROR(VLOOKUP(I1456,ACOUSTIC_SITE_INFO!$AR$3:$AS$501,2,FALSE),"")</f>
        <v/>
      </c>
    </row>
    <row r="1457" spans="1:10" x14ac:dyDescent="0.35">
      <c r="A1457" s="113"/>
      <c r="B1457" s="114"/>
      <c r="C1457" s="115"/>
      <c r="D1457" s="114"/>
      <c r="E1457" s="116"/>
      <c r="F1457" s="116"/>
      <c r="G1457" s="114"/>
      <c r="H1457" s="115"/>
      <c r="I1457" s="274"/>
      <c r="J1457" s="277" t="str">
        <f>IFERROR(VLOOKUP(I1457,ACOUSTIC_SITE_INFO!$AR$3:$AS$501,2,FALSE),"")</f>
        <v/>
      </c>
    </row>
    <row r="1458" spans="1:10" x14ac:dyDescent="0.35">
      <c r="A1458" s="113"/>
      <c r="B1458" s="114"/>
      <c r="C1458" s="115"/>
      <c r="D1458" s="114"/>
      <c r="E1458" s="116"/>
      <c r="F1458" s="116"/>
      <c r="G1458" s="114"/>
      <c r="H1458" s="115"/>
      <c r="I1458" s="274"/>
      <c r="J1458" s="277" t="str">
        <f>IFERROR(VLOOKUP(I1458,ACOUSTIC_SITE_INFO!$AR$3:$AS$501,2,FALSE),"")</f>
        <v/>
      </c>
    </row>
    <row r="1459" spans="1:10" x14ac:dyDescent="0.35">
      <c r="A1459" s="113"/>
      <c r="B1459" s="114"/>
      <c r="C1459" s="115"/>
      <c r="D1459" s="114"/>
      <c r="E1459" s="116"/>
      <c r="F1459" s="116"/>
      <c r="G1459" s="114"/>
      <c r="H1459" s="115"/>
      <c r="I1459" s="274"/>
      <c r="J1459" s="277" t="str">
        <f>IFERROR(VLOOKUP(I1459,ACOUSTIC_SITE_INFO!$AR$3:$AS$501,2,FALSE),"")</f>
        <v/>
      </c>
    </row>
    <row r="1460" spans="1:10" x14ac:dyDescent="0.35">
      <c r="A1460" s="113"/>
      <c r="B1460" s="114"/>
      <c r="C1460" s="115"/>
      <c r="D1460" s="114"/>
      <c r="E1460" s="116"/>
      <c r="F1460" s="116"/>
      <c r="G1460" s="114"/>
      <c r="H1460" s="115"/>
      <c r="I1460" s="274"/>
      <c r="J1460" s="277" t="str">
        <f>IFERROR(VLOOKUP(I1460,ACOUSTIC_SITE_INFO!$AR$3:$AS$501,2,FALSE),"")</f>
        <v/>
      </c>
    </row>
    <row r="1461" spans="1:10" x14ac:dyDescent="0.35">
      <c r="A1461" s="113"/>
      <c r="B1461" s="114"/>
      <c r="C1461" s="115"/>
      <c r="D1461" s="114"/>
      <c r="E1461" s="116"/>
      <c r="F1461" s="116"/>
      <c r="G1461" s="114"/>
      <c r="H1461" s="115"/>
      <c r="I1461" s="274"/>
      <c r="J1461" s="277" t="str">
        <f>IFERROR(VLOOKUP(I1461,ACOUSTIC_SITE_INFO!$AR$3:$AS$501,2,FALSE),"")</f>
        <v/>
      </c>
    </row>
    <row r="1462" spans="1:10" x14ac:dyDescent="0.35">
      <c r="A1462" s="113"/>
      <c r="B1462" s="114"/>
      <c r="C1462" s="115"/>
      <c r="D1462" s="114"/>
      <c r="E1462" s="116"/>
      <c r="F1462" s="116"/>
      <c r="G1462" s="114"/>
      <c r="H1462" s="115"/>
      <c r="I1462" s="274"/>
      <c r="J1462" s="277" t="str">
        <f>IFERROR(VLOOKUP(I1462,ACOUSTIC_SITE_INFO!$AR$3:$AS$501,2,FALSE),"")</f>
        <v/>
      </c>
    </row>
    <row r="1463" spans="1:10" x14ac:dyDescent="0.35">
      <c r="A1463" s="113"/>
      <c r="B1463" s="114"/>
      <c r="C1463" s="115"/>
      <c r="D1463" s="114"/>
      <c r="E1463" s="116"/>
      <c r="F1463" s="116"/>
      <c r="G1463" s="114"/>
      <c r="H1463" s="115"/>
      <c r="I1463" s="274"/>
      <c r="J1463" s="277" t="str">
        <f>IFERROR(VLOOKUP(I1463,ACOUSTIC_SITE_INFO!$AR$3:$AS$501,2,FALSE),"")</f>
        <v/>
      </c>
    </row>
    <row r="1464" spans="1:10" x14ac:dyDescent="0.35">
      <c r="A1464" s="113"/>
      <c r="B1464" s="114"/>
      <c r="C1464" s="115"/>
      <c r="D1464" s="114"/>
      <c r="E1464" s="116"/>
      <c r="F1464" s="116"/>
      <c r="G1464" s="114"/>
      <c r="H1464" s="115"/>
      <c r="I1464" s="274"/>
      <c r="J1464" s="277" t="str">
        <f>IFERROR(VLOOKUP(I1464,ACOUSTIC_SITE_INFO!$AR$3:$AS$501,2,FALSE),"")</f>
        <v/>
      </c>
    </row>
    <row r="1465" spans="1:10" x14ac:dyDescent="0.35">
      <c r="A1465" s="113"/>
      <c r="B1465" s="114"/>
      <c r="C1465" s="115"/>
      <c r="D1465" s="114"/>
      <c r="E1465" s="116"/>
      <c r="F1465" s="116"/>
      <c r="G1465" s="114"/>
      <c r="H1465" s="115"/>
      <c r="I1465" s="274"/>
      <c r="J1465" s="277" t="str">
        <f>IFERROR(VLOOKUP(I1465,ACOUSTIC_SITE_INFO!$AR$3:$AS$501,2,FALSE),"")</f>
        <v/>
      </c>
    </row>
    <row r="1466" spans="1:10" x14ac:dyDescent="0.35">
      <c r="A1466" s="113"/>
      <c r="B1466" s="114"/>
      <c r="C1466" s="115"/>
      <c r="D1466" s="114"/>
      <c r="E1466" s="116"/>
      <c r="F1466" s="116"/>
      <c r="G1466" s="114"/>
      <c r="H1466" s="115"/>
      <c r="I1466" s="274"/>
      <c r="J1466" s="277" t="str">
        <f>IFERROR(VLOOKUP(I1466,ACOUSTIC_SITE_INFO!$AR$3:$AS$501,2,FALSE),"")</f>
        <v/>
      </c>
    </row>
    <row r="1467" spans="1:10" x14ac:dyDescent="0.35">
      <c r="A1467" s="113"/>
      <c r="B1467" s="114"/>
      <c r="C1467" s="115"/>
      <c r="D1467" s="114"/>
      <c r="E1467" s="116"/>
      <c r="F1467" s="116"/>
      <c r="G1467" s="114"/>
      <c r="H1467" s="115"/>
      <c r="I1467" s="274"/>
      <c r="J1467" s="277" t="str">
        <f>IFERROR(VLOOKUP(I1467,ACOUSTIC_SITE_INFO!$AR$3:$AS$501,2,FALSE),"")</f>
        <v/>
      </c>
    </row>
    <row r="1468" spans="1:10" x14ac:dyDescent="0.35">
      <c r="A1468" s="113"/>
      <c r="B1468" s="114"/>
      <c r="C1468" s="115"/>
      <c r="D1468" s="114"/>
      <c r="E1468" s="116"/>
      <c r="F1468" s="116"/>
      <c r="G1468" s="114"/>
      <c r="H1468" s="115"/>
      <c r="I1468" s="274"/>
      <c r="J1468" s="277" t="str">
        <f>IFERROR(VLOOKUP(I1468,ACOUSTIC_SITE_INFO!$AR$3:$AS$501,2,FALSE),"")</f>
        <v/>
      </c>
    </row>
    <row r="1469" spans="1:10" x14ac:dyDescent="0.35">
      <c r="A1469" s="113"/>
      <c r="B1469" s="114"/>
      <c r="C1469" s="115"/>
      <c r="D1469" s="114"/>
      <c r="E1469" s="116"/>
      <c r="F1469" s="116"/>
      <c r="G1469" s="114"/>
      <c r="H1469" s="115"/>
      <c r="I1469" s="274"/>
      <c r="J1469" s="277" t="str">
        <f>IFERROR(VLOOKUP(I1469,ACOUSTIC_SITE_INFO!$AR$3:$AS$501,2,FALSE),"")</f>
        <v/>
      </c>
    </row>
    <row r="1470" spans="1:10" x14ac:dyDescent="0.35">
      <c r="A1470" s="113"/>
      <c r="B1470" s="114"/>
      <c r="C1470" s="115"/>
      <c r="D1470" s="114"/>
      <c r="E1470" s="116"/>
      <c r="F1470" s="116"/>
      <c r="G1470" s="114"/>
      <c r="H1470" s="115"/>
      <c r="I1470" s="274"/>
      <c r="J1470" s="277" t="str">
        <f>IFERROR(VLOOKUP(I1470,ACOUSTIC_SITE_INFO!$AR$3:$AS$501,2,FALSE),"")</f>
        <v/>
      </c>
    </row>
    <row r="1471" spans="1:10" x14ac:dyDescent="0.35">
      <c r="A1471" s="113"/>
      <c r="B1471" s="114"/>
      <c r="C1471" s="115"/>
      <c r="D1471" s="114"/>
      <c r="E1471" s="116"/>
      <c r="F1471" s="116"/>
      <c r="G1471" s="114"/>
      <c r="H1471" s="115"/>
      <c r="I1471" s="274"/>
      <c r="J1471" s="277" t="str">
        <f>IFERROR(VLOOKUP(I1471,ACOUSTIC_SITE_INFO!$AR$3:$AS$501,2,FALSE),"")</f>
        <v/>
      </c>
    </row>
    <row r="1472" spans="1:10" x14ac:dyDescent="0.35">
      <c r="A1472" s="113"/>
      <c r="B1472" s="114"/>
      <c r="C1472" s="115"/>
      <c r="D1472" s="114"/>
      <c r="E1472" s="116"/>
      <c r="F1472" s="116"/>
      <c r="G1472" s="114"/>
      <c r="H1472" s="115"/>
      <c r="I1472" s="274"/>
      <c r="J1472" s="277" t="str">
        <f>IFERROR(VLOOKUP(I1472,ACOUSTIC_SITE_INFO!$AR$3:$AS$501,2,FALSE),"")</f>
        <v/>
      </c>
    </row>
    <row r="1473" spans="1:10" x14ac:dyDescent="0.35">
      <c r="A1473" s="113"/>
      <c r="B1473" s="114"/>
      <c r="C1473" s="115"/>
      <c r="D1473" s="114"/>
      <c r="E1473" s="116"/>
      <c r="F1473" s="116"/>
      <c r="G1473" s="114"/>
      <c r="H1473" s="115"/>
      <c r="I1473" s="274"/>
      <c r="J1473" s="277" t="str">
        <f>IFERROR(VLOOKUP(I1473,ACOUSTIC_SITE_INFO!$AR$3:$AS$501,2,FALSE),"")</f>
        <v/>
      </c>
    </row>
    <row r="1474" spans="1:10" x14ac:dyDescent="0.35">
      <c r="A1474" s="113"/>
      <c r="B1474" s="114"/>
      <c r="C1474" s="115"/>
      <c r="D1474" s="114"/>
      <c r="E1474" s="116"/>
      <c r="F1474" s="116"/>
      <c r="G1474" s="114"/>
      <c r="H1474" s="115"/>
      <c r="I1474" s="274"/>
      <c r="J1474" s="277" t="str">
        <f>IFERROR(VLOOKUP(I1474,ACOUSTIC_SITE_INFO!$AR$3:$AS$501,2,FALSE),"")</f>
        <v/>
      </c>
    </row>
    <row r="1475" spans="1:10" x14ac:dyDescent="0.35">
      <c r="A1475" s="113"/>
      <c r="B1475" s="114"/>
      <c r="C1475" s="115"/>
      <c r="D1475" s="114"/>
      <c r="E1475" s="116"/>
      <c r="F1475" s="116"/>
      <c r="G1475" s="114"/>
      <c r="H1475" s="115"/>
      <c r="I1475" s="274"/>
      <c r="J1475" s="277" t="str">
        <f>IFERROR(VLOOKUP(I1475,ACOUSTIC_SITE_INFO!$AR$3:$AS$501,2,FALSE),"")</f>
        <v/>
      </c>
    </row>
    <row r="1476" spans="1:10" x14ac:dyDescent="0.35">
      <c r="A1476" s="113"/>
      <c r="B1476" s="114"/>
      <c r="C1476" s="115"/>
      <c r="D1476" s="114"/>
      <c r="E1476" s="116"/>
      <c r="F1476" s="116"/>
      <c r="G1476" s="114"/>
      <c r="H1476" s="115"/>
      <c r="I1476" s="274"/>
      <c r="J1476" s="277" t="str">
        <f>IFERROR(VLOOKUP(I1476,ACOUSTIC_SITE_INFO!$AR$3:$AS$501,2,FALSE),"")</f>
        <v/>
      </c>
    </row>
    <row r="1477" spans="1:10" x14ac:dyDescent="0.35">
      <c r="A1477" s="113"/>
      <c r="B1477" s="114"/>
      <c r="C1477" s="115"/>
      <c r="D1477" s="114"/>
      <c r="E1477" s="116"/>
      <c r="F1477" s="116"/>
      <c r="G1477" s="114"/>
      <c r="H1477" s="115"/>
      <c r="I1477" s="274"/>
      <c r="J1477" s="277" t="str">
        <f>IFERROR(VLOOKUP(I1477,ACOUSTIC_SITE_INFO!$AR$3:$AS$501,2,FALSE),"")</f>
        <v/>
      </c>
    </row>
    <row r="1478" spans="1:10" x14ac:dyDescent="0.35">
      <c r="A1478" s="113"/>
      <c r="B1478" s="114"/>
      <c r="C1478" s="115"/>
      <c r="D1478" s="114"/>
      <c r="E1478" s="116"/>
      <c r="F1478" s="116"/>
      <c r="G1478" s="114"/>
      <c r="H1478" s="115"/>
      <c r="I1478" s="274"/>
      <c r="J1478" s="277" t="str">
        <f>IFERROR(VLOOKUP(I1478,ACOUSTIC_SITE_INFO!$AR$3:$AS$501,2,FALSE),"")</f>
        <v/>
      </c>
    </row>
    <row r="1479" spans="1:10" x14ac:dyDescent="0.35">
      <c r="A1479" s="113"/>
      <c r="B1479" s="114"/>
      <c r="C1479" s="115"/>
      <c r="D1479" s="114"/>
      <c r="E1479" s="116"/>
      <c r="F1479" s="116"/>
      <c r="G1479" s="114"/>
      <c r="H1479" s="115"/>
      <c r="I1479" s="274"/>
      <c r="J1479" s="277" t="str">
        <f>IFERROR(VLOOKUP(I1479,ACOUSTIC_SITE_INFO!$AR$3:$AS$501,2,FALSE),"")</f>
        <v/>
      </c>
    </row>
    <row r="1480" spans="1:10" x14ac:dyDescent="0.35">
      <c r="A1480" s="113"/>
      <c r="B1480" s="114"/>
      <c r="C1480" s="115"/>
      <c r="D1480" s="114"/>
      <c r="E1480" s="116"/>
      <c r="F1480" s="116"/>
      <c r="G1480" s="114"/>
      <c r="H1480" s="115"/>
      <c r="I1480" s="274"/>
      <c r="J1480" s="277" t="str">
        <f>IFERROR(VLOOKUP(I1480,ACOUSTIC_SITE_INFO!$AR$3:$AS$501,2,FALSE),"")</f>
        <v/>
      </c>
    </row>
    <row r="1481" spans="1:10" x14ac:dyDescent="0.35">
      <c r="A1481" s="113"/>
      <c r="B1481" s="114"/>
      <c r="C1481" s="115"/>
      <c r="D1481" s="114"/>
      <c r="E1481" s="116"/>
      <c r="F1481" s="116"/>
      <c r="G1481" s="114"/>
      <c r="H1481" s="115"/>
      <c r="I1481" s="274"/>
      <c r="J1481" s="277" t="str">
        <f>IFERROR(VLOOKUP(I1481,ACOUSTIC_SITE_INFO!$AR$3:$AS$501,2,FALSE),"")</f>
        <v/>
      </c>
    </row>
    <row r="1482" spans="1:10" x14ac:dyDescent="0.35">
      <c r="A1482" s="113"/>
      <c r="B1482" s="114"/>
      <c r="C1482" s="115"/>
      <c r="D1482" s="114"/>
      <c r="E1482" s="116"/>
      <c r="F1482" s="116"/>
      <c r="G1482" s="114"/>
      <c r="H1482" s="115"/>
      <c r="I1482" s="274"/>
      <c r="J1482" s="277" t="str">
        <f>IFERROR(VLOOKUP(I1482,ACOUSTIC_SITE_INFO!$AR$3:$AS$501,2,FALSE),"")</f>
        <v/>
      </c>
    </row>
    <row r="1483" spans="1:10" x14ac:dyDescent="0.35">
      <c r="A1483" s="113"/>
      <c r="B1483" s="114"/>
      <c r="C1483" s="115"/>
      <c r="D1483" s="114"/>
      <c r="E1483" s="116"/>
      <c r="F1483" s="116"/>
      <c r="G1483" s="114"/>
      <c r="H1483" s="115"/>
      <c r="I1483" s="274"/>
      <c r="J1483" s="277" t="str">
        <f>IFERROR(VLOOKUP(I1483,ACOUSTIC_SITE_INFO!$AR$3:$AS$501,2,FALSE),"")</f>
        <v/>
      </c>
    </row>
    <row r="1484" spans="1:10" x14ac:dyDescent="0.35">
      <c r="A1484" s="113"/>
      <c r="B1484" s="114"/>
      <c r="C1484" s="115"/>
      <c r="D1484" s="114"/>
      <c r="E1484" s="116"/>
      <c r="F1484" s="116"/>
      <c r="G1484" s="114"/>
      <c r="H1484" s="115"/>
      <c r="I1484" s="274"/>
      <c r="J1484" s="277" t="str">
        <f>IFERROR(VLOOKUP(I1484,ACOUSTIC_SITE_INFO!$AR$3:$AS$501,2,FALSE),"")</f>
        <v/>
      </c>
    </row>
    <row r="1485" spans="1:10" x14ac:dyDescent="0.35">
      <c r="A1485" s="113"/>
      <c r="B1485" s="114"/>
      <c r="C1485" s="115"/>
      <c r="D1485" s="114"/>
      <c r="E1485" s="116"/>
      <c r="F1485" s="116"/>
      <c r="G1485" s="114"/>
      <c r="H1485" s="115"/>
      <c r="I1485" s="274"/>
      <c r="J1485" s="277" t="str">
        <f>IFERROR(VLOOKUP(I1485,ACOUSTIC_SITE_INFO!$AR$3:$AS$501,2,FALSE),"")</f>
        <v/>
      </c>
    </row>
    <row r="1486" spans="1:10" x14ac:dyDescent="0.35">
      <c r="A1486" s="113"/>
      <c r="B1486" s="114"/>
      <c r="C1486" s="115"/>
      <c r="D1486" s="114"/>
      <c r="E1486" s="116"/>
      <c r="F1486" s="116"/>
      <c r="G1486" s="114"/>
      <c r="H1486" s="115"/>
      <c r="I1486" s="274"/>
      <c r="J1486" s="277" t="str">
        <f>IFERROR(VLOOKUP(I1486,ACOUSTIC_SITE_INFO!$AR$3:$AS$501,2,FALSE),"")</f>
        <v/>
      </c>
    </row>
    <row r="1487" spans="1:10" x14ac:dyDescent="0.35">
      <c r="A1487" s="113"/>
      <c r="B1487" s="114"/>
      <c r="C1487" s="115"/>
      <c r="D1487" s="114"/>
      <c r="E1487" s="116"/>
      <c r="F1487" s="116"/>
      <c r="G1487" s="114"/>
      <c r="H1487" s="115"/>
      <c r="I1487" s="274"/>
      <c r="J1487" s="277" t="str">
        <f>IFERROR(VLOOKUP(I1487,ACOUSTIC_SITE_INFO!$AR$3:$AS$501,2,FALSE),"")</f>
        <v/>
      </c>
    </row>
    <row r="1488" spans="1:10" x14ac:dyDescent="0.35">
      <c r="A1488" s="113"/>
      <c r="B1488" s="114"/>
      <c r="C1488" s="115"/>
      <c r="D1488" s="114"/>
      <c r="E1488" s="116"/>
      <c r="F1488" s="116"/>
      <c r="G1488" s="114"/>
      <c r="H1488" s="115"/>
      <c r="I1488" s="274"/>
      <c r="J1488" s="277" t="str">
        <f>IFERROR(VLOOKUP(I1488,ACOUSTIC_SITE_INFO!$AR$3:$AS$501,2,FALSE),"")</f>
        <v/>
      </c>
    </row>
    <row r="1489" spans="1:10" x14ac:dyDescent="0.35">
      <c r="A1489" s="113"/>
      <c r="B1489" s="114"/>
      <c r="C1489" s="115"/>
      <c r="D1489" s="114"/>
      <c r="E1489" s="116"/>
      <c r="F1489" s="116"/>
      <c r="G1489" s="114"/>
      <c r="H1489" s="115"/>
      <c r="I1489" s="274"/>
      <c r="J1489" s="277" t="str">
        <f>IFERROR(VLOOKUP(I1489,ACOUSTIC_SITE_INFO!$AR$3:$AS$501,2,FALSE),"")</f>
        <v/>
      </c>
    </row>
    <row r="1490" spans="1:10" x14ac:dyDescent="0.35">
      <c r="A1490" s="113"/>
      <c r="B1490" s="114"/>
      <c r="C1490" s="115"/>
      <c r="D1490" s="114"/>
      <c r="E1490" s="116"/>
      <c r="F1490" s="116"/>
      <c r="G1490" s="114"/>
      <c r="H1490" s="115"/>
      <c r="I1490" s="274"/>
      <c r="J1490" s="277" t="str">
        <f>IFERROR(VLOOKUP(I1490,ACOUSTIC_SITE_INFO!$AR$3:$AS$501,2,FALSE),"")</f>
        <v/>
      </c>
    </row>
    <row r="1491" spans="1:10" x14ac:dyDescent="0.35">
      <c r="A1491" s="113"/>
      <c r="B1491" s="114"/>
      <c r="C1491" s="115"/>
      <c r="D1491" s="114"/>
      <c r="E1491" s="116"/>
      <c r="F1491" s="116"/>
      <c r="G1491" s="114"/>
      <c r="H1491" s="115"/>
      <c r="I1491" s="274"/>
      <c r="J1491" s="277" t="str">
        <f>IFERROR(VLOOKUP(I1491,ACOUSTIC_SITE_INFO!$AR$3:$AS$501,2,FALSE),"")</f>
        <v/>
      </c>
    </row>
    <row r="1492" spans="1:10" x14ac:dyDescent="0.35">
      <c r="A1492" s="113"/>
      <c r="B1492" s="114"/>
      <c r="C1492" s="115"/>
      <c r="D1492" s="114"/>
      <c r="E1492" s="116"/>
      <c r="F1492" s="116"/>
      <c r="G1492" s="114"/>
      <c r="H1492" s="115"/>
      <c r="I1492" s="274"/>
      <c r="J1492" s="277" t="str">
        <f>IFERROR(VLOOKUP(I1492,ACOUSTIC_SITE_INFO!$AR$3:$AS$501,2,FALSE),"")</f>
        <v/>
      </c>
    </row>
    <row r="1493" spans="1:10" x14ac:dyDescent="0.35">
      <c r="A1493" s="113"/>
      <c r="B1493" s="114"/>
      <c r="C1493" s="115"/>
      <c r="D1493" s="114"/>
      <c r="E1493" s="116"/>
      <c r="F1493" s="116"/>
      <c r="G1493" s="114"/>
      <c r="H1493" s="115"/>
      <c r="I1493" s="274"/>
      <c r="J1493" s="277" t="str">
        <f>IFERROR(VLOOKUP(I1493,ACOUSTIC_SITE_INFO!$AR$3:$AS$501,2,FALSE),"")</f>
        <v/>
      </c>
    </row>
    <row r="1494" spans="1:10" x14ac:dyDescent="0.35">
      <c r="A1494" s="113"/>
      <c r="B1494" s="114"/>
      <c r="C1494" s="115"/>
      <c r="D1494" s="114"/>
      <c r="E1494" s="116"/>
      <c r="F1494" s="116"/>
      <c r="G1494" s="114"/>
      <c r="H1494" s="115"/>
      <c r="I1494" s="274"/>
      <c r="J1494" s="277" t="str">
        <f>IFERROR(VLOOKUP(I1494,ACOUSTIC_SITE_INFO!$AR$3:$AS$501,2,FALSE),"")</f>
        <v/>
      </c>
    </row>
    <row r="1495" spans="1:10" x14ac:dyDescent="0.35">
      <c r="A1495" s="113"/>
      <c r="B1495" s="114"/>
      <c r="C1495" s="115"/>
      <c r="D1495" s="114"/>
      <c r="E1495" s="116"/>
      <c r="F1495" s="116"/>
      <c r="G1495" s="114"/>
      <c r="H1495" s="115"/>
      <c r="I1495" s="274"/>
      <c r="J1495" s="277" t="str">
        <f>IFERROR(VLOOKUP(I1495,ACOUSTIC_SITE_INFO!$AR$3:$AS$501,2,FALSE),"")</f>
        <v/>
      </c>
    </row>
    <row r="1496" spans="1:10" x14ac:dyDescent="0.35">
      <c r="A1496" s="113"/>
      <c r="B1496" s="114"/>
      <c r="C1496" s="115"/>
      <c r="D1496" s="114"/>
      <c r="E1496" s="116"/>
      <c r="F1496" s="116"/>
      <c r="G1496" s="114"/>
      <c r="H1496" s="115"/>
      <c r="I1496" s="274"/>
      <c r="J1496" s="277" t="str">
        <f>IFERROR(VLOOKUP(I1496,ACOUSTIC_SITE_INFO!$AR$3:$AS$501,2,FALSE),"")</f>
        <v/>
      </c>
    </row>
    <row r="1497" spans="1:10" x14ac:dyDescent="0.35">
      <c r="A1497" s="113"/>
      <c r="B1497" s="114"/>
      <c r="C1497" s="115"/>
      <c r="D1497" s="114"/>
      <c r="E1497" s="116"/>
      <c r="F1497" s="116"/>
      <c r="G1497" s="114"/>
      <c r="H1497" s="115"/>
      <c r="I1497" s="274"/>
      <c r="J1497" s="277" t="str">
        <f>IFERROR(VLOOKUP(I1497,ACOUSTIC_SITE_INFO!$AR$3:$AS$501,2,FALSE),"")</f>
        <v/>
      </c>
    </row>
    <row r="1498" spans="1:10" x14ac:dyDescent="0.35">
      <c r="A1498" s="113"/>
      <c r="B1498" s="114"/>
      <c r="C1498" s="115"/>
      <c r="D1498" s="114"/>
      <c r="E1498" s="116"/>
      <c r="F1498" s="116"/>
      <c r="G1498" s="114"/>
      <c r="H1498" s="115"/>
      <c r="I1498" s="274"/>
      <c r="J1498" s="277" t="str">
        <f>IFERROR(VLOOKUP(I1498,ACOUSTIC_SITE_INFO!$AR$3:$AS$501,2,FALSE),"")</f>
        <v/>
      </c>
    </row>
    <row r="1499" spans="1:10" x14ac:dyDescent="0.35">
      <c r="A1499" s="113"/>
      <c r="B1499" s="114"/>
      <c r="C1499" s="115"/>
      <c r="D1499" s="114"/>
      <c r="E1499" s="116"/>
      <c r="F1499" s="116"/>
      <c r="G1499" s="114"/>
      <c r="H1499" s="115"/>
      <c r="I1499" s="274"/>
      <c r="J1499" s="277" t="str">
        <f>IFERROR(VLOOKUP(I1499,ACOUSTIC_SITE_INFO!$AR$3:$AS$501,2,FALSE),"")</f>
        <v/>
      </c>
    </row>
    <row r="1500" spans="1:10" x14ac:dyDescent="0.35">
      <c r="A1500" s="113"/>
      <c r="B1500" s="114"/>
      <c r="C1500" s="115"/>
      <c r="D1500" s="114"/>
      <c r="E1500" s="116"/>
      <c r="F1500" s="116"/>
      <c r="G1500" s="114"/>
      <c r="H1500" s="115"/>
      <c r="I1500" s="274"/>
      <c r="J1500" s="277" t="str">
        <f>IFERROR(VLOOKUP(I1500,ACOUSTIC_SITE_INFO!$AR$3:$AS$501,2,FALSE),"")</f>
        <v/>
      </c>
    </row>
    <row r="1501" spans="1:10" x14ac:dyDescent="0.35">
      <c r="A1501" s="113"/>
      <c r="B1501" s="114"/>
      <c r="C1501" s="115"/>
      <c r="D1501" s="114"/>
      <c r="E1501" s="116"/>
      <c r="F1501" s="116"/>
      <c r="G1501" s="114"/>
      <c r="H1501" s="115"/>
      <c r="I1501" s="274"/>
      <c r="J1501" s="277" t="str">
        <f>IFERROR(VLOOKUP(I1501,ACOUSTIC_SITE_INFO!$AR$3:$AS$501,2,FALSE),"")</f>
        <v/>
      </c>
    </row>
    <row r="1502" spans="1:10" x14ac:dyDescent="0.35">
      <c r="A1502" s="113"/>
      <c r="B1502" s="114"/>
      <c r="C1502" s="115"/>
      <c r="D1502" s="114"/>
      <c r="E1502" s="116"/>
      <c r="F1502" s="116"/>
      <c r="G1502" s="114"/>
      <c r="H1502" s="115"/>
      <c r="I1502" s="274"/>
      <c r="J1502" s="277" t="str">
        <f>IFERROR(VLOOKUP(I1502,ACOUSTIC_SITE_INFO!$AR$3:$AS$501,2,FALSE),"")</f>
        <v/>
      </c>
    </row>
    <row r="1503" spans="1:10" x14ac:dyDescent="0.35">
      <c r="A1503" s="113"/>
      <c r="B1503" s="114"/>
      <c r="C1503" s="115"/>
      <c r="D1503" s="114"/>
      <c r="E1503" s="116"/>
      <c r="F1503" s="116"/>
      <c r="G1503" s="114"/>
      <c r="H1503" s="115"/>
      <c r="I1503" s="274"/>
      <c r="J1503" s="277" t="str">
        <f>IFERROR(VLOOKUP(I1503,ACOUSTIC_SITE_INFO!$AR$3:$AS$501,2,FALSE),"")</f>
        <v/>
      </c>
    </row>
    <row r="1504" spans="1:10" x14ac:dyDescent="0.35">
      <c r="A1504" s="113"/>
      <c r="B1504" s="114"/>
      <c r="C1504" s="115"/>
      <c r="D1504" s="114"/>
      <c r="E1504" s="116"/>
      <c r="F1504" s="116"/>
      <c r="G1504" s="114"/>
      <c r="H1504" s="115"/>
      <c r="I1504" s="274"/>
      <c r="J1504" s="277" t="str">
        <f>IFERROR(VLOOKUP(I1504,ACOUSTIC_SITE_INFO!$AR$3:$AS$501,2,FALSE),"")</f>
        <v/>
      </c>
    </row>
    <row r="1505" spans="1:10" x14ac:dyDescent="0.35">
      <c r="A1505" s="113"/>
      <c r="B1505" s="114"/>
      <c r="C1505" s="115"/>
      <c r="D1505" s="114"/>
      <c r="E1505" s="116"/>
      <c r="F1505" s="116"/>
      <c r="G1505" s="114"/>
      <c r="H1505" s="115"/>
      <c r="I1505" s="274"/>
      <c r="J1505" s="277" t="str">
        <f>IFERROR(VLOOKUP(I1505,ACOUSTIC_SITE_INFO!$AR$3:$AS$501,2,FALSE),"")</f>
        <v/>
      </c>
    </row>
    <row r="1506" spans="1:10" x14ac:dyDescent="0.35">
      <c r="A1506" s="113"/>
      <c r="B1506" s="114"/>
      <c r="C1506" s="115"/>
      <c r="D1506" s="114"/>
      <c r="E1506" s="116"/>
      <c r="F1506" s="116"/>
      <c r="G1506" s="114"/>
      <c r="H1506" s="115"/>
      <c r="I1506" s="274"/>
      <c r="J1506" s="277" t="str">
        <f>IFERROR(VLOOKUP(I1506,ACOUSTIC_SITE_INFO!$AR$3:$AS$501,2,FALSE),"")</f>
        <v/>
      </c>
    </row>
    <row r="1507" spans="1:10" x14ac:dyDescent="0.35">
      <c r="A1507" s="113"/>
      <c r="B1507" s="114"/>
      <c r="C1507" s="115"/>
      <c r="D1507" s="114"/>
      <c r="E1507" s="116"/>
      <c r="F1507" s="116"/>
      <c r="G1507" s="114"/>
      <c r="H1507" s="115"/>
      <c r="I1507" s="274"/>
      <c r="J1507" s="277" t="str">
        <f>IFERROR(VLOOKUP(I1507,ACOUSTIC_SITE_INFO!$AR$3:$AS$501,2,FALSE),"")</f>
        <v/>
      </c>
    </row>
    <row r="1508" spans="1:10" x14ac:dyDescent="0.35">
      <c r="A1508" s="113"/>
      <c r="B1508" s="114"/>
      <c r="C1508" s="115"/>
      <c r="D1508" s="114"/>
      <c r="E1508" s="116"/>
      <c r="F1508" s="116"/>
      <c r="G1508" s="114"/>
      <c r="H1508" s="115"/>
      <c r="I1508" s="274"/>
      <c r="J1508" s="277" t="str">
        <f>IFERROR(VLOOKUP(I1508,ACOUSTIC_SITE_INFO!$AR$3:$AS$501,2,FALSE),"")</f>
        <v/>
      </c>
    </row>
    <row r="1509" spans="1:10" x14ac:dyDescent="0.35">
      <c r="A1509" s="113"/>
      <c r="B1509" s="114"/>
      <c r="C1509" s="115"/>
      <c r="D1509" s="114"/>
      <c r="E1509" s="116"/>
      <c r="F1509" s="116"/>
      <c r="G1509" s="114"/>
      <c r="H1509" s="115"/>
      <c r="I1509" s="274"/>
      <c r="J1509" s="277" t="str">
        <f>IFERROR(VLOOKUP(I1509,ACOUSTIC_SITE_INFO!$AR$3:$AS$501,2,FALSE),"")</f>
        <v/>
      </c>
    </row>
    <row r="1510" spans="1:10" x14ac:dyDescent="0.35">
      <c r="A1510" s="113"/>
      <c r="B1510" s="114"/>
      <c r="C1510" s="115"/>
      <c r="D1510" s="114"/>
      <c r="E1510" s="116"/>
      <c r="F1510" s="116"/>
      <c r="G1510" s="114"/>
      <c r="H1510" s="115"/>
      <c r="I1510" s="274"/>
      <c r="J1510" s="277" t="str">
        <f>IFERROR(VLOOKUP(I1510,ACOUSTIC_SITE_INFO!$AR$3:$AS$501,2,FALSE),"")</f>
        <v/>
      </c>
    </row>
    <row r="1511" spans="1:10" x14ac:dyDescent="0.35">
      <c r="A1511" s="113"/>
      <c r="B1511" s="114"/>
      <c r="C1511" s="115"/>
      <c r="D1511" s="114"/>
      <c r="E1511" s="116"/>
      <c r="F1511" s="116"/>
      <c r="G1511" s="114"/>
      <c r="H1511" s="115"/>
      <c r="I1511" s="274"/>
      <c r="J1511" s="277" t="str">
        <f>IFERROR(VLOOKUP(I1511,ACOUSTIC_SITE_INFO!$AR$3:$AS$501,2,FALSE),"")</f>
        <v/>
      </c>
    </row>
    <row r="1512" spans="1:10" x14ac:dyDescent="0.35">
      <c r="A1512" s="113"/>
      <c r="B1512" s="114"/>
      <c r="C1512" s="115"/>
      <c r="D1512" s="114"/>
      <c r="E1512" s="116"/>
      <c r="F1512" s="116"/>
      <c r="G1512" s="114"/>
      <c r="H1512" s="115"/>
      <c r="I1512" s="274"/>
      <c r="J1512" s="277" t="str">
        <f>IFERROR(VLOOKUP(I1512,ACOUSTIC_SITE_INFO!$AR$3:$AS$501,2,FALSE),"")</f>
        <v/>
      </c>
    </row>
    <row r="1513" spans="1:10" x14ac:dyDescent="0.35">
      <c r="A1513" s="113"/>
      <c r="B1513" s="114"/>
      <c r="C1513" s="115"/>
      <c r="D1513" s="114"/>
      <c r="E1513" s="116"/>
      <c r="F1513" s="116"/>
      <c r="G1513" s="114"/>
      <c r="H1513" s="115"/>
      <c r="I1513" s="274"/>
      <c r="J1513" s="277" t="str">
        <f>IFERROR(VLOOKUP(I1513,ACOUSTIC_SITE_INFO!$AR$3:$AS$501,2,FALSE),"")</f>
        <v/>
      </c>
    </row>
    <row r="1514" spans="1:10" x14ac:dyDescent="0.35">
      <c r="A1514" s="113"/>
      <c r="B1514" s="114"/>
      <c r="C1514" s="115"/>
      <c r="D1514" s="114"/>
      <c r="E1514" s="116"/>
      <c r="F1514" s="116"/>
      <c r="G1514" s="114"/>
      <c r="H1514" s="115"/>
      <c r="I1514" s="274"/>
      <c r="J1514" s="277" t="str">
        <f>IFERROR(VLOOKUP(I1514,ACOUSTIC_SITE_INFO!$AR$3:$AS$501,2,FALSE),"")</f>
        <v/>
      </c>
    </row>
    <row r="1515" spans="1:10" x14ac:dyDescent="0.35">
      <c r="A1515" s="113"/>
      <c r="B1515" s="114"/>
      <c r="C1515" s="115"/>
      <c r="D1515" s="114"/>
      <c r="E1515" s="116"/>
      <c r="F1515" s="116"/>
      <c r="G1515" s="114"/>
      <c r="H1515" s="115"/>
      <c r="I1515" s="274"/>
      <c r="J1515" s="277" t="str">
        <f>IFERROR(VLOOKUP(I1515,ACOUSTIC_SITE_INFO!$AR$3:$AS$501,2,FALSE),"")</f>
        <v/>
      </c>
    </row>
    <row r="1516" spans="1:10" x14ac:dyDescent="0.35">
      <c r="A1516" s="113"/>
      <c r="B1516" s="114"/>
      <c r="C1516" s="115"/>
      <c r="D1516" s="114"/>
      <c r="E1516" s="116"/>
      <c r="F1516" s="116"/>
      <c r="G1516" s="114"/>
      <c r="H1516" s="115"/>
      <c r="I1516" s="274"/>
      <c r="J1516" s="277" t="str">
        <f>IFERROR(VLOOKUP(I1516,ACOUSTIC_SITE_INFO!$AR$3:$AS$501,2,FALSE),"")</f>
        <v/>
      </c>
    </row>
    <row r="1517" spans="1:10" x14ac:dyDescent="0.35">
      <c r="A1517" s="113"/>
      <c r="B1517" s="114"/>
      <c r="C1517" s="115"/>
      <c r="D1517" s="114"/>
      <c r="E1517" s="116"/>
      <c r="F1517" s="116"/>
      <c r="G1517" s="114"/>
      <c r="H1517" s="115"/>
      <c r="I1517" s="274"/>
      <c r="J1517" s="277" t="str">
        <f>IFERROR(VLOOKUP(I1517,ACOUSTIC_SITE_INFO!$AR$3:$AS$501,2,FALSE),"")</f>
        <v/>
      </c>
    </row>
    <row r="1518" spans="1:10" x14ac:dyDescent="0.35">
      <c r="A1518" s="113"/>
      <c r="B1518" s="114"/>
      <c r="C1518" s="115"/>
      <c r="D1518" s="114"/>
      <c r="E1518" s="116"/>
      <c r="F1518" s="116"/>
      <c r="G1518" s="114"/>
      <c r="H1518" s="115"/>
      <c r="I1518" s="274"/>
      <c r="J1518" s="277" t="str">
        <f>IFERROR(VLOOKUP(I1518,ACOUSTIC_SITE_INFO!$AR$3:$AS$501,2,FALSE),"")</f>
        <v/>
      </c>
    </row>
    <row r="1519" spans="1:10" x14ac:dyDescent="0.35">
      <c r="A1519" s="113"/>
      <c r="B1519" s="114"/>
      <c r="C1519" s="115"/>
      <c r="D1519" s="114"/>
      <c r="E1519" s="116"/>
      <c r="F1519" s="116"/>
      <c r="G1519" s="114"/>
      <c r="H1519" s="115"/>
      <c r="I1519" s="274"/>
      <c r="J1519" s="277" t="str">
        <f>IFERROR(VLOOKUP(I1519,ACOUSTIC_SITE_INFO!$AR$3:$AS$501,2,FALSE),"")</f>
        <v/>
      </c>
    </row>
    <row r="1520" spans="1:10" x14ac:dyDescent="0.35">
      <c r="A1520" s="113"/>
      <c r="B1520" s="114"/>
      <c r="C1520" s="115"/>
      <c r="D1520" s="114"/>
      <c r="E1520" s="116"/>
      <c r="F1520" s="116"/>
      <c r="G1520" s="114"/>
      <c r="H1520" s="115"/>
      <c r="I1520" s="274"/>
      <c r="J1520" s="277" t="str">
        <f>IFERROR(VLOOKUP(I1520,ACOUSTIC_SITE_INFO!$AR$3:$AS$501,2,FALSE),"")</f>
        <v/>
      </c>
    </row>
    <row r="1521" spans="1:10" x14ac:dyDescent="0.35">
      <c r="A1521" s="113"/>
      <c r="B1521" s="114"/>
      <c r="C1521" s="115"/>
      <c r="D1521" s="114"/>
      <c r="E1521" s="116"/>
      <c r="F1521" s="116"/>
      <c r="G1521" s="114"/>
      <c r="H1521" s="115"/>
      <c r="I1521" s="274"/>
      <c r="J1521" s="277" t="str">
        <f>IFERROR(VLOOKUP(I1521,ACOUSTIC_SITE_INFO!$AR$3:$AS$501,2,FALSE),"")</f>
        <v/>
      </c>
    </row>
    <row r="1522" spans="1:10" x14ac:dyDescent="0.35">
      <c r="A1522" s="113"/>
      <c r="B1522" s="114"/>
      <c r="C1522" s="115"/>
      <c r="D1522" s="114"/>
      <c r="E1522" s="116"/>
      <c r="F1522" s="116"/>
      <c r="G1522" s="114"/>
      <c r="H1522" s="115"/>
      <c r="I1522" s="274"/>
      <c r="J1522" s="277" t="str">
        <f>IFERROR(VLOOKUP(I1522,ACOUSTIC_SITE_INFO!$AR$3:$AS$501,2,FALSE),"")</f>
        <v/>
      </c>
    </row>
    <row r="1523" spans="1:10" x14ac:dyDescent="0.35">
      <c r="A1523" s="113"/>
      <c r="B1523" s="114"/>
      <c r="C1523" s="115"/>
      <c r="D1523" s="114"/>
      <c r="E1523" s="116"/>
      <c r="F1523" s="116"/>
      <c r="G1523" s="114"/>
      <c r="H1523" s="115"/>
      <c r="I1523" s="274"/>
      <c r="J1523" s="277" t="str">
        <f>IFERROR(VLOOKUP(I1523,ACOUSTIC_SITE_INFO!$AR$3:$AS$501,2,FALSE),"")</f>
        <v/>
      </c>
    </row>
    <row r="1524" spans="1:10" x14ac:dyDescent="0.35">
      <c r="A1524" s="113"/>
      <c r="B1524" s="114"/>
      <c r="C1524" s="115"/>
      <c r="D1524" s="114"/>
      <c r="E1524" s="116"/>
      <c r="F1524" s="116"/>
      <c r="G1524" s="114"/>
      <c r="H1524" s="115"/>
      <c r="I1524" s="274"/>
      <c r="J1524" s="277" t="str">
        <f>IFERROR(VLOOKUP(I1524,ACOUSTIC_SITE_INFO!$AR$3:$AS$501,2,FALSE),"")</f>
        <v/>
      </c>
    </row>
    <row r="1525" spans="1:10" x14ac:dyDescent="0.35">
      <c r="A1525" s="113"/>
      <c r="B1525" s="114"/>
      <c r="C1525" s="115"/>
      <c r="D1525" s="114"/>
      <c r="E1525" s="116"/>
      <c r="F1525" s="116"/>
      <c r="G1525" s="114"/>
      <c r="H1525" s="115"/>
      <c r="I1525" s="274"/>
      <c r="J1525" s="277" t="str">
        <f>IFERROR(VLOOKUP(I1525,ACOUSTIC_SITE_INFO!$AR$3:$AS$501,2,FALSE),"")</f>
        <v/>
      </c>
    </row>
    <row r="1526" spans="1:10" x14ac:dyDescent="0.35">
      <c r="A1526" s="113"/>
      <c r="B1526" s="114"/>
      <c r="C1526" s="115"/>
      <c r="D1526" s="114"/>
      <c r="E1526" s="116"/>
      <c r="F1526" s="116"/>
      <c r="G1526" s="114"/>
      <c r="H1526" s="115"/>
      <c r="I1526" s="274"/>
      <c r="J1526" s="277" t="str">
        <f>IFERROR(VLOOKUP(I1526,ACOUSTIC_SITE_INFO!$AR$3:$AS$501,2,FALSE),"")</f>
        <v/>
      </c>
    </row>
    <row r="1527" spans="1:10" x14ac:dyDescent="0.35">
      <c r="A1527" s="113"/>
      <c r="B1527" s="114"/>
      <c r="C1527" s="115"/>
      <c r="D1527" s="114"/>
      <c r="E1527" s="116"/>
      <c r="F1527" s="116"/>
      <c r="G1527" s="114"/>
      <c r="H1527" s="115"/>
      <c r="I1527" s="274"/>
      <c r="J1527" s="277" t="str">
        <f>IFERROR(VLOOKUP(I1527,ACOUSTIC_SITE_INFO!$AR$3:$AS$501,2,FALSE),"")</f>
        <v/>
      </c>
    </row>
    <row r="1528" spans="1:10" x14ac:dyDescent="0.35">
      <c r="A1528" s="113"/>
      <c r="B1528" s="114"/>
      <c r="C1528" s="115"/>
      <c r="D1528" s="114"/>
      <c r="E1528" s="116"/>
      <c r="F1528" s="116"/>
      <c r="G1528" s="114"/>
      <c r="H1528" s="115"/>
      <c r="I1528" s="274"/>
      <c r="J1528" s="277" t="str">
        <f>IFERROR(VLOOKUP(I1528,ACOUSTIC_SITE_INFO!$AR$3:$AS$501,2,FALSE),"")</f>
        <v/>
      </c>
    </row>
    <row r="1529" spans="1:10" x14ac:dyDescent="0.35">
      <c r="A1529" s="113"/>
      <c r="B1529" s="114"/>
      <c r="C1529" s="115"/>
      <c r="D1529" s="114"/>
      <c r="E1529" s="116"/>
      <c r="F1529" s="116"/>
      <c r="G1529" s="114"/>
      <c r="H1529" s="115"/>
      <c r="I1529" s="274"/>
      <c r="J1529" s="277" t="str">
        <f>IFERROR(VLOOKUP(I1529,ACOUSTIC_SITE_INFO!$AR$3:$AS$501,2,FALSE),"")</f>
        <v/>
      </c>
    </row>
    <row r="1530" spans="1:10" x14ac:dyDescent="0.35">
      <c r="A1530" s="113"/>
      <c r="B1530" s="114"/>
      <c r="C1530" s="115"/>
      <c r="D1530" s="114"/>
      <c r="E1530" s="116"/>
      <c r="F1530" s="116"/>
      <c r="G1530" s="114"/>
      <c r="H1530" s="115"/>
      <c r="I1530" s="274"/>
      <c r="J1530" s="277" t="str">
        <f>IFERROR(VLOOKUP(I1530,ACOUSTIC_SITE_INFO!$AR$3:$AS$501,2,FALSE),"")</f>
        <v/>
      </c>
    </row>
    <row r="1531" spans="1:10" x14ac:dyDescent="0.35">
      <c r="A1531" s="113"/>
      <c r="B1531" s="114"/>
      <c r="C1531" s="115"/>
      <c r="D1531" s="114"/>
      <c r="E1531" s="116"/>
      <c r="F1531" s="116"/>
      <c r="G1531" s="114"/>
      <c r="H1531" s="115"/>
      <c r="I1531" s="274"/>
      <c r="J1531" s="277" t="str">
        <f>IFERROR(VLOOKUP(I1531,ACOUSTIC_SITE_INFO!$AR$3:$AS$501,2,FALSE),"")</f>
        <v/>
      </c>
    </row>
    <row r="1532" spans="1:10" x14ac:dyDescent="0.35">
      <c r="A1532" s="113"/>
      <c r="B1532" s="114"/>
      <c r="C1532" s="115"/>
      <c r="D1532" s="114"/>
      <c r="E1532" s="116"/>
      <c r="F1532" s="116"/>
      <c r="G1532" s="114"/>
      <c r="H1532" s="115"/>
      <c r="I1532" s="274"/>
      <c r="J1532" s="277" t="str">
        <f>IFERROR(VLOOKUP(I1532,ACOUSTIC_SITE_INFO!$AR$3:$AS$501,2,FALSE),"")</f>
        <v/>
      </c>
    </row>
    <row r="1533" spans="1:10" x14ac:dyDescent="0.35">
      <c r="A1533" s="113"/>
      <c r="B1533" s="114"/>
      <c r="C1533" s="115"/>
      <c r="D1533" s="114"/>
      <c r="E1533" s="116"/>
      <c r="F1533" s="116"/>
      <c r="G1533" s="114"/>
      <c r="H1533" s="115"/>
      <c r="I1533" s="274"/>
      <c r="J1533" s="277" t="str">
        <f>IFERROR(VLOOKUP(I1533,ACOUSTIC_SITE_INFO!$AR$3:$AS$501,2,FALSE),"")</f>
        <v/>
      </c>
    </row>
    <row r="1534" spans="1:10" x14ac:dyDescent="0.35">
      <c r="A1534" s="113"/>
      <c r="B1534" s="114"/>
      <c r="C1534" s="115"/>
      <c r="D1534" s="114"/>
      <c r="E1534" s="116"/>
      <c r="F1534" s="116"/>
      <c r="G1534" s="114"/>
      <c r="H1534" s="115"/>
      <c r="I1534" s="274"/>
      <c r="J1534" s="277" t="str">
        <f>IFERROR(VLOOKUP(I1534,ACOUSTIC_SITE_INFO!$AR$3:$AS$501,2,FALSE),"")</f>
        <v/>
      </c>
    </row>
    <row r="1535" spans="1:10" x14ac:dyDescent="0.35">
      <c r="A1535" s="113"/>
      <c r="B1535" s="114"/>
      <c r="C1535" s="115"/>
      <c r="D1535" s="114"/>
      <c r="E1535" s="116"/>
      <c r="F1535" s="116"/>
      <c r="G1535" s="114"/>
      <c r="H1535" s="115"/>
      <c r="I1535" s="274"/>
      <c r="J1535" s="277" t="str">
        <f>IFERROR(VLOOKUP(I1535,ACOUSTIC_SITE_INFO!$AR$3:$AS$501,2,FALSE),"")</f>
        <v/>
      </c>
    </row>
    <row r="1536" spans="1:10" x14ac:dyDescent="0.35">
      <c r="A1536" s="113"/>
      <c r="B1536" s="114"/>
      <c r="C1536" s="115"/>
      <c r="D1536" s="114"/>
      <c r="E1536" s="116"/>
      <c r="F1536" s="116"/>
      <c r="G1536" s="114"/>
      <c r="H1536" s="115"/>
      <c r="I1536" s="274"/>
      <c r="J1536" s="277" t="str">
        <f>IFERROR(VLOOKUP(I1536,ACOUSTIC_SITE_INFO!$AR$3:$AS$501,2,FALSE),"")</f>
        <v/>
      </c>
    </row>
    <row r="1537" spans="1:10" x14ac:dyDescent="0.35">
      <c r="A1537" s="113"/>
      <c r="B1537" s="114"/>
      <c r="C1537" s="115"/>
      <c r="D1537" s="114"/>
      <c r="E1537" s="116"/>
      <c r="F1537" s="116"/>
      <c r="G1537" s="114"/>
      <c r="H1537" s="115"/>
      <c r="I1537" s="274"/>
      <c r="J1537" s="277" t="str">
        <f>IFERROR(VLOOKUP(I1537,ACOUSTIC_SITE_INFO!$AR$3:$AS$501,2,FALSE),"")</f>
        <v/>
      </c>
    </row>
    <row r="1538" spans="1:10" x14ac:dyDescent="0.35">
      <c r="A1538" s="113"/>
      <c r="B1538" s="114"/>
      <c r="C1538" s="115"/>
      <c r="D1538" s="114"/>
      <c r="E1538" s="116"/>
      <c r="F1538" s="116"/>
      <c r="G1538" s="114"/>
      <c r="H1538" s="115"/>
      <c r="I1538" s="274"/>
      <c r="J1538" s="277" t="str">
        <f>IFERROR(VLOOKUP(I1538,ACOUSTIC_SITE_INFO!$AR$3:$AS$501,2,FALSE),"")</f>
        <v/>
      </c>
    </row>
    <row r="1539" spans="1:10" x14ac:dyDescent="0.35">
      <c r="A1539" s="113"/>
      <c r="B1539" s="114"/>
      <c r="C1539" s="115"/>
      <c r="D1539" s="114"/>
      <c r="E1539" s="116"/>
      <c r="F1539" s="116"/>
      <c r="G1539" s="114"/>
      <c r="H1539" s="115"/>
      <c r="I1539" s="274"/>
      <c r="J1539" s="277" t="str">
        <f>IFERROR(VLOOKUP(I1539,ACOUSTIC_SITE_INFO!$AR$3:$AS$501,2,FALSE),"")</f>
        <v/>
      </c>
    </row>
    <row r="1540" spans="1:10" x14ac:dyDescent="0.35">
      <c r="A1540" s="113"/>
      <c r="B1540" s="114"/>
      <c r="C1540" s="115"/>
      <c r="D1540" s="114"/>
      <c r="E1540" s="116"/>
      <c r="F1540" s="116"/>
      <c r="G1540" s="114"/>
      <c r="H1540" s="115"/>
      <c r="I1540" s="274"/>
      <c r="J1540" s="277" t="str">
        <f>IFERROR(VLOOKUP(I1540,ACOUSTIC_SITE_INFO!$AR$3:$AS$501,2,FALSE),"")</f>
        <v/>
      </c>
    </row>
    <row r="1541" spans="1:10" x14ac:dyDescent="0.35">
      <c r="A1541" s="113"/>
      <c r="B1541" s="114"/>
      <c r="C1541" s="115"/>
      <c r="D1541" s="114"/>
      <c r="E1541" s="116"/>
      <c r="F1541" s="116"/>
      <c r="G1541" s="114"/>
      <c r="H1541" s="115"/>
      <c r="I1541" s="274"/>
      <c r="J1541" s="277" t="str">
        <f>IFERROR(VLOOKUP(I1541,ACOUSTIC_SITE_INFO!$AR$3:$AS$501,2,FALSE),"")</f>
        <v/>
      </c>
    </row>
    <row r="1542" spans="1:10" x14ac:dyDescent="0.35">
      <c r="A1542" s="113"/>
      <c r="B1542" s="114"/>
      <c r="C1542" s="115"/>
      <c r="D1542" s="114"/>
      <c r="E1542" s="116"/>
      <c r="F1542" s="116"/>
      <c r="G1542" s="114"/>
      <c r="H1542" s="115"/>
      <c r="I1542" s="274"/>
      <c r="J1542" s="277" t="str">
        <f>IFERROR(VLOOKUP(I1542,ACOUSTIC_SITE_INFO!$AR$3:$AS$501,2,FALSE),"")</f>
        <v/>
      </c>
    </row>
    <row r="1543" spans="1:10" x14ac:dyDescent="0.35">
      <c r="A1543" s="113"/>
      <c r="B1543" s="114"/>
      <c r="C1543" s="115"/>
      <c r="D1543" s="114"/>
      <c r="E1543" s="116"/>
      <c r="F1543" s="116"/>
      <c r="G1543" s="114"/>
      <c r="H1543" s="115"/>
      <c r="I1543" s="274"/>
      <c r="J1543" s="277" t="str">
        <f>IFERROR(VLOOKUP(I1543,ACOUSTIC_SITE_INFO!$AR$3:$AS$501,2,FALSE),"")</f>
        <v/>
      </c>
    </row>
    <row r="1544" spans="1:10" x14ac:dyDescent="0.35">
      <c r="A1544" s="113"/>
      <c r="B1544" s="114"/>
      <c r="C1544" s="115"/>
      <c r="D1544" s="114"/>
      <c r="E1544" s="116"/>
      <c r="F1544" s="116"/>
      <c r="G1544" s="114"/>
      <c r="H1544" s="115"/>
      <c r="I1544" s="274"/>
      <c r="J1544" s="277" t="str">
        <f>IFERROR(VLOOKUP(I1544,ACOUSTIC_SITE_INFO!$AR$3:$AS$501,2,FALSE),"")</f>
        <v/>
      </c>
    </row>
    <row r="1545" spans="1:10" x14ac:dyDescent="0.35">
      <c r="A1545" s="113"/>
      <c r="B1545" s="114"/>
      <c r="C1545" s="115"/>
      <c r="D1545" s="114"/>
      <c r="E1545" s="116"/>
      <c r="F1545" s="116"/>
      <c r="G1545" s="114"/>
      <c r="H1545" s="115"/>
      <c r="I1545" s="274"/>
      <c r="J1545" s="277" t="str">
        <f>IFERROR(VLOOKUP(I1545,ACOUSTIC_SITE_INFO!$AR$3:$AS$501,2,FALSE),"")</f>
        <v/>
      </c>
    </row>
    <row r="1546" spans="1:10" x14ac:dyDescent="0.35">
      <c r="A1546" s="113"/>
      <c r="B1546" s="114"/>
      <c r="C1546" s="115"/>
      <c r="D1546" s="114"/>
      <c r="E1546" s="116"/>
      <c r="F1546" s="116"/>
      <c r="G1546" s="114"/>
      <c r="H1546" s="115"/>
      <c r="I1546" s="274"/>
      <c r="J1546" s="277" t="str">
        <f>IFERROR(VLOOKUP(I1546,ACOUSTIC_SITE_INFO!$AR$3:$AS$501,2,FALSE),"")</f>
        <v/>
      </c>
    </row>
    <row r="1547" spans="1:10" x14ac:dyDescent="0.35">
      <c r="A1547" s="113"/>
      <c r="B1547" s="114"/>
      <c r="C1547" s="115"/>
      <c r="D1547" s="114"/>
      <c r="E1547" s="116"/>
      <c r="F1547" s="116"/>
      <c r="G1547" s="114"/>
      <c r="H1547" s="115"/>
      <c r="I1547" s="274"/>
      <c r="J1547" s="277" t="str">
        <f>IFERROR(VLOOKUP(I1547,ACOUSTIC_SITE_INFO!$AR$3:$AS$501,2,FALSE),"")</f>
        <v/>
      </c>
    </row>
    <row r="1548" spans="1:10" x14ac:dyDescent="0.35">
      <c r="A1548" s="113"/>
      <c r="B1548" s="114"/>
      <c r="C1548" s="115"/>
      <c r="D1548" s="114"/>
      <c r="E1548" s="116"/>
      <c r="F1548" s="116"/>
      <c r="G1548" s="114"/>
      <c r="H1548" s="115"/>
      <c r="I1548" s="274"/>
      <c r="J1548" s="277" t="str">
        <f>IFERROR(VLOOKUP(I1548,ACOUSTIC_SITE_INFO!$AR$3:$AS$501,2,FALSE),"")</f>
        <v/>
      </c>
    </row>
    <row r="1549" spans="1:10" x14ac:dyDescent="0.35">
      <c r="A1549" s="113"/>
      <c r="B1549" s="114"/>
      <c r="C1549" s="115"/>
      <c r="D1549" s="114"/>
      <c r="E1549" s="116"/>
      <c r="F1549" s="116"/>
      <c r="G1549" s="114"/>
      <c r="H1549" s="115"/>
      <c r="I1549" s="274"/>
      <c r="J1549" s="277" t="str">
        <f>IFERROR(VLOOKUP(I1549,ACOUSTIC_SITE_INFO!$AR$3:$AS$501,2,FALSE),"")</f>
        <v/>
      </c>
    </row>
    <row r="1550" spans="1:10" x14ac:dyDescent="0.35">
      <c r="A1550" s="113"/>
      <c r="B1550" s="114"/>
      <c r="C1550" s="115"/>
      <c r="D1550" s="114"/>
      <c r="E1550" s="116"/>
      <c r="F1550" s="116"/>
      <c r="G1550" s="114"/>
      <c r="H1550" s="115"/>
      <c r="I1550" s="274"/>
      <c r="J1550" s="277" t="str">
        <f>IFERROR(VLOOKUP(I1550,ACOUSTIC_SITE_INFO!$AR$3:$AS$501,2,FALSE),"")</f>
        <v/>
      </c>
    </row>
    <row r="1551" spans="1:10" x14ac:dyDescent="0.35">
      <c r="A1551" s="113"/>
      <c r="B1551" s="114"/>
      <c r="C1551" s="115"/>
      <c r="D1551" s="114"/>
      <c r="E1551" s="116"/>
      <c r="F1551" s="116"/>
      <c r="G1551" s="114"/>
      <c r="H1551" s="115"/>
      <c r="I1551" s="274"/>
      <c r="J1551" s="277" t="str">
        <f>IFERROR(VLOOKUP(I1551,ACOUSTIC_SITE_INFO!$AR$3:$AS$501,2,FALSE),"")</f>
        <v/>
      </c>
    </row>
    <row r="1552" spans="1:10" x14ac:dyDescent="0.35">
      <c r="A1552" s="113"/>
      <c r="B1552" s="114"/>
      <c r="C1552" s="115"/>
      <c r="D1552" s="114"/>
      <c r="E1552" s="116"/>
      <c r="F1552" s="116"/>
      <c r="G1552" s="114"/>
      <c r="H1552" s="115"/>
      <c r="I1552" s="274"/>
      <c r="J1552" s="277" t="str">
        <f>IFERROR(VLOOKUP(I1552,ACOUSTIC_SITE_INFO!$AR$3:$AS$501,2,FALSE),"")</f>
        <v/>
      </c>
    </row>
    <row r="1553" spans="1:10" x14ac:dyDescent="0.35">
      <c r="A1553" s="113"/>
      <c r="B1553" s="114"/>
      <c r="C1553" s="115"/>
      <c r="D1553" s="114"/>
      <c r="E1553" s="116"/>
      <c r="F1553" s="116"/>
      <c r="G1553" s="114"/>
      <c r="H1553" s="115"/>
      <c r="I1553" s="274"/>
      <c r="J1553" s="277" t="str">
        <f>IFERROR(VLOOKUP(I1553,ACOUSTIC_SITE_INFO!$AR$3:$AS$501,2,FALSE),"")</f>
        <v/>
      </c>
    </row>
    <row r="1554" spans="1:10" x14ac:dyDescent="0.35">
      <c r="A1554" s="113"/>
      <c r="B1554" s="114"/>
      <c r="C1554" s="115"/>
      <c r="D1554" s="114"/>
      <c r="E1554" s="116"/>
      <c r="F1554" s="116"/>
      <c r="G1554" s="114"/>
      <c r="H1554" s="115"/>
      <c r="I1554" s="274"/>
      <c r="J1554" s="277" t="str">
        <f>IFERROR(VLOOKUP(I1554,ACOUSTIC_SITE_INFO!$AR$3:$AS$501,2,FALSE),"")</f>
        <v/>
      </c>
    </row>
    <row r="1555" spans="1:10" x14ac:dyDescent="0.35">
      <c r="A1555" s="113"/>
      <c r="B1555" s="114"/>
      <c r="C1555" s="115"/>
      <c r="D1555" s="114"/>
      <c r="E1555" s="116"/>
      <c r="F1555" s="116"/>
      <c r="G1555" s="114"/>
      <c r="H1555" s="115"/>
      <c r="I1555" s="274"/>
      <c r="J1555" s="277" t="str">
        <f>IFERROR(VLOOKUP(I1555,ACOUSTIC_SITE_INFO!$AR$3:$AS$501,2,FALSE),"")</f>
        <v/>
      </c>
    </row>
    <row r="1556" spans="1:10" x14ac:dyDescent="0.35">
      <c r="A1556" s="113"/>
      <c r="B1556" s="114"/>
      <c r="C1556" s="115"/>
      <c r="D1556" s="114"/>
      <c r="E1556" s="116"/>
      <c r="F1556" s="116"/>
      <c r="G1556" s="114"/>
      <c r="H1556" s="115"/>
      <c r="I1556" s="274"/>
      <c r="J1556" s="277" t="str">
        <f>IFERROR(VLOOKUP(I1556,ACOUSTIC_SITE_INFO!$AR$3:$AS$501,2,FALSE),"")</f>
        <v/>
      </c>
    </row>
    <row r="1557" spans="1:10" x14ac:dyDescent="0.35">
      <c r="A1557" s="113"/>
      <c r="B1557" s="114"/>
      <c r="C1557" s="115"/>
      <c r="D1557" s="114"/>
      <c r="E1557" s="116"/>
      <c r="F1557" s="116"/>
      <c r="G1557" s="114"/>
      <c r="H1557" s="115"/>
      <c r="I1557" s="274"/>
      <c r="J1557" s="277" t="str">
        <f>IFERROR(VLOOKUP(I1557,ACOUSTIC_SITE_INFO!$AR$3:$AS$501,2,FALSE),"")</f>
        <v/>
      </c>
    </row>
    <row r="1558" spans="1:10" x14ac:dyDescent="0.35">
      <c r="A1558" s="113"/>
      <c r="B1558" s="114"/>
      <c r="C1558" s="115"/>
      <c r="D1558" s="114"/>
      <c r="E1558" s="116"/>
      <c r="F1558" s="116"/>
      <c r="G1558" s="114"/>
      <c r="H1558" s="115"/>
      <c r="I1558" s="274"/>
      <c r="J1558" s="277" t="str">
        <f>IFERROR(VLOOKUP(I1558,ACOUSTIC_SITE_INFO!$AR$3:$AS$501,2,FALSE),"")</f>
        <v/>
      </c>
    </row>
    <row r="1559" spans="1:10" x14ac:dyDescent="0.35">
      <c r="A1559" s="113"/>
      <c r="B1559" s="114"/>
      <c r="C1559" s="115"/>
      <c r="D1559" s="114"/>
      <c r="E1559" s="116"/>
      <c r="F1559" s="116"/>
      <c r="G1559" s="114"/>
      <c r="H1559" s="115"/>
      <c r="I1559" s="274"/>
      <c r="J1559" s="277" t="str">
        <f>IFERROR(VLOOKUP(I1559,ACOUSTIC_SITE_INFO!$AR$3:$AS$501,2,FALSE),"")</f>
        <v/>
      </c>
    </row>
    <row r="1560" spans="1:10" x14ac:dyDescent="0.35">
      <c r="A1560" s="113"/>
      <c r="B1560" s="114"/>
      <c r="C1560" s="115"/>
      <c r="D1560" s="114"/>
      <c r="E1560" s="116"/>
      <c r="F1560" s="116"/>
      <c r="G1560" s="114"/>
      <c r="H1560" s="115"/>
      <c r="I1560" s="274"/>
      <c r="J1560" s="277" t="str">
        <f>IFERROR(VLOOKUP(I1560,ACOUSTIC_SITE_INFO!$AR$3:$AS$501,2,FALSE),"")</f>
        <v/>
      </c>
    </row>
    <row r="1561" spans="1:10" x14ac:dyDescent="0.35">
      <c r="A1561" s="113"/>
      <c r="B1561" s="114"/>
      <c r="C1561" s="115"/>
      <c r="D1561" s="114"/>
      <c r="E1561" s="116"/>
      <c r="F1561" s="116"/>
      <c r="G1561" s="114"/>
      <c r="H1561" s="115"/>
      <c r="I1561" s="274"/>
      <c r="J1561" s="277" t="str">
        <f>IFERROR(VLOOKUP(I1561,ACOUSTIC_SITE_INFO!$AR$3:$AS$501,2,FALSE),"")</f>
        <v/>
      </c>
    </row>
    <row r="1562" spans="1:10" x14ac:dyDescent="0.35">
      <c r="A1562" s="113"/>
      <c r="B1562" s="114"/>
      <c r="C1562" s="115"/>
      <c r="D1562" s="114"/>
      <c r="E1562" s="116"/>
      <c r="F1562" s="116"/>
      <c r="G1562" s="114"/>
      <c r="H1562" s="115"/>
      <c r="I1562" s="274"/>
      <c r="J1562" s="277" t="str">
        <f>IFERROR(VLOOKUP(I1562,ACOUSTIC_SITE_INFO!$AR$3:$AS$501,2,FALSE),"")</f>
        <v/>
      </c>
    </row>
    <row r="1563" spans="1:10" x14ac:dyDescent="0.35">
      <c r="A1563" s="113"/>
      <c r="B1563" s="114"/>
      <c r="C1563" s="115"/>
      <c r="D1563" s="114"/>
      <c r="E1563" s="116"/>
      <c r="F1563" s="116"/>
      <c r="G1563" s="114"/>
      <c r="H1563" s="115"/>
      <c r="I1563" s="274"/>
      <c r="J1563" s="277" t="str">
        <f>IFERROR(VLOOKUP(I1563,ACOUSTIC_SITE_INFO!$AR$3:$AS$501,2,FALSE),"")</f>
        <v/>
      </c>
    </row>
    <row r="1564" spans="1:10" x14ac:dyDescent="0.35">
      <c r="A1564" s="113"/>
      <c r="B1564" s="114"/>
      <c r="C1564" s="115"/>
      <c r="D1564" s="114"/>
      <c r="E1564" s="116"/>
      <c r="F1564" s="116"/>
      <c r="G1564" s="114"/>
      <c r="H1564" s="115"/>
      <c r="I1564" s="274"/>
      <c r="J1564" s="277" t="str">
        <f>IFERROR(VLOOKUP(I1564,ACOUSTIC_SITE_INFO!$AR$3:$AS$501,2,FALSE),"")</f>
        <v/>
      </c>
    </row>
    <row r="1565" spans="1:10" x14ac:dyDescent="0.35">
      <c r="A1565" s="113"/>
      <c r="B1565" s="114"/>
      <c r="C1565" s="115"/>
      <c r="D1565" s="114"/>
      <c r="E1565" s="116"/>
      <c r="F1565" s="116"/>
      <c r="G1565" s="114"/>
      <c r="H1565" s="115"/>
      <c r="I1565" s="274"/>
      <c r="J1565" s="277" t="str">
        <f>IFERROR(VLOOKUP(I1565,ACOUSTIC_SITE_INFO!$AR$3:$AS$501,2,FALSE),"")</f>
        <v/>
      </c>
    </row>
    <row r="1566" spans="1:10" x14ac:dyDescent="0.35">
      <c r="A1566" s="113"/>
      <c r="B1566" s="114"/>
      <c r="C1566" s="115"/>
      <c r="D1566" s="114"/>
      <c r="E1566" s="116"/>
      <c r="F1566" s="116"/>
      <c r="G1566" s="114"/>
      <c r="H1566" s="115"/>
      <c r="I1566" s="274"/>
      <c r="J1566" s="277" t="str">
        <f>IFERROR(VLOOKUP(I1566,ACOUSTIC_SITE_INFO!$AR$3:$AS$501,2,FALSE),"")</f>
        <v/>
      </c>
    </row>
    <row r="1567" spans="1:10" x14ac:dyDescent="0.35">
      <c r="A1567" s="113"/>
      <c r="B1567" s="114"/>
      <c r="C1567" s="115"/>
      <c r="D1567" s="114"/>
      <c r="E1567" s="116"/>
      <c r="F1567" s="116"/>
      <c r="G1567" s="114"/>
      <c r="H1567" s="115"/>
      <c r="I1567" s="274"/>
      <c r="J1567" s="277" t="str">
        <f>IFERROR(VLOOKUP(I1567,ACOUSTIC_SITE_INFO!$AR$3:$AS$501,2,FALSE),"")</f>
        <v/>
      </c>
    </row>
    <row r="1568" spans="1:10" x14ac:dyDescent="0.35">
      <c r="A1568" s="113"/>
      <c r="B1568" s="114"/>
      <c r="C1568" s="115"/>
      <c r="D1568" s="114"/>
      <c r="E1568" s="116"/>
      <c r="F1568" s="116"/>
      <c r="G1568" s="114"/>
      <c r="H1568" s="115"/>
      <c r="I1568" s="274"/>
      <c r="J1568" s="277" t="str">
        <f>IFERROR(VLOOKUP(I1568,ACOUSTIC_SITE_INFO!$AR$3:$AS$501,2,FALSE),"")</f>
        <v/>
      </c>
    </row>
    <row r="1569" spans="1:10" x14ac:dyDescent="0.35">
      <c r="A1569" s="113"/>
      <c r="B1569" s="114"/>
      <c r="C1569" s="115"/>
      <c r="D1569" s="114"/>
      <c r="E1569" s="116"/>
      <c r="F1569" s="116"/>
      <c r="G1569" s="114"/>
      <c r="H1569" s="115"/>
      <c r="I1569" s="274"/>
      <c r="J1569" s="277" t="str">
        <f>IFERROR(VLOOKUP(I1569,ACOUSTIC_SITE_INFO!$AR$3:$AS$501,2,FALSE),"")</f>
        <v/>
      </c>
    </row>
    <row r="1570" spans="1:10" x14ac:dyDescent="0.35">
      <c r="A1570" s="113"/>
      <c r="B1570" s="114"/>
      <c r="C1570" s="115"/>
      <c r="D1570" s="114"/>
      <c r="E1570" s="116"/>
      <c r="F1570" s="116"/>
      <c r="G1570" s="114"/>
      <c r="H1570" s="115"/>
      <c r="I1570" s="274"/>
      <c r="J1570" s="277" t="str">
        <f>IFERROR(VLOOKUP(I1570,ACOUSTIC_SITE_INFO!$AR$3:$AS$501,2,FALSE),"")</f>
        <v/>
      </c>
    </row>
    <row r="1571" spans="1:10" x14ac:dyDescent="0.35">
      <c r="A1571" s="113"/>
      <c r="B1571" s="114"/>
      <c r="C1571" s="115"/>
      <c r="D1571" s="114"/>
      <c r="E1571" s="116"/>
      <c r="F1571" s="116"/>
      <c r="G1571" s="114"/>
      <c r="H1571" s="115"/>
      <c r="I1571" s="274"/>
      <c r="J1571" s="277" t="str">
        <f>IFERROR(VLOOKUP(I1571,ACOUSTIC_SITE_INFO!$AR$3:$AS$501,2,FALSE),"")</f>
        <v/>
      </c>
    </row>
    <row r="1572" spans="1:10" x14ac:dyDescent="0.35">
      <c r="A1572" s="113"/>
      <c r="B1572" s="114"/>
      <c r="C1572" s="115"/>
      <c r="D1572" s="114"/>
      <c r="E1572" s="116"/>
      <c r="F1572" s="116"/>
      <c r="G1572" s="114"/>
      <c r="H1572" s="115"/>
      <c r="I1572" s="274"/>
      <c r="J1572" s="277" t="str">
        <f>IFERROR(VLOOKUP(I1572,ACOUSTIC_SITE_INFO!$AR$3:$AS$501,2,FALSE),"")</f>
        <v/>
      </c>
    </row>
    <row r="1573" spans="1:10" x14ac:dyDescent="0.35">
      <c r="A1573" s="113"/>
      <c r="B1573" s="114"/>
      <c r="C1573" s="115"/>
      <c r="D1573" s="114"/>
      <c r="E1573" s="116"/>
      <c r="F1573" s="116"/>
      <c r="G1573" s="114"/>
      <c r="H1573" s="115"/>
      <c r="I1573" s="274"/>
      <c r="J1573" s="277" t="str">
        <f>IFERROR(VLOOKUP(I1573,ACOUSTIC_SITE_INFO!$AR$3:$AS$501,2,FALSE),"")</f>
        <v/>
      </c>
    </row>
    <row r="1574" spans="1:10" x14ac:dyDescent="0.35">
      <c r="A1574" s="113"/>
      <c r="B1574" s="114"/>
      <c r="C1574" s="115"/>
      <c r="D1574" s="114"/>
      <c r="E1574" s="116"/>
      <c r="F1574" s="116"/>
      <c r="G1574" s="114"/>
      <c r="H1574" s="115"/>
      <c r="I1574" s="274"/>
      <c r="J1574" s="277" t="str">
        <f>IFERROR(VLOOKUP(I1574,ACOUSTIC_SITE_INFO!$AR$3:$AS$501,2,FALSE),"")</f>
        <v/>
      </c>
    </row>
    <row r="1575" spans="1:10" x14ac:dyDescent="0.35">
      <c r="A1575" s="113"/>
      <c r="B1575" s="114"/>
      <c r="C1575" s="115"/>
      <c r="D1575" s="114"/>
      <c r="E1575" s="116"/>
      <c r="F1575" s="116"/>
      <c r="G1575" s="114"/>
      <c r="H1575" s="115"/>
      <c r="I1575" s="274"/>
      <c r="J1575" s="277" t="str">
        <f>IFERROR(VLOOKUP(I1575,ACOUSTIC_SITE_INFO!$AR$3:$AS$501,2,FALSE),"")</f>
        <v/>
      </c>
    </row>
    <row r="1576" spans="1:10" x14ac:dyDescent="0.35">
      <c r="A1576" s="113"/>
      <c r="B1576" s="114"/>
      <c r="C1576" s="115"/>
      <c r="D1576" s="114"/>
      <c r="E1576" s="116"/>
      <c r="F1576" s="116"/>
      <c r="G1576" s="114"/>
      <c r="H1576" s="115"/>
      <c r="I1576" s="274"/>
      <c r="J1576" s="277" t="str">
        <f>IFERROR(VLOOKUP(I1576,ACOUSTIC_SITE_INFO!$AR$3:$AS$501,2,FALSE),"")</f>
        <v/>
      </c>
    </row>
    <row r="1577" spans="1:10" x14ac:dyDescent="0.35">
      <c r="A1577" s="113"/>
      <c r="B1577" s="114"/>
      <c r="C1577" s="115"/>
      <c r="D1577" s="114"/>
      <c r="E1577" s="116"/>
      <c r="F1577" s="116"/>
      <c r="G1577" s="114"/>
      <c r="H1577" s="115"/>
      <c r="I1577" s="274"/>
      <c r="J1577" s="277" t="str">
        <f>IFERROR(VLOOKUP(I1577,ACOUSTIC_SITE_INFO!$AR$3:$AS$501,2,FALSE),"")</f>
        <v/>
      </c>
    </row>
    <row r="1578" spans="1:10" x14ac:dyDescent="0.35">
      <c r="A1578" s="113"/>
      <c r="B1578" s="114"/>
      <c r="C1578" s="115"/>
      <c r="D1578" s="114"/>
      <c r="E1578" s="116"/>
      <c r="F1578" s="116"/>
      <c r="G1578" s="114"/>
      <c r="H1578" s="115"/>
      <c r="I1578" s="274"/>
      <c r="J1578" s="277" t="str">
        <f>IFERROR(VLOOKUP(I1578,ACOUSTIC_SITE_INFO!$AR$3:$AS$501,2,FALSE),"")</f>
        <v/>
      </c>
    </row>
    <row r="1579" spans="1:10" x14ac:dyDescent="0.35">
      <c r="A1579" s="113"/>
      <c r="B1579" s="114"/>
      <c r="C1579" s="115"/>
      <c r="D1579" s="114"/>
      <c r="E1579" s="116"/>
      <c r="F1579" s="116"/>
      <c r="G1579" s="114"/>
      <c r="H1579" s="115"/>
      <c r="I1579" s="274"/>
      <c r="J1579" s="277" t="str">
        <f>IFERROR(VLOOKUP(I1579,ACOUSTIC_SITE_INFO!$AR$3:$AS$501,2,FALSE),"")</f>
        <v/>
      </c>
    </row>
    <row r="1580" spans="1:10" x14ac:dyDescent="0.35">
      <c r="A1580" s="113"/>
      <c r="B1580" s="114"/>
      <c r="C1580" s="115"/>
      <c r="D1580" s="114"/>
      <c r="E1580" s="116"/>
      <c r="F1580" s="116"/>
      <c r="G1580" s="114"/>
      <c r="H1580" s="115"/>
      <c r="I1580" s="274"/>
      <c r="J1580" s="277" t="str">
        <f>IFERROR(VLOOKUP(I1580,ACOUSTIC_SITE_INFO!$AR$3:$AS$501,2,FALSE),"")</f>
        <v/>
      </c>
    </row>
    <row r="1581" spans="1:10" x14ac:dyDescent="0.35">
      <c r="A1581" s="113"/>
      <c r="B1581" s="114"/>
      <c r="C1581" s="115"/>
      <c r="D1581" s="114"/>
      <c r="E1581" s="116"/>
      <c r="F1581" s="116"/>
      <c r="G1581" s="114"/>
      <c r="H1581" s="115"/>
      <c r="I1581" s="274"/>
      <c r="J1581" s="277" t="str">
        <f>IFERROR(VLOOKUP(I1581,ACOUSTIC_SITE_INFO!$AR$3:$AS$501,2,FALSE),"")</f>
        <v/>
      </c>
    </row>
    <row r="1582" spans="1:10" x14ac:dyDescent="0.35">
      <c r="A1582" s="113"/>
      <c r="B1582" s="114"/>
      <c r="C1582" s="115"/>
      <c r="D1582" s="114"/>
      <c r="E1582" s="116"/>
      <c r="F1582" s="116"/>
      <c r="G1582" s="114"/>
      <c r="H1582" s="115"/>
      <c r="I1582" s="274"/>
      <c r="J1582" s="277" t="str">
        <f>IFERROR(VLOOKUP(I1582,ACOUSTIC_SITE_INFO!$AR$3:$AS$501,2,FALSE),"")</f>
        <v/>
      </c>
    </row>
    <row r="1583" spans="1:10" x14ac:dyDescent="0.35">
      <c r="A1583" s="113"/>
      <c r="B1583" s="114"/>
      <c r="C1583" s="115"/>
      <c r="D1583" s="114"/>
      <c r="E1583" s="116"/>
      <c r="F1583" s="116"/>
      <c r="G1583" s="114"/>
      <c r="H1583" s="115"/>
      <c r="I1583" s="274"/>
      <c r="J1583" s="277" t="str">
        <f>IFERROR(VLOOKUP(I1583,ACOUSTIC_SITE_INFO!$AR$3:$AS$501,2,FALSE),"")</f>
        <v/>
      </c>
    </row>
    <row r="1584" spans="1:10" x14ac:dyDescent="0.35">
      <c r="A1584" s="113"/>
      <c r="B1584" s="114"/>
      <c r="C1584" s="115"/>
      <c r="D1584" s="114"/>
      <c r="E1584" s="116"/>
      <c r="F1584" s="116"/>
      <c r="G1584" s="114"/>
      <c r="H1584" s="115"/>
      <c r="I1584" s="274"/>
      <c r="J1584" s="277" t="str">
        <f>IFERROR(VLOOKUP(I1584,ACOUSTIC_SITE_INFO!$AR$3:$AS$501,2,FALSE),"")</f>
        <v/>
      </c>
    </row>
    <row r="1585" spans="1:10" x14ac:dyDescent="0.35">
      <c r="A1585" s="113"/>
      <c r="B1585" s="114"/>
      <c r="C1585" s="115"/>
      <c r="D1585" s="114"/>
      <c r="E1585" s="116"/>
      <c r="F1585" s="116"/>
      <c r="G1585" s="114"/>
      <c r="H1585" s="115"/>
      <c r="I1585" s="274"/>
      <c r="J1585" s="277" t="str">
        <f>IFERROR(VLOOKUP(I1585,ACOUSTIC_SITE_INFO!$AR$3:$AS$501,2,FALSE),"")</f>
        <v/>
      </c>
    </row>
    <row r="1586" spans="1:10" x14ac:dyDescent="0.35">
      <c r="A1586" s="113"/>
      <c r="B1586" s="114"/>
      <c r="C1586" s="115"/>
      <c r="D1586" s="114"/>
      <c r="E1586" s="116"/>
      <c r="F1586" s="116"/>
      <c r="G1586" s="114"/>
      <c r="H1586" s="115"/>
      <c r="I1586" s="274"/>
      <c r="J1586" s="277" t="str">
        <f>IFERROR(VLOOKUP(I1586,ACOUSTIC_SITE_INFO!$AR$3:$AS$501,2,FALSE),"")</f>
        <v/>
      </c>
    </row>
    <row r="1587" spans="1:10" x14ac:dyDescent="0.35">
      <c r="A1587" s="113"/>
      <c r="B1587" s="114"/>
      <c r="C1587" s="115"/>
      <c r="D1587" s="114"/>
      <c r="E1587" s="116"/>
      <c r="F1587" s="116"/>
      <c r="G1587" s="114"/>
      <c r="H1587" s="115"/>
      <c r="I1587" s="274"/>
      <c r="J1587" s="277" t="str">
        <f>IFERROR(VLOOKUP(I1587,ACOUSTIC_SITE_INFO!$AR$3:$AS$501,2,FALSE),"")</f>
        <v/>
      </c>
    </row>
    <row r="1588" spans="1:10" x14ac:dyDescent="0.35">
      <c r="A1588" s="113"/>
      <c r="B1588" s="114"/>
      <c r="C1588" s="115"/>
      <c r="D1588" s="114"/>
      <c r="E1588" s="116"/>
      <c r="F1588" s="116"/>
      <c r="G1588" s="114"/>
      <c r="H1588" s="115"/>
      <c r="I1588" s="274"/>
      <c r="J1588" s="277" t="str">
        <f>IFERROR(VLOOKUP(I1588,ACOUSTIC_SITE_INFO!$AR$3:$AS$501,2,FALSE),"")</f>
        <v/>
      </c>
    </row>
    <row r="1589" spans="1:10" x14ac:dyDescent="0.35">
      <c r="A1589" s="113"/>
      <c r="B1589" s="114"/>
      <c r="C1589" s="115"/>
      <c r="D1589" s="114"/>
      <c r="E1589" s="116"/>
      <c r="F1589" s="116"/>
      <c r="G1589" s="114"/>
      <c r="H1589" s="115"/>
      <c r="I1589" s="274"/>
      <c r="J1589" s="277" t="str">
        <f>IFERROR(VLOOKUP(I1589,ACOUSTIC_SITE_INFO!$AR$3:$AS$501,2,FALSE),"")</f>
        <v/>
      </c>
    </row>
    <row r="1590" spans="1:10" x14ac:dyDescent="0.35">
      <c r="A1590" s="113"/>
      <c r="B1590" s="114"/>
      <c r="C1590" s="115"/>
      <c r="D1590" s="114"/>
      <c r="E1590" s="116"/>
      <c r="F1590" s="116"/>
      <c r="G1590" s="114"/>
      <c r="H1590" s="115"/>
      <c r="I1590" s="274"/>
      <c r="J1590" s="277" t="str">
        <f>IFERROR(VLOOKUP(I1590,ACOUSTIC_SITE_INFO!$AR$3:$AS$501,2,FALSE),"")</f>
        <v/>
      </c>
    </row>
    <row r="1591" spans="1:10" x14ac:dyDescent="0.35">
      <c r="A1591" s="113"/>
      <c r="B1591" s="114"/>
      <c r="C1591" s="115"/>
      <c r="D1591" s="114"/>
      <c r="E1591" s="116"/>
      <c r="F1591" s="116"/>
      <c r="G1591" s="114"/>
      <c r="H1591" s="115"/>
      <c r="I1591" s="274"/>
      <c r="J1591" s="277" t="str">
        <f>IFERROR(VLOOKUP(I1591,ACOUSTIC_SITE_INFO!$AR$3:$AS$501,2,FALSE),"")</f>
        <v/>
      </c>
    </row>
    <row r="1592" spans="1:10" x14ac:dyDescent="0.35">
      <c r="A1592" s="113"/>
      <c r="B1592" s="114"/>
      <c r="C1592" s="115"/>
      <c r="D1592" s="114"/>
      <c r="E1592" s="116"/>
      <c r="F1592" s="116"/>
      <c r="G1592" s="114"/>
      <c r="H1592" s="115"/>
      <c r="I1592" s="274"/>
      <c r="J1592" s="277" t="str">
        <f>IFERROR(VLOOKUP(I1592,ACOUSTIC_SITE_INFO!$AR$3:$AS$501,2,FALSE),"")</f>
        <v/>
      </c>
    </row>
    <row r="1593" spans="1:10" x14ac:dyDescent="0.35">
      <c r="A1593" s="113"/>
      <c r="B1593" s="114"/>
      <c r="C1593" s="115"/>
      <c r="D1593" s="114"/>
      <c r="E1593" s="116"/>
      <c r="F1593" s="116"/>
      <c r="G1593" s="114"/>
      <c r="H1593" s="115"/>
      <c r="I1593" s="274"/>
      <c r="J1593" s="277" t="str">
        <f>IFERROR(VLOOKUP(I1593,ACOUSTIC_SITE_INFO!$AR$3:$AS$501,2,FALSE),"")</f>
        <v/>
      </c>
    </row>
    <row r="1594" spans="1:10" x14ac:dyDescent="0.35">
      <c r="A1594" s="113"/>
      <c r="B1594" s="114"/>
      <c r="C1594" s="115"/>
      <c r="D1594" s="114"/>
      <c r="E1594" s="116"/>
      <c r="F1594" s="116"/>
      <c r="G1594" s="114"/>
      <c r="H1594" s="115"/>
      <c r="I1594" s="274"/>
      <c r="J1594" s="277" t="str">
        <f>IFERROR(VLOOKUP(I1594,ACOUSTIC_SITE_INFO!$AR$3:$AS$501,2,FALSE),"")</f>
        <v/>
      </c>
    </row>
    <row r="1595" spans="1:10" x14ac:dyDescent="0.35">
      <c r="A1595" s="113"/>
      <c r="B1595" s="114"/>
      <c r="C1595" s="115"/>
      <c r="D1595" s="114"/>
      <c r="E1595" s="116"/>
      <c r="F1595" s="116"/>
      <c r="G1595" s="114"/>
      <c r="H1595" s="115"/>
      <c r="I1595" s="274"/>
      <c r="J1595" s="277" t="str">
        <f>IFERROR(VLOOKUP(I1595,ACOUSTIC_SITE_INFO!$AR$3:$AS$501,2,FALSE),"")</f>
        <v/>
      </c>
    </row>
    <row r="1596" spans="1:10" x14ac:dyDescent="0.35">
      <c r="A1596" s="113"/>
      <c r="B1596" s="114"/>
      <c r="C1596" s="115"/>
      <c r="D1596" s="114"/>
      <c r="E1596" s="116"/>
      <c r="F1596" s="116"/>
      <c r="G1596" s="114"/>
      <c r="H1596" s="115"/>
      <c r="I1596" s="274"/>
      <c r="J1596" s="277" t="str">
        <f>IFERROR(VLOOKUP(I1596,ACOUSTIC_SITE_INFO!$AR$3:$AS$501,2,FALSE),"")</f>
        <v/>
      </c>
    </row>
    <row r="1597" spans="1:10" x14ac:dyDescent="0.35">
      <c r="A1597" s="113"/>
      <c r="B1597" s="114"/>
      <c r="C1597" s="115"/>
      <c r="D1597" s="114"/>
      <c r="E1597" s="116"/>
      <c r="F1597" s="116"/>
      <c r="G1597" s="114"/>
      <c r="H1597" s="115"/>
      <c r="I1597" s="274"/>
      <c r="J1597" s="277" t="str">
        <f>IFERROR(VLOOKUP(I1597,ACOUSTIC_SITE_INFO!$AR$3:$AS$501,2,FALSE),"")</f>
        <v/>
      </c>
    </row>
    <row r="1598" spans="1:10" x14ac:dyDescent="0.35">
      <c r="A1598" s="113"/>
      <c r="B1598" s="114"/>
      <c r="C1598" s="115"/>
      <c r="D1598" s="114"/>
      <c r="E1598" s="116"/>
      <c r="F1598" s="116"/>
      <c r="G1598" s="114"/>
      <c r="H1598" s="115"/>
      <c r="I1598" s="274"/>
      <c r="J1598" s="277" t="str">
        <f>IFERROR(VLOOKUP(I1598,ACOUSTIC_SITE_INFO!$AR$3:$AS$501,2,FALSE),"")</f>
        <v/>
      </c>
    </row>
    <row r="1599" spans="1:10" x14ac:dyDescent="0.35">
      <c r="A1599" s="113"/>
      <c r="B1599" s="114"/>
      <c r="C1599" s="115"/>
      <c r="D1599" s="114"/>
      <c r="E1599" s="116"/>
      <c r="F1599" s="116"/>
      <c r="G1599" s="114"/>
      <c r="H1599" s="115"/>
      <c r="I1599" s="274"/>
      <c r="J1599" s="277" t="str">
        <f>IFERROR(VLOOKUP(I1599,ACOUSTIC_SITE_INFO!$AR$3:$AS$501,2,FALSE),"")</f>
        <v/>
      </c>
    </row>
    <row r="1600" spans="1:10" x14ac:dyDescent="0.35">
      <c r="A1600" s="113"/>
      <c r="B1600" s="114"/>
      <c r="C1600" s="115"/>
      <c r="D1600" s="114"/>
      <c r="E1600" s="116"/>
      <c r="F1600" s="116"/>
      <c r="G1600" s="114"/>
      <c r="H1600" s="115"/>
      <c r="I1600" s="274"/>
      <c r="J1600" s="277" t="str">
        <f>IFERROR(VLOOKUP(I1600,ACOUSTIC_SITE_INFO!$AR$3:$AS$501,2,FALSE),"")</f>
        <v/>
      </c>
    </row>
    <row r="1601" spans="1:10" x14ac:dyDescent="0.35">
      <c r="A1601" s="113"/>
      <c r="B1601" s="114"/>
      <c r="C1601" s="115"/>
      <c r="D1601" s="114"/>
      <c r="E1601" s="116"/>
      <c r="F1601" s="116"/>
      <c r="G1601" s="114"/>
      <c r="H1601" s="115"/>
      <c r="I1601" s="274"/>
      <c r="J1601" s="277" t="str">
        <f>IFERROR(VLOOKUP(I1601,ACOUSTIC_SITE_INFO!$AR$3:$AS$501,2,FALSE),"")</f>
        <v/>
      </c>
    </row>
    <row r="1602" spans="1:10" x14ac:dyDescent="0.35">
      <c r="A1602" s="113"/>
      <c r="B1602" s="114"/>
      <c r="C1602" s="115"/>
      <c r="D1602" s="114"/>
      <c r="E1602" s="116"/>
      <c r="F1602" s="116"/>
      <c r="G1602" s="114"/>
      <c r="H1602" s="115"/>
      <c r="I1602" s="274"/>
      <c r="J1602" s="277" t="str">
        <f>IFERROR(VLOOKUP(I1602,ACOUSTIC_SITE_INFO!$AR$3:$AS$501,2,FALSE),"")</f>
        <v/>
      </c>
    </row>
    <row r="1603" spans="1:10" x14ac:dyDescent="0.35">
      <c r="A1603" s="113"/>
      <c r="B1603" s="114"/>
      <c r="C1603" s="115"/>
      <c r="D1603" s="114"/>
      <c r="E1603" s="116"/>
      <c r="F1603" s="116"/>
      <c r="G1603" s="114"/>
      <c r="H1603" s="115"/>
      <c r="I1603" s="274"/>
      <c r="J1603" s="277" t="str">
        <f>IFERROR(VLOOKUP(I1603,ACOUSTIC_SITE_INFO!$AR$3:$AS$501,2,FALSE),"")</f>
        <v/>
      </c>
    </row>
    <row r="1604" spans="1:10" x14ac:dyDescent="0.35">
      <c r="A1604" s="113"/>
      <c r="B1604" s="114"/>
      <c r="C1604" s="115"/>
      <c r="D1604" s="114"/>
      <c r="E1604" s="116"/>
      <c r="F1604" s="116"/>
      <c r="G1604" s="114"/>
      <c r="H1604" s="115"/>
      <c r="I1604" s="274"/>
      <c r="J1604" s="277" t="str">
        <f>IFERROR(VLOOKUP(I1604,ACOUSTIC_SITE_INFO!$AR$3:$AS$501,2,FALSE),"")</f>
        <v/>
      </c>
    </row>
    <row r="1605" spans="1:10" x14ac:dyDescent="0.35">
      <c r="A1605" s="113"/>
      <c r="B1605" s="114"/>
      <c r="C1605" s="115"/>
      <c r="D1605" s="114"/>
      <c r="E1605" s="116"/>
      <c r="F1605" s="116"/>
      <c r="G1605" s="114"/>
      <c r="H1605" s="115"/>
      <c r="I1605" s="274"/>
      <c r="J1605" s="277" t="str">
        <f>IFERROR(VLOOKUP(I1605,ACOUSTIC_SITE_INFO!$AR$3:$AS$501,2,FALSE),"")</f>
        <v/>
      </c>
    </row>
    <row r="1606" spans="1:10" x14ac:dyDescent="0.35">
      <c r="A1606" s="113"/>
      <c r="B1606" s="114"/>
      <c r="C1606" s="115"/>
      <c r="D1606" s="114"/>
      <c r="E1606" s="116"/>
      <c r="F1606" s="116"/>
      <c r="G1606" s="114"/>
      <c r="H1606" s="115"/>
      <c r="I1606" s="274"/>
      <c r="J1606" s="277" t="str">
        <f>IFERROR(VLOOKUP(I1606,ACOUSTIC_SITE_INFO!$AR$3:$AS$501,2,FALSE),"")</f>
        <v/>
      </c>
    </row>
    <row r="1607" spans="1:10" x14ac:dyDescent="0.35">
      <c r="A1607" s="113"/>
      <c r="B1607" s="114"/>
      <c r="C1607" s="115"/>
      <c r="D1607" s="114"/>
      <c r="E1607" s="116"/>
      <c r="F1607" s="116"/>
      <c r="G1607" s="114"/>
      <c r="H1607" s="115"/>
      <c r="I1607" s="274"/>
      <c r="J1607" s="277" t="str">
        <f>IFERROR(VLOOKUP(I1607,ACOUSTIC_SITE_INFO!$AR$3:$AS$501,2,FALSE),"")</f>
        <v/>
      </c>
    </row>
    <row r="1608" spans="1:10" x14ac:dyDescent="0.35">
      <c r="A1608" s="113"/>
      <c r="B1608" s="114"/>
      <c r="C1608" s="115"/>
      <c r="D1608" s="114"/>
      <c r="E1608" s="116"/>
      <c r="F1608" s="116"/>
      <c r="G1608" s="114"/>
      <c r="H1608" s="115"/>
      <c r="I1608" s="274"/>
      <c r="J1608" s="277" t="str">
        <f>IFERROR(VLOOKUP(I1608,ACOUSTIC_SITE_INFO!$AR$3:$AS$501,2,FALSE),"")</f>
        <v/>
      </c>
    </row>
    <row r="1609" spans="1:10" x14ac:dyDescent="0.35">
      <c r="A1609" s="113"/>
      <c r="B1609" s="114"/>
      <c r="C1609" s="115"/>
      <c r="D1609" s="114"/>
      <c r="E1609" s="116"/>
      <c r="F1609" s="116"/>
      <c r="G1609" s="114"/>
      <c r="H1609" s="115"/>
      <c r="I1609" s="274"/>
      <c r="J1609" s="277" t="str">
        <f>IFERROR(VLOOKUP(I1609,ACOUSTIC_SITE_INFO!$AR$3:$AS$501,2,FALSE),"")</f>
        <v/>
      </c>
    </row>
    <row r="1610" spans="1:10" x14ac:dyDescent="0.35">
      <c r="A1610" s="113"/>
      <c r="B1610" s="114"/>
      <c r="C1610" s="115"/>
      <c r="D1610" s="114"/>
      <c r="E1610" s="116"/>
      <c r="F1610" s="116"/>
      <c r="G1610" s="114"/>
      <c r="H1610" s="115"/>
      <c r="I1610" s="274"/>
      <c r="J1610" s="277" t="str">
        <f>IFERROR(VLOOKUP(I1610,ACOUSTIC_SITE_INFO!$AR$3:$AS$501,2,FALSE),"")</f>
        <v/>
      </c>
    </row>
    <row r="1611" spans="1:10" x14ac:dyDescent="0.35">
      <c r="A1611" s="113"/>
      <c r="B1611" s="114"/>
      <c r="C1611" s="115"/>
      <c r="D1611" s="114"/>
      <c r="E1611" s="116"/>
      <c r="F1611" s="116"/>
      <c r="G1611" s="114"/>
      <c r="H1611" s="115"/>
      <c r="I1611" s="274"/>
      <c r="J1611" s="277" t="str">
        <f>IFERROR(VLOOKUP(I1611,ACOUSTIC_SITE_INFO!$AR$3:$AS$501,2,FALSE),"")</f>
        <v/>
      </c>
    </row>
    <row r="1612" spans="1:10" x14ac:dyDescent="0.35">
      <c r="A1612" s="113"/>
      <c r="B1612" s="114"/>
      <c r="C1612" s="115"/>
      <c r="D1612" s="114"/>
      <c r="E1612" s="116"/>
      <c r="F1612" s="116"/>
      <c r="G1612" s="114"/>
      <c r="H1612" s="115"/>
      <c r="I1612" s="274"/>
      <c r="J1612" s="277" t="str">
        <f>IFERROR(VLOOKUP(I1612,ACOUSTIC_SITE_INFO!$AR$3:$AS$501,2,FALSE),"")</f>
        <v/>
      </c>
    </row>
    <row r="1613" spans="1:10" x14ac:dyDescent="0.35">
      <c r="A1613" s="113"/>
      <c r="B1613" s="114"/>
      <c r="C1613" s="115"/>
      <c r="D1613" s="114"/>
      <c r="E1613" s="116"/>
      <c r="F1613" s="116"/>
      <c r="G1613" s="114"/>
      <c r="H1613" s="115"/>
      <c r="I1613" s="274"/>
      <c r="J1613" s="277" t="str">
        <f>IFERROR(VLOOKUP(I1613,ACOUSTIC_SITE_INFO!$AR$3:$AS$501,2,FALSE),"")</f>
        <v/>
      </c>
    </row>
    <row r="1614" spans="1:10" x14ac:dyDescent="0.35">
      <c r="A1614" s="113"/>
      <c r="B1614" s="114"/>
      <c r="C1614" s="115"/>
      <c r="D1614" s="114"/>
      <c r="E1614" s="116"/>
      <c r="F1614" s="116"/>
      <c r="G1614" s="114"/>
      <c r="H1614" s="115"/>
      <c r="I1614" s="274"/>
      <c r="J1614" s="277" t="str">
        <f>IFERROR(VLOOKUP(I1614,ACOUSTIC_SITE_INFO!$AR$3:$AS$501,2,FALSE),"")</f>
        <v/>
      </c>
    </row>
    <row r="1615" spans="1:10" x14ac:dyDescent="0.35">
      <c r="A1615" s="113"/>
      <c r="B1615" s="114"/>
      <c r="C1615" s="115"/>
      <c r="D1615" s="114"/>
      <c r="E1615" s="116"/>
      <c r="F1615" s="116"/>
      <c r="G1615" s="114"/>
      <c r="H1615" s="115"/>
      <c r="I1615" s="274"/>
      <c r="J1615" s="277" t="str">
        <f>IFERROR(VLOOKUP(I1615,ACOUSTIC_SITE_INFO!$AR$3:$AS$501,2,FALSE),"")</f>
        <v/>
      </c>
    </row>
    <row r="1616" spans="1:10" x14ac:dyDescent="0.35">
      <c r="A1616" s="113"/>
      <c r="B1616" s="114"/>
      <c r="C1616" s="115"/>
      <c r="D1616" s="114"/>
      <c r="E1616" s="116"/>
      <c r="F1616" s="116"/>
      <c r="G1616" s="114"/>
      <c r="H1616" s="115"/>
      <c r="I1616" s="274"/>
      <c r="J1616" s="277" t="str">
        <f>IFERROR(VLOOKUP(I1616,ACOUSTIC_SITE_INFO!$AR$3:$AS$501,2,FALSE),"")</f>
        <v/>
      </c>
    </row>
    <row r="1617" spans="1:10" x14ac:dyDescent="0.35">
      <c r="A1617" s="113"/>
      <c r="B1617" s="114"/>
      <c r="C1617" s="115"/>
      <c r="D1617" s="114"/>
      <c r="E1617" s="116"/>
      <c r="F1617" s="116"/>
      <c r="G1617" s="114"/>
      <c r="H1617" s="115"/>
      <c r="I1617" s="274"/>
      <c r="J1617" s="277" t="str">
        <f>IFERROR(VLOOKUP(I1617,ACOUSTIC_SITE_INFO!$AR$3:$AS$501,2,FALSE),"")</f>
        <v/>
      </c>
    </row>
    <row r="1618" spans="1:10" x14ac:dyDescent="0.35">
      <c r="A1618" s="113"/>
      <c r="B1618" s="114"/>
      <c r="C1618" s="115"/>
      <c r="D1618" s="114"/>
      <c r="E1618" s="116"/>
      <c r="F1618" s="116"/>
      <c r="G1618" s="114"/>
      <c r="H1618" s="115"/>
      <c r="I1618" s="274"/>
      <c r="J1618" s="277" t="str">
        <f>IFERROR(VLOOKUP(I1618,ACOUSTIC_SITE_INFO!$AR$3:$AS$501,2,FALSE),"")</f>
        <v/>
      </c>
    </row>
    <row r="1619" spans="1:10" x14ac:dyDescent="0.35">
      <c r="A1619" s="113"/>
      <c r="B1619" s="114"/>
      <c r="C1619" s="115"/>
      <c r="D1619" s="114"/>
      <c r="E1619" s="116"/>
      <c r="F1619" s="116"/>
      <c r="G1619" s="114"/>
      <c r="H1619" s="115"/>
      <c r="I1619" s="274"/>
      <c r="J1619" s="277" t="str">
        <f>IFERROR(VLOOKUP(I1619,ACOUSTIC_SITE_INFO!$AR$3:$AS$501,2,FALSE),"")</f>
        <v/>
      </c>
    </row>
    <row r="1620" spans="1:10" x14ac:dyDescent="0.35">
      <c r="A1620" s="113"/>
      <c r="B1620" s="114"/>
      <c r="C1620" s="115"/>
      <c r="D1620" s="114"/>
      <c r="E1620" s="116"/>
      <c r="F1620" s="116"/>
      <c r="G1620" s="114"/>
      <c r="H1620" s="115"/>
      <c r="I1620" s="274"/>
      <c r="J1620" s="277" t="str">
        <f>IFERROR(VLOOKUP(I1620,ACOUSTIC_SITE_INFO!$AR$3:$AS$501,2,FALSE),"")</f>
        <v/>
      </c>
    </row>
    <row r="1621" spans="1:10" x14ac:dyDescent="0.35">
      <c r="A1621" s="113"/>
      <c r="B1621" s="114"/>
      <c r="C1621" s="115"/>
      <c r="D1621" s="114"/>
      <c r="E1621" s="116"/>
      <c r="F1621" s="116"/>
      <c r="G1621" s="114"/>
      <c r="H1621" s="115"/>
      <c r="I1621" s="274"/>
      <c r="J1621" s="277" t="str">
        <f>IFERROR(VLOOKUP(I1621,ACOUSTIC_SITE_INFO!$AR$3:$AS$501,2,FALSE),"")</f>
        <v/>
      </c>
    </row>
    <row r="1622" spans="1:10" x14ac:dyDescent="0.35">
      <c r="A1622" s="113"/>
      <c r="B1622" s="114"/>
      <c r="C1622" s="115"/>
      <c r="D1622" s="114"/>
      <c r="E1622" s="116"/>
      <c r="F1622" s="116"/>
      <c r="G1622" s="114"/>
      <c r="H1622" s="115"/>
      <c r="I1622" s="274"/>
      <c r="J1622" s="277" t="str">
        <f>IFERROR(VLOOKUP(I1622,ACOUSTIC_SITE_INFO!$AR$3:$AS$501,2,FALSE),"")</f>
        <v/>
      </c>
    </row>
    <row r="1623" spans="1:10" x14ac:dyDescent="0.35">
      <c r="A1623" s="113"/>
      <c r="B1623" s="114"/>
      <c r="C1623" s="115"/>
      <c r="D1623" s="114"/>
      <c r="E1623" s="116"/>
      <c r="F1623" s="116"/>
      <c r="G1623" s="114"/>
      <c r="H1623" s="115"/>
      <c r="I1623" s="274"/>
      <c r="J1623" s="277" t="str">
        <f>IFERROR(VLOOKUP(I1623,ACOUSTIC_SITE_INFO!$AR$3:$AS$501,2,FALSE),"")</f>
        <v/>
      </c>
    </row>
    <row r="1624" spans="1:10" x14ac:dyDescent="0.35">
      <c r="A1624" s="113"/>
      <c r="B1624" s="114"/>
      <c r="C1624" s="115"/>
      <c r="D1624" s="114"/>
      <c r="E1624" s="116"/>
      <c r="F1624" s="116"/>
      <c r="G1624" s="114"/>
      <c r="H1624" s="115"/>
      <c r="I1624" s="274"/>
      <c r="J1624" s="277" t="str">
        <f>IFERROR(VLOOKUP(I1624,ACOUSTIC_SITE_INFO!$AR$3:$AS$501,2,FALSE),"")</f>
        <v/>
      </c>
    </row>
    <row r="1625" spans="1:10" x14ac:dyDescent="0.35">
      <c r="A1625" s="113"/>
      <c r="B1625" s="114"/>
      <c r="C1625" s="115"/>
      <c r="D1625" s="114"/>
      <c r="E1625" s="116"/>
      <c r="F1625" s="116"/>
      <c r="G1625" s="114"/>
      <c r="H1625" s="115"/>
      <c r="I1625" s="274"/>
      <c r="J1625" s="277" t="str">
        <f>IFERROR(VLOOKUP(I1625,ACOUSTIC_SITE_INFO!$AR$3:$AS$501,2,FALSE),"")</f>
        <v/>
      </c>
    </row>
    <row r="1626" spans="1:10" x14ac:dyDescent="0.35">
      <c r="A1626" s="113"/>
      <c r="B1626" s="114"/>
      <c r="C1626" s="115"/>
      <c r="D1626" s="114"/>
      <c r="E1626" s="116"/>
      <c r="F1626" s="116"/>
      <c r="G1626" s="114"/>
      <c r="H1626" s="115"/>
      <c r="I1626" s="274"/>
      <c r="J1626" s="277" t="str">
        <f>IFERROR(VLOOKUP(I1626,ACOUSTIC_SITE_INFO!$AR$3:$AS$501,2,FALSE),"")</f>
        <v/>
      </c>
    </row>
    <row r="1627" spans="1:10" x14ac:dyDescent="0.35">
      <c r="A1627" s="113"/>
      <c r="B1627" s="114"/>
      <c r="C1627" s="115"/>
      <c r="D1627" s="114"/>
      <c r="E1627" s="116"/>
      <c r="F1627" s="116"/>
      <c r="G1627" s="114"/>
      <c r="H1627" s="115"/>
      <c r="I1627" s="274"/>
      <c r="J1627" s="277" t="str">
        <f>IFERROR(VLOOKUP(I1627,ACOUSTIC_SITE_INFO!$AR$3:$AS$501,2,FALSE),"")</f>
        <v/>
      </c>
    </row>
    <row r="1628" spans="1:10" x14ac:dyDescent="0.35">
      <c r="A1628" s="113"/>
      <c r="B1628" s="114"/>
      <c r="C1628" s="115"/>
      <c r="D1628" s="114"/>
      <c r="E1628" s="116"/>
      <c r="F1628" s="116"/>
      <c r="G1628" s="114"/>
      <c r="H1628" s="115"/>
      <c r="I1628" s="274"/>
      <c r="J1628" s="277" t="str">
        <f>IFERROR(VLOOKUP(I1628,ACOUSTIC_SITE_INFO!$AR$3:$AS$501,2,FALSE),"")</f>
        <v/>
      </c>
    </row>
    <row r="1629" spans="1:10" x14ac:dyDescent="0.35">
      <c r="A1629" s="113"/>
      <c r="B1629" s="114"/>
      <c r="C1629" s="115"/>
      <c r="D1629" s="114"/>
      <c r="E1629" s="116"/>
      <c r="F1629" s="116"/>
      <c r="G1629" s="114"/>
      <c r="H1629" s="115"/>
      <c r="I1629" s="274"/>
      <c r="J1629" s="277" t="str">
        <f>IFERROR(VLOOKUP(I1629,ACOUSTIC_SITE_INFO!$AR$3:$AS$501,2,FALSE),"")</f>
        <v/>
      </c>
    </row>
    <row r="1630" spans="1:10" x14ac:dyDescent="0.35">
      <c r="A1630" s="113"/>
      <c r="B1630" s="114"/>
      <c r="C1630" s="115"/>
      <c r="D1630" s="114"/>
      <c r="E1630" s="116"/>
      <c r="F1630" s="116"/>
      <c r="G1630" s="114"/>
      <c r="H1630" s="115"/>
      <c r="I1630" s="274"/>
      <c r="J1630" s="277" t="str">
        <f>IFERROR(VLOOKUP(I1630,ACOUSTIC_SITE_INFO!$AR$3:$AS$501,2,FALSE),"")</f>
        <v/>
      </c>
    </row>
    <row r="1631" spans="1:10" x14ac:dyDescent="0.35">
      <c r="A1631" s="113"/>
      <c r="B1631" s="114"/>
      <c r="C1631" s="115"/>
      <c r="D1631" s="114"/>
      <c r="E1631" s="116"/>
      <c r="F1631" s="116"/>
      <c r="G1631" s="114"/>
      <c r="H1631" s="115"/>
      <c r="I1631" s="274"/>
      <c r="J1631" s="277" t="str">
        <f>IFERROR(VLOOKUP(I1631,ACOUSTIC_SITE_INFO!$AR$3:$AS$501,2,FALSE),"")</f>
        <v/>
      </c>
    </row>
    <row r="1632" spans="1:10" x14ac:dyDescent="0.35">
      <c r="A1632" s="113"/>
      <c r="B1632" s="114"/>
      <c r="C1632" s="115"/>
      <c r="D1632" s="114"/>
      <c r="E1632" s="116"/>
      <c r="F1632" s="116"/>
      <c r="G1632" s="114"/>
      <c r="H1632" s="115"/>
      <c r="I1632" s="274"/>
      <c r="J1632" s="277" t="str">
        <f>IFERROR(VLOOKUP(I1632,ACOUSTIC_SITE_INFO!$AR$3:$AS$501,2,FALSE),"")</f>
        <v/>
      </c>
    </row>
    <row r="1633" spans="1:10" x14ac:dyDescent="0.35">
      <c r="A1633" s="113"/>
      <c r="B1633" s="114"/>
      <c r="C1633" s="115"/>
      <c r="D1633" s="114"/>
      <c r="E1633" s="116"/>
      <c r="F1633" s="116"/>
      <c r="G1633" s="114"/>
      <c r="H1633" s="115"/>
      <c r="I1633" s="274"/>
      <c r="J1633" s="277" t="str">
        <f>IFERROR(VLOOKUP(I1633,ACOUSTIC_SITE_INFO!$AR$3:$AS$501,2,FALSE),"")</f>
        <v/>
      </c>
    </row>
    <row r="1634" spans="1:10" x14ac:dyDescent="0.35">
      <c r="A1634" s="113"/>
      <c r="B1634" s="114"/>
      <c r="C1634" s="115"/>
      <c r="D1634" s="114"/>
      <c r="E1634" s="116"/>
      <c r="F1634" s="116"/>
      <c r="G1634" s="114"/>
      <c r="H1634" s="115"/>
      <c r="I1634" s="274"/>
      <c r="J1634" s="277" t="str">
        <f>IFERROR(VLOOKUP(I1634,ACOUSTIC_SITE_INFO!$AR$3:$AS$501,2,FALSE),"")</f>
        <v/>
      </c>
    </row>
    <row r="1635" spans="1:10" x14ac:dyDescent="0.35">
      <c r="A1635" s="113"/>
      <c r="B1635" s="114"/>
      <c r="C1635" s="115"/>
      <c r="D1635" s="114"/>
      <c r="E1635" s="116"/>
      <c r="F1635" s="116"/>
      <c r="G1635" s="114"/>
      <c r="H1635" s="115"/>
      <c r="I1635" s="274"/>
      <c r="J1635" s="277" t="str">
        <f>IFERROR(VLOOKUP(I1635,ACOUSTIC_SITE_INFO!$AR$3:$AS$501,2,FALSE),"")</f>
        <v/>
      </c>
    </row>
    <row r="1636" spans="1:10" x14ac:dyDescent="0.35">
      <c r="A1636" s="113"/>
      <c r="B1636" s="114"/>
      <c r="C1636" s="115"/>
      <c r="D1636" s="114"/>
      <c r="E1636" s="116"/>
      <c r="F1636" s="116"/>
      <c r="G1636" s="114"/>
      <c r="H1636" s="115"/>
      <c r="I1636" s="274"/>
      <c r="J1636" s="277" t="str">
        <f>IFERROR(VLOOKUP(I1636,ACOUSTIC_SITE_INFO!$AR$3:$AS$501,2,FALSE),"")</f>
        <v/>
      </c>
    </row>
    <row r="1637" spans="1:10" x14ac:dyDescent="0.35">
      <c r="A1637" s="113"/>
      <c r="B1637" s="114"/>
      <c r="C1637" s="115"/>
      <c r="D1637" s="114"/>
      <c r="E1637" s="116"/>
      <c r="F1637" s="116"/>
      <c r="G1637" s="114"/>
      <c r="H1637" s="115"/>
      <c r="I1637" s="274"/>
      <c r="J1637" s="277" t="str">
        <f>IFERROR(VLOOKUP(I1637,ACOUSTIC_SITE_INFO!$AR$3:$AS$501,2,FALSE),"")</f>
        <v/>
      </c>
    </row>
    <row r="1638" spans="1:10" x14ac:dyDescent="0.35">
      <c r="A1638" s="113"/>
      <c r="B1638" s="114"/>
      <c r="C1638" s="115"/>
      <c r="D1638" s="114"/>
      <c r="E1638" s="116"/>
      <c r="F1638" s="116"/>
      <c r="G1638" s="114"/>
      <c r="H1638" s="115"/>
      <c r="I1638" s="274"/>
      <c r="J1638" s="277" t="str">
        <f>IFERROR(VLOOKUP(I1638,ACOUSTIC_SITE_INFO!$AR$3:$AS$501,2,FALSE),"")</f>
        <v/>
      </c>
    </row>
    <row r="1639" spans="1:10" x14ac:dyDescent="0.35">
      <c r="A1639" s="113"/>
      <c r="B1639" s="114"/>
      <c r="C1639" s="115"/>
      <c r="D1639" s="114"/>
      <c r="E1639" s="116"/>
      <c r="F1639" s="116"/>
      <c r="G1639" s="114"/>
      <c r="H1639" s="115"/>
      <c r="I1639" s="274"/>
      <c r="J1639" s="277" t="str">
        <f>IFERROR(VLOOKUP(I1639,ACOUSTIC_SITE_INFO!$AR$3:$AS$501,2,FALSE),"")</f>
        <v/>
      </c>
    </row>
    <row r="1640" spans="1:10" x14ac:dyDescent="0.35">
      <c r="A1640" s="113"/>
      <c r="B1640" s="114"/>
      <c r="C1640" s="115"/>
      <c r="D1640" s="114"/>
      <c r="E1640" s="116"/>
      <c r="F1640" s="116"/>
      <c r="G1640" s="114"/>
      <c r="H1640" s="115"/>
      <c r="I1640" s="274"/>
      <c r="J1640" s="277" t="str">
        <f>IFERROR(VLOOKUP(I1640,ACOUSTIC_SITE_INFO!$AR$3:$AS$501,2,FALSE),"")</f>
        <v/>
      </c>
    </row>
    <row r="1641" spans="1:10" x14ac:dyDescent="0.35">
      <c r="A1641" s="113"/>
      <c r="B1641" s="114"/>
      <c r="C1641" s="115"/>
      <c r="D1641" s="114"/>
      <c r="E1641" s="116"/>
      <c r="F1641" s="116"/>
      <c r="G1641" s="114"/>
      <c r="H1641" s="115"/>
      <c r="I1641" s="274"/>
      <c r="J1641" s="277" t="str">
        <f>IFERROR(VLOOKUP(I1641,ACOUSTIC_SITE_INFO!$AR$3:$AS$501,2,FALSE),"")</f>
        <v/>
      </c>
    </row>
    <row r="1642" spans="1:10" x14ac:dyDescent="0.35">
      <c r="A1642" s="113"/>
      <c r="B1642" s="114"/>
      <c r="C1642" s="115"/>
      <c r="D1642" s="114"/>
      <c r="E1642" s="116"/>
      <c r="F1642" s="116"/>
      <c r="G1642" s="114"/>
      <c r="H1642" s="115"/>
      <c r="I1642" s="274"/>
      <c r="J1642" s="277" t="str">
        <f>IFERROR(VLOOKUP(I1642,ACOUSTIC_SITE_INFO!$AR$3:$AS$501,2,FALSE),"")</f>
        <v/>
      </c>
    </row>
    <row r="1643" spans="1:10" x14ac:dyDescent="0.35">
      <c r="A1643" s="113"/>
      <c r="B1643" s="114"/>
      <c r="C1643" s="115"/>
      <c r="D1643" s="114"/>
      <c r="E1643" s="116"/>
      <c r="F1643" s="116"/>
      <c r="G1643" s="114"/>
      <c r="H1643" s="115"/>
      <c r="I1643" s="274"/>
      <c r="J1643" s="277" t="str">
        <f>IFERROR(VLOOKUP(I1643,ACOUSTIC_SITE_INFO!$AR$3:$AS$501,2,FALSE),"")</f>
        <v/>
      </c>
    </row>
    <row r="1644" spans="1:10" x14ac:dyDescent="0.35">
      <c r="A1644" s="113"/>
      <c r="B1644" s="114"/>
      <c r="C1644" s="115"/>
      <c r="D1644" s="114"/>
      <c r="E1644" s="116"/>
      <c r="F1644" s="116"/>
      <c r="G1644" s="114"/>
      <c r="H1644" s="115"/>
      <c r="I1644" s="274"/>
      <c r="J1644" s="277" t="str">
        <f>IFERROR(VLOOKUP(I1644,ACOUSTIC_SITE_INFO!$AR$3:$AS$501,2,FALSE),"")</f>
        <v/>
      </c>
    </row>
    <row r="1645" spans="1:10" x14ac:dyDescent="0.35">
      <c r="A1645" s="113"/>
      <c r="B1645" s="114"/>
      <c r="C1645" s="115"/>
      <c r="D1645" s="114"/>
      <c r="E1645" s="116"/>
      <c r="F1645" s="116"/>
      <c r="G1645" s="114"/>
      <c r="H1645" s="115"/>
      <c r="I1645" s="274"/>
      <c r="J1645" s="277" t="str">
        <f>IFERROR(VLOOKUP(I1645,ACOUSTIC_SITE_INFO!$AR$3:$AS$501,2,FALSE),"")</f>
        <v/>
      </c>
    </row>
    <row r="1646" spans="1:10" x14ac:dyDescent="0.35">
      <c r="A1646" s="113"/>
      <c r="B1646" s="114"/>
      <c r="C1646" s="115"/>
      <c r="D1646" s="114"/>
      <c r="E1646" s="116"/>
      <c r="F1646" s="116"/>
      <c r="G1646" s="114"/>
      <c r="H1646" s="115"/>
      <c r="I1646" s="274"/>
      <c r="J1646" s="277" t="str">
        <f>IFERROR(VLOOKUP(I1646,ACOUSTIC_SITE_INFO!$AR$3:$AS$501,2,FALSE),"")</f>
        <v/>
      </c>
    </row>
    <row r="1647" spans="1:10" x14ac:dyDescent="0.35">
      <c r="A1647" s="113"/>
      <c r="B1647" s="114"/>
      <c r="C1647" s="115"/>
      <c r="D1647" s="114"/>
      <c r="E1647" s="116"/>
      <c r="F1647" s="116"/>
      <c r="G1647" s="114"/>
      <c r="H1647" s="115"/>
      <c r="I1647" s="274"/>
      <c r="J1647" s="277" t="str">
        <f>IFERROR(VLOOKUP(I1647,ACOUSTIC_SITE_INFO!$AR$3:$AS$501,2,FALSE),"")</f>
        <v/>
      </c>
    </row>
    <row r="1648" spans="1:10" x14ac:dyDescent="0.35">
      <c r="A1648" s="113"/>
      <c r="B1648" s="114"/>
      <c r="C1648" s="115"/>
      <c r="D1648" s="114"/>
      <c r="E1648" s="116"/>
      <c r="F1648" s="116"/>
      <c r="G1648" s="114"/>
      <c r="H1648" s="115"/>
      <c r="I1648" s="274"/>
      <c r="J1648" s="277" t="str">
        <f>IFERROR(VLOOKUP(I1648,ACOUSTIC_SITE_INFO!$AR$3:$AS$501,2,FALSE),"")</f>
        <v/>
      </c>
    </row>
    <row r="1649" spans="1:10" x14ac:dyDescent="0.35">
      <c r="A1649" s="113"/>
      <c r="B1649" s="114"/>
      <c r="C1649" s="115"/>
      <c r="D1649" s="114"/>
      <c r="E1649" s="116"/>
      <c r="F1649" s="116"/>
      <c r="G1649" s="114"/>
      <c r="H1649" s="115"/>
      <c r="I1649" s="274"/>
      <c r="J1649" s="277" t="str">
        <f>IFERROR(VLOOKUP(I1649,ACOUSTIC_SITE_INFO!$AR$3:$AS$501,2,FALSE),"")</f>
        <v/>
      </c>
    </row>
    <row r="1650" spans="1:10" x14ac:dyDescent="0.35">
      <c r="A1650" s="113"/>
      <c r="B1650" s="114"/>
      <c r="C1650" s="115"/>
      <c r="D1650" s="114"/>
      <c r="E1650" s="116"/>
      <c r="F1650" s="116"/>
      <c r="G1650" s="114"/>
      <c r="H1650" s="115"/>
      <c r="I1650" s="274"/>
      <c r="J1650" s="277" t="str">
        <f>IFERROR(VLOOKUP(I1650,ACOUSTIC_SITE_INFO!$AR$3:$AS$501,2,FALSE),"")</f>
        <v/>
      </c>
    </row>
    <row r="1651" spans="1:10" x14ac:dyDescent="0.35">
      <c r="A1651" s="113"/>
      <c r="B1651" s="114"/>
      <c r="C1651" s="115"/>
      <c r="D1651" s="114"/>
      <c r="E1651" s="116"/>
      <c r="F1651" s="116"/>
      <c r="G1651" s="114"/>
      <c r="H1651" s="115"/>
      <c r="I1651" s="274"/>
      <c r="J1651" s="277" t="str">
        <f>IFERROR(VLOOKUP(I1651,ACOUSTIC_SITE_INFO!$AR$3:$AS$501,2,FALSE),"")</f>
        <v/>
      </c>
    </row>
    <row r="1652" spans="1:10" x14ac:dyDescent="0.35">
      <c r="A1652" s="113"/>
      <c r="B1652" s="114"/>
      <c r="C1652" s="115"/>
      <c r="D1652" s="114"/>
      <c r="E1652" s="116"/>
      <c r="F1652" s="116"/>
      <c r="G1652" s="114"/>
      <c r="H1652" s="115"/>
      <c r="I1652" s="274"/>
      <c r="J1652" s="277" t="str">
        <f>IFERROR(VLOOKUP(I1652,ACOUSTIC_SITE_INFO!$AR$3:$AS$501,2,FALSE),"")</f>
        <v/>
      </c>
    </row>
    <row r="1653" spans="1:10" x14ac:dyDescent="0.35">
      <c r="A1653" s="113"/>
      <c r="B1653" s="114"/>
      <c r="C1653" s="115"/>
      <c r="D1653" s="114"/>
      <c r="E1653" s="116"/>
      <c r="F1653" s="116"/>
      <c r="G1653" s="114"/>
      <c r="H1653" s="115"/>
      <c r="I1653" s="274"/>
      <c r="J1653" s="277" t="str">
        <f>IFERROR(VLOOKUP(I1653,ACOUSTIC_SITE_INFO!$AR$3:$AS$501,2,FALSE),"")</f>
        <v/>
      </c>
    </row>
    <row r="1654" spans="1:10" x14ac:dyDescent="0.35">
      <c r="A1654" s="113"/>
      <c r="B1654" s="114"/>
      <c r="C1654" s="115"/>
      <c r="D1654" s="114"/>
      <c r="E1654" s="116"/>
      <c r="F1654" s="116"/>
      <c r="G1654" s="114"/>
      <c r="H1654" s="115"/>
      <c r="I1654" s="274"/>
      <c r="J1654" s="277" t="str">
        <f>IFERROR(VLOOKUP(I1654,ACOUSTIC_SITE_INFO!$AR$3:$AS$501,2,FALSE),"")</f>
        <v/>
      </c>
    </row>
    <row r="1655" spans="1:10" x14ac:dyDescent="0.35">
      <c r="A1655" s="113"/>
      <c r="B1655" s="114"/>
      <c r="C1655" s="115"/>
      <c r="D1655" s="114"/>
      <c r="E1655" s="116"/>
      <c r="F1655" s="116"/>
      <c r="G1655" s="114"/>
      <c r="H1655" s="115"/>
      <c r="I1655" s="274"/>
      <c r="J1655" s="277" t="str">
        <f>IFERROR(VLOOKUP(I1655,ACOUSTIC_SITE_INFO!$AR$3:$AS$501,2,FALSE),"")</f>
        <v/>
      </c>
    </row>
    <row r="1656" spans="1:10" x14ac:dyDescent="0.35">
      <c r="A1656" s="113"/>
      <c r="B1656" s="114"/>
      <c r="C1656" s="115"/>
      <c r="D1656" s="114"/>
      <c r="E1656" s="116"/>
      <c r="F1656" s="116"/>
      <c r="G1656" s="114"/>
      <c r="H1656" s="115"/>
      <c r="I1656" s="274"/>
      <c r="J1656" s="277" t="str">
        <f>IFERROR(VLOOKUP(I1656,ACOUSTIC_SITE_INFO!$AR$3:$AS$501,2,FALSE),"")</f>
        <v/>
      </c>
    </row>
    <row r="1657" spans="1:10" x14ac:dyDescent="0.35">
      <c r="A1657" s="113"/>
      <c r="B1657" s="114"/>
      <c r="C1657" s="115"/>
      <c r="D1657" s="114"/>
      <c r="E1657" s="116"/>
      <c r="F1657" s="116"/>
      <c r="G1657" s="114"/>
      <c r="H1657" s="115"/>
      <c r="I1657" s="274"/>
      <c r="J1657" s="277" t="str">
        <f>IFERROR(VLOOKUP(I1657,ACOUSTIC_SITE_INFO!$AR$3:$AS$501,2,FALSE),"")</f>
        <v/>
      </c>
    </row>
    <row r="1658" spans="1:10" x14ac:dyDescent="0.35">
      <c r="A1658" s="113"/>
      <c r="B1658" s="114"/>
      <c r="C1658" s="115"/>
      <c r="D1658" s="114"/>
      <c r="E1658" s="116"/>
      <c r="F1658" s="116"/>
      <c r="G1658" s="114"/>
      <c r="H1658" s="115"/>
      <c r="I1658" s="274"/>
      <c r="J1658" s="277" t="str">
        <f>IFERROR(VLOOKUP(I1658,ACOUSTIC_SITE_INFO!$AR$3:$AS$501,2,FALSE),"")</f>
        <v/>
      </c>
    </row>
    <row r="1659" spans="1:10" x14ac:dyDescent="0.35">
      <c r="A1659" s="113"/>
      <c r="B1659" s="114"/>
      <c r="C1659" s="115"/>
      <c r="D1659" s="114"/>
      <c r="E1659" s="116"/>
      <c r="F1659" s="116"/>
      <c r="G1659" s="114"/>
      <c r="H1659" s="115"/>
      <c r="I1659" s="274"/>
      <c r="J1659" s="277" t="str">
        <f>IFERROR(VLOOKUP(I1659,ACOUSTIC_SITE_INFO!$AR$3:$AS$501,2,FALSE),"")</f>
        <v/>
      </c>
    </row>
    <row r="1660" spans="1:10" x14ac:dyDescent="0.35">
      <c r="A1660" s="113"/>
      <c r="B1660" s="114"/>
      <c r="C1660" s="115"/>
      <c r="D1660" s="114"/>
      <c r="E1660" s="116"/>
      <c r="F1660" s="116"/>
      <c r="G1660" s="114"/>
      <c r="H1660" s="115"/>
      <c r="I1660" s="274"/>
      <c r="J1660" s="277" t="str">
        <f>IFERROR(VLOOKUP(I1660,ACOUSTIC_SITE_INFO!$AR$3:$AS$501,2,FALSE),"")</f>
        <v/>
      </c>
    </row>
    <row r="1661" spans="1:10" x14ac:dyDescent="0.35">
      <c r="A1661" s="113"/>
      <c r="B1661" s="114"/>
      <c r="C1661" s="115"/>
      <c r="D1661" s="114"/>
      <c r="E1661" s="116"/>
      <c r="F1661" s="116"/>
      <c r="G1661" s="114"/>
      <c r="H1661" s="115"/>
      <c r="I1661" s="274"/>
      <c r="J1661" s="277" t="str">
        <f>IFERROR(VLOOKUP(I1661,ACOUSTIC_SITE_INFO!$AR$3:$AS$501,2,FALSE),"")</f>
        <v/>
      </c>
    </row>
    <row r="1662" spans="1:10" x14ac:dyDescent="0.35">
      <c r="A1662" s="113"/>
      <c r="B1662" s="114"/>
      <c r="C1662" s="115"/>
      <c r="D1662" s="114"/>
      <c r="E1662" s="116"/>
      <c r="F1662" s="116"/>
      <c r="G1662" s="114"/>
      <c r="H1662" s="115"/>
      <c r="I1662" s="274"/>
      <c r="J1662" s="277" t="str">
        <f>IFERROR(VLOOKUP(I1662,ACOUSTIC_SITE_INFO!$AR$3:$AS$501,2,FALSE),"")</f>
        <v/>
      </c>
    </row>
    <row r="1663" spans="1:10" x14ac:dyDescent="0.35">
      <c r="A1663" s="113"/>
      <c r="B1663" s="114"/>
      <c r="C1663" s="115"/>
      <c r="D1663" s="114"/>
      <c r="E1663" s="116"/>
      <c r="F1663" s="116"/>
      <c r="G1663" s="114"/>
      <c r="H1663" s="115"/>
      <c r="I1663" s="274"/>
      <c r="J1663" s="277" t="str">
        <f>IFERROR(VLOOKUP(I1663,ACOUSTIC_SITE_INFO!$AR$3:$AS$501,2,FALSE),"")</f>
        <v/>
      </c>
    </row>
    <row r="1664" spans="1:10" x14ac:dyDescent="0.35">
      <c r="A1664" s="113"/>
      <c r="B1664" s="114"/>
      <c r="C1664" s="115"/>
      <c r="D1664" s="114"/>
      <c r="E1664" s="116"/>
      <c r="F1664" s="116"/>
      <c r="G1664" s="114"/>
      <c r="H1664" s="115"/>
      <c r="I1664" s="274"/>
      <c r="J1664" s="277" t="str">
        <f>IFERROR(VLOOKUP(I1664,ACOUSTIC_SITE_INFO!$AR$3:$AS$501,2,FALSE),"")</f>
        <v/>
      </c>
    </row>
    <row r="1665" spans="1:10" x14ac:dyDescent="0.35">
      <c r="A1665" s="113"/>
      <c r="B1665" s="114"/>
      <c r="C1665" s="115"/>
      <c r="D1665" s="114"/>
      <c r="E1665" s="116"/>
      <c r="F1665" s="116"/>
      <c r="G1665" s="114"/>
      <c r="H1665" s="115"/>
      <c r="I1665" s="274"/>
      <c r="J1665" s="277" t="str">
        <f>IFERROR(VLOOKUP(I1665,ACOUSTIC_SITE_INFO!$AR$3:$AS$501,2,FALSE),"")</f>
        <v/>
      </c>
    </row>
    <row r="1666" spans="1:10" x14ac:dyDescent="0.35">
      <c r="A1666" s="113"/>
      <c r="B1666" s="114"/>
      <c r="C1666" s="115"/>
      <c r="D1666" s="114"/>
      <c r="E1666" s="116"/>
      <c r="F1666" s="116"/>
      <c r="G1666" s="114"/>
      <c r="H1666" s="115"/>
      <c r="I1666" s="274"/>
      <c r="J1666" s="277" t="str">
        <f>IFERROR(VLOOKUP(I1666,ACOUSTIC_SITE_INFO!$AR$3:$AS$501,2,FALSE),"")</f>
        <v/>
      </c>
    </row>
    <row r="1667" spans="1:10" x14ac:dyDescent="0.35">
      <c r="A1667" s="113"/>
      <c r="B1667" s="114"/>
      <c r="C1667" s="115"/>
      <c r="D1667" s="114"/>
      <c r="E1667" s="116"/>
      <c r="F1667" s="116"/>
      <c r="G1667" s="114"/>
      <c r="H1667" s="115"/>
      <c r="I1667" s="274"/>
      <c r="J1667" s="277" t="str">
        <f>IFERROR(VLOOKUP(I1667,ACOUSTIC_SITE_INFO!$AR$3:$AS$501,2,FALSE),"")</f>
        <v/>
      </c>
    </row>
    <row r="1668" spans="1:10" x14ac:dyDescent="0.35">
      <c r="A1668" s="113"/>
      <c r="B1668" s="114"/>
      <c r="C1668" s="115"/>
      <c r="D1668" s="114"/>
      <c r="E1668" s="116"/>
      <c r="F1668" s="116"/>
      <c r="G1668" s="114"/>
      <c r="H1668" s="115"/>
      <c r="I1668" s="274"/>
      <c r="J1668" s="277" t="str">
        <f>IFERROR(VLOOKUP(I1668,ACOUSTIC_SITE_INFO!$AR$3:$AS$501,2,FALSE),"")</f>
        <v/>
      </c>
    </row>
    <row r="1669" spans="1:10" x14ac:dyDescent="0.35">
      <c r="A1669" s="113"/>
      <c r="B1669" s="114"/>
      <c r="C1669" s="115"/>
      <c r="D1669" s="114"/>
      <c r="E1669" s="116"/>
      <c r="F1669" s="116"/>
      <c r="G1669" s="114"/>
      <c r="H1669" s="115"/>
      <c r="I1669" s="274"/>
      <c r="J1669" s="277" t="str">
        <f>IFERROR(VLOOKUP(I1669,ACOUSTIC_SITE_INFO!$AR$3:$AS$501,2,FALSE),"")</f>
        <v/>
      </c>
    </row>
    <row r="1670" spans="1:10" x14ac:dyDescent="0.35">
      <c r="A1670" s="113"/>
      <c r="B1670" s="114"/>
      <c r="C1670" s="115"/>
      <c r="D1670" s="114"/>
      <c r="E1670" s="116"/>
      <c r="F1670" s="116"/>
      <c r="G1670" s="114"/>
      <c r="H1670" s="115"/>
      <c r="I1670" s="274"/>
      <c r="J1670" s="277" t="str">
        <f>IFERROR(VLOOKUP(I1670,ACOUSTIC_SITE_INFO!$AR$3:$AS$501,2,FALSE),"")</f>
        <v/>
      </c>
    </row>
    <row r="1671" spans="1:10" x14ac:dyDescent="0.35">
      <c r="A1671" s="113"/>
      <c r="B1671" s="114"/>
      <c r="C1671" s="115"/>
      <c r="D1671" s="114"/>
      <c r="E1671" s="116"/>
      <c r="F1671" s="116"/>
      <c r="G1671" s="114"/>
      <c r="H1671" s="115"/>
      <c r="I1671" s="274"/>
      <c r="J1671" s="277" t="str">
        <f>IFERROR(VLOOKUP(I1671,ACOUSTIC_SITE_INFO!$AR$3:$AS$501,2,FALSE),"")</f>
        <v/>
      </c>
    </row>
    <row r="1672" spans="1:10" x14ac:dyDescent="0.35">
      <c r="A1672" s="113"/>
      <c r="B1672" s="114"/>
      <c r="C1672" s="115"/>
      <c r="D1672" s="114"/>
      <c r="E1672" s="116"/>
      <c r="F1672" s="116"/>
      <c r="G1672" s="114"/>
      <c r="H1672" s="115"/>
      <c r="I1672" s="274"/>
      <c r="J1672" s="277" t="str">
        <f>IFERROR(VLOOKUP(I1672,ACOUSTIC_SITE_INFO!$AR$3:$AS$501,2,FALSE),"")</f>
        <v/>
      </c>
    </row>
    <row r="1673" spans="1:10" x14ac:dyDescent="0.35">
      <c r="A1673" s="113"/>
      <c r="B1673" s="114"/>
      <c r="C1673" s="115"/>
      <c r="D1673" s="114"/>
      <c r="E1673" s="116"/>
      <c r="F1673" s="116"/>
      <c r="G1673" s="114"/>
      <c r="H1673" s="115"/>
      <c r="I1673" s="274"/>
      <c r="J1673" s="277" t="str">
        <f>IFERROR(VLOOKUP(I1673,ACOUSTIC_SITE_INFO!$AR$3:$AS$501,2,FALSE),"")</f>
        <v/>
      </c>
    </row>
    <row r="1674" spans="1:10" x14ac:dyDescent="0.35">
      <c r="A1674" s="113"/>
      <c r="B1674" s="114"/>
      <c r="C1674" s="115"/>
      <c r="D1674" s="114"/>
      <c r="E1674" s="116"/>
      <c r="F1674" s="116"/>
      <c r="G1674" s="114"/>
      <c r="H1674" s="115"/>
      <c r="I1674" s="274"/>
      <c r="J1674" s="277" t="str">
        <f>IFERROR(VLOOKUP(I1674,ACOUSTIC_SITE_INFO!$AR$3:$AS$501,2,FALSE),"")</f>
        <v/>
      </c>
    </row>
    <row r="1675" spans="1:10" x14ac:dyDescent="0.35">
      <c r="A1675" s="113"/>
      <c r="B1675" s="114"/>
      <c r="C1675" s="115"/>
      <c r="D1675" s="114"/>
      <c r="E1675" s="116"/>
      <c r="F1675" s="116"/>
      <c r="G1675" s="114"/>
      <c r="H1675" s="115"/>
      <c r="I1675" s="274"/>
      <c r="J1675" s="277" t="str">
        <f>IFERROR(VLOOKUP(I1675,ACOUSTIC_SITE_INFO!$AR$3:$AS$501,2,FALSE),"")</f>
        <v/>
      </c>
    </row>
    <row r="1676" spans="1:10" x14ac:dyDescent="0.35">
      <c r="A1676" s="113"/>
      <c r="B1676" s="114"/>
      <c r="C1676" s="115"/>
      <c r="D1676" s="114"/>
      <c r="E1676" s="116"/>
      <c r="F1676" s="116"/>
      <c r="G1676" s="114"/>
      <c r="H1676" s="115"/>
      <c r="I1676" s="274"/>
      <c r="J1676" s="277" t="str">
        <f>IFERROR(VLOOKUP(I1676,ACOUSTIC_SITE_INFO!$AR$3:$AS$501,2,FALSE),"")</f>
        <v/>
      </c>
    </row>
    <row r="1677" spans="1:10" x14ac:dyDescent="0.35">
      <c r="A1677" s="113"/>
      <c r="B1677" s="114"/>
      <c r="C1677" s="115"/>
      <c r="D1677" s="114"/>
      <c r="E1677" s="116"/>
      <c r="F1677" s="116"/>
      <c r="G1677" s="114"/>
      <c r="H1677" s="115"/>
      <c r="I1677" s="274"/>
      <c r="J1677" s="277" t="str">
        <f>IFERROR(VLOOKUP(I1677,ACOUSTIC_SITE_INFO!$AR$3:$AS$501,2,FALSE),"")</f>
        <v/>
      </c>
    </row>
    <row r="1678" spans="1:10" x14ac:dyDescent="0.35">
      <c r="A1678" s="113"/>
      <c r="B1678" s="114"/>
      <c r="C1678" s="115"/>
      <c r="D1678" s="114"/>
      <c r="E1678" s="116"/>
      <c r="F1678" s="116"/>
      <c r="G1678" s="114"/>
      <c r="H1678" s="115"/>
      <c r="I1678" s="274"/>
      <c r="J1678" s="277" t="str">
        <f>IFERROR(VLOOKUP(I1678,ACOUSTIC_SITE_INFO!$AR$3:$AS$501,2,FALSE),"")</f>
        <v/>
      </c>
    </row>
    <row r="1679" spans="1:10" x14ac:dyDescent="0.35">
      <c r="A1679" s="113"/>
      <c r="B1679" s="114"/>
      <c r="C1679" s="115"/>
      <c r="D1679" s="114"/>
      <c r="E1679" s="116"/>
      <c r="F1679" s="116"/>
      <c r="G1679" s="114"/>
      <c r="H1679" s="115"/>
      <c r="I1679" s="274"/>
      <c r="J1679" s="277" t="str">
        <f>IFERROR(VLOOKUP(I1679,ACOUSTIC_SITE_INFO!$AR$3:$AS$501,2,FALSE),"")</f>
        <v/>
      </c>
    </row>
    <row r="1680" spans="1:10" x14ac:dyDescent="0.35">
      <c r="A1680" s="113"/>
      <c r="B1680" s="114"/>
      <c r="C1680" s="115"/>
      <c r="D1680" s="114"/>
      <c r="E1680" s="116"/>
      <c r="F1680" s="116"/>
      <c r="G1680" s="114"/>
      <c r="H1680" s="115"/>
      <c r="I1680" s="274"/>
      <c r="J1680" s="277" t="str">
        <f>IFERROR(VLOOKUP(I1680,ACOUSTIC_SITE_INFO!$AR$3:$AS$501,2,FALSE),"")</f>
        <v/>
      </c>
    </row>
    <row r="1681" spans="1:10" x14ac:dyDescent="0.35">
      <c r="A1681" s="113"/>
      <c r="B1681" s="114"/>
      <c r="C1681" s="115"/>
      <c r="D1681" s="114"/>
      <c r="E1681" s="116"/>
      <c r="F1681" s="116"/>
      <c r="G1681" s="114"/>
      <c r="H1681" s="115"/>
      <c r="I1681" s="274"/>
      <c r="J1681" s="277" t="str">
        <f>IFERROR(VLOOKUP(I1681,ACOUSTIC_SITE_INFO!$AR$3:$AS$501,2,FALSE),"")</f>
        <v/>
      </c>
    </row>
    <row r="1682" spans="1:10" x14ac:dyDescent="0.35">
      <c r="A1682" s="113"/>
      <c r="B1682" s="114"/>
      <c r="C1682" s="115"/>
      <c r="D1682" s="114"/>
      <c r="E1682" s="116"/>
      <c r="F1682" s="116"/>
      <c r="G1682" s="114"/>
      <c r="H1682" s="115"/>
      <c r="I1682" s="274"/>
      <c r="J1682" s="277" t="str">
        <f>IFERROR(VLOOKUP(I1682,ACOUSTIC_SITE_INFO!$AR$3:$AS$501,2,FALSE),"")</f>
        <v/>
      </c>
    </row>
    <row r="1683" spans="1:10" x14ac:dyDescent="0.35">
      <c r="A1683" s="113"/>
      <c r="B1683" s="114"/>
      <c r="C1683" s="115"/>
      <c r="D1683" s="114"/>
      <c r="E1683" s="116"/>
      <c r="F1683" s="116"/>
      <c r="G1683" s="114"/>
      <c r="H1683" s="115"/>
      <c r="I1683" s="274"/>
      <c r="J1683" s="277" t="str">
        <f>IFERROR(VLOOKUP(I1683,ACOUSTIC_SITE_INFO!$AR$3:$AS$501,2,FALSE),"")</f>
        <v/>
      </c>
    </row>
    <row r="1684" spans="1:10" x14ac:dyDescent="0.35">
      <c r="A1684" s="113"/>
      <c r="B1684" s="114"/>
      <c r="C1684" s="115"/>
      <c r="D1684" s="114"/>
      <c r="E1684" s="116"/>
      <c r="F1684" s="116"/>
      <c r="G1684" s="114"/>
      <c r="H1684" s="115"/>
      <c r="I1684" s="274"/>
      <c r="J1684" s="277" t="str">
        <f>IFERROR(VLOOKUP(I1684,ACOUSTIC_SITE_INFO!$AR$3:$AS$501,2,FALSE),"")</f>
        <v/>
      </c>
    </row>
    <row r="1685" spans="1:10" x14ac:dyDescent="0.35">
      <c r="A1685" s="113"/>
      <c r="B1685" s="114"/>
      <c r="C1685" s="115"/>
      <c r="D1685" s="114"/>
      <c r="E1685" s="116"/>
      <c r="F1685" s="116"/>
      <c r="G1685" s="114"/>
      <c r="H1685" s="115"/>
      <c r="I1685" s="274"/>
      <c r="J1685" s="277" t="str">
        <f>IFERROR(VLOOKUP(I1685,ACOUSTIC_SITE_INFO!$AR$3:$AS$501,2,FALSE),"")</f>
        <v/>
      </c>
    </row>
    <row r="1686" spans="1:10" x14ac:dyDescent="0.35">
      <c r="A1686" s="113"/>
      <c r="B1686" s="114"/>
      <c r="C1686" s="115"/>
      <c r="D1686" s="114"/>
      <c r="E1686" s="116"/>
      <c r="F1686" s="116"/>
      <c r="G1686" s="114"/>
      <c r="H1686" s="115"/>
      <c r="I1686" s="274"/>
      <c r="J1686" s="277" t="str">
        <f>IFERROR(VLOOKUP(I1686,ACOUSTIC_SITE_INFO!$AR$3:$AS$501,2,FALSE),"")</f>
        <v/>
      </c>
    </row>
    <row r="1687" spans="1:10" x14ac:dyDescent="0.35">
      <c r="A1687" s="113"/>
      <c r="B1687" s="114"/>
      <c r="C1687" s="115"/>
      <c r="D1687" s="114"/>
      <c r="E1687" s="116"/>
      <c r="F1687" s="116"/>
      <c r="G1687" s="114"/>
      <c r="H1687" s="115"/>
      <c r="I1687" s="274"/>
      <c r="J1687" s="277" t="str">
        <f>IFERROR(VLOOKUP(I1687,ACOUSTIC_SITE_INFO!$AR$3:$AS$501,2,FALSE),"")</f>
        <v/>
      </c>
    </row>
    <row r="1688" spans="1:10" x14ac:dyDescent="0.35">
      <c r="A1688" s="113"/>
      <c r="B1688" s="114"/>
      <c r="C1688" s="115"/>
      <c r="D1688" s="114"/>
      <c r="E1688" s="116"/>
      <c r="F1688" s="116"/>
      <c r="G1688" s="114"/>
      <c r="H1688" s="115"/>
      <c r="I1688" s="274"/>
      <c r="J1688" s="277" t="str">
        <f>IFERROR(VLOOKUP(I1688,ACOUSTIC_SITE_INFO!$AR$3:$AS$501,2,FALSE),"")</f>
        <v/>
      </c>
    </row>
    <row r="1689" spans="1:10" x14ac:dyDescent="0.35">
      <c r="A1689" s="113"/>
      <c r="B1689" s="114"/>
      <c r="C1689" s="115"/>
      <c r="D1689" s="114"/>
      <c r="E1689" s="116"/>
      <c r="F1689" s="116"/>
      <c r="G1689" s="114"/>
      <c r="H1689" s="115"/>
      <c r="I1689" s="274"/>
      <c r="J1689" s="277" t="str">
        <f>IFERROR(VLOOKUP(I1689,ACOUSTIC_SITE_INFO!$AR$3:$AS$501,2,FALSE),"")</f>
        <v/>
      </c>
    </row>
    <row r="1690" spans="1:10" x14ac:dyDescent="0.35">
      <c r="A1690" s="113"/>
      <c r="B1690" s="114"/>
      <c r="C1690" s="115"/>
      <c r="D1690" s="114"/>
      <c r="E1690" s="116"/>
      <c r="F1690" s="116"/>
      <c r="G1690" s="114"/>
      <c r="H1690" s="115"/>
      <c r="I1690" s="274"/>
      <c r="J1690" s="277" t="str">
        <f>IFERROR(VLOOKUP(I1690,ACOUSTIC_SITE_INFO!$AR$3:$AS$501,2,FALSE),"")</f>
        <v/>
      </c>
    </row>
    <row r="1691" spans="1:10" x14ac:dyDescent="0.35">
      <c r="A1691" s="113"/>
      <c r="B1691" s="114"/>
      <c r="C1691" s="115"/>
      <c r="D1691" s="114"/>
      <c r="E1691" s="116"/>
      <c r="F1691" s="116"/>
      <c r="G1691" s="114"/>
      <c r="H1691" s="115"/>
      <c r="I1691" s="274"/>
      <c r="J1691" s="277" t="str">
        <f>IFERROR(VLOOKUP(I1691,ACOUSTIC_SITE_INFO!$AR$3:$AS$501,2,FALSE),"")</f>
        <v/>
      </c>
    </row>
    <row r="1692" spans="1:10" x14ac:dyDescent="0.35">
      <c r="A1692" s="113"/>
      <c r="B1692" s="114"/>
      <c r="C1692" s="115"/>
      <c r="D1692" s="114"/>
      <c r="E1692" s="116"/>
      <c r="F1692" s="116"/>
      <c r="G1692" s="114"/>
      <c r="H1692" s="115"/>
      <c r="I1692" s="274"/>
      <c r="J1692" s="277" t="str">
        <f>IFERROR(VLOOKUP(I1692,ACOUSTIC_SITE_INFO!$AR$3:$AS$501,2,FALSE),"")</f>
        <v/>
      </c>
    </row>
    <row r="1693" spans="1:10" x14ac:dyDescent="0.35">
      <c r="A1693" s="113"/>
      <c r="B1693" s="114"/>
      <c r="C1693" s="115"/>
      <c r="D1693" s="114"/>
      <c r="E1693" s="116"/>
      <c r="F1693" s="116"/>
      <c r="G1693" s="114"/>
      <c r="H1693" s="115"/>
      <c r="I1693" s="274"/>
      <c r="J1693" s="277" t="str">
        <f>IFERROR(VLOOKUP(I1693,ACOUSTIC_SITE_INFO!$AR$3:$AS$501,2,FALSE),"")</f>
        <v/>
      </c>
    </row>
    <row r="1694" spans="1:10" x14ac:dyDescent="0.35">
      <c r="A1694" s="113"/>
      <c r="B1694" s="114"/>
      <c r="C1694" s="115"/>
      <c r="D1694" s="114"/>
      <c r="E1694" s="116"/>
      <c r="F1694" s="116"/>
      <c r="G1694" s="114"/>
      <c r="H1694" s="115"/>
      <c r="I1694" s="274"/>
      <c r="J1694" s="277" t="str">
        <f>IFERROR(VLOOKUP(I1694,ACOUSTIC_SITE_INFO!$AR$3:$AS$501,2,FALSE),"")</f>
        <v/>
      </c>
    </row>
    <row r="1695" spans="1:10" x14ac:dyDescent="0.35">
      <c r="A1695" s="113"/>
      <c r="B1695" s="114"/>
      <c r="C1695" s="115"/>
      <c r="D1695" s="114"/>
      <c r="E1695" s="116"/>
      <c r="F1695" s="116"/>
      <c r="G1695" s="114"/>
      <c r="H1695" s="115"/>
      <c r="I1695" s="274"/>
      <c r="J1695" s="277" t="str">
        <f>IFERROR(VLOOKUP(I1695,ACOUSTIC_SITE_INFO!$AR$3:$AS$501,2,FALSE),"")</f>
        <v/>
      </c>
    </row>
    <row r="1696" spans="1:10" x14ac:dyDescent="0.35">
      <c r="A1696" s="113"/>
      <c r="B1696" s="114"/>
      <c r="C1696" s="115"/>
      <c r="D1696" s="114"/>
      <c r="E1696" s="116"/>
      <c r="F1696" s="116"/>
      <c r="G1696" s="114"/>
      <c r="H1696" s="115"/>
      <c r="I1696" s="274"/>
      <c r="J1696" s="277" t="str">
        <f>IFERROR(VLOOKUP(I1696,ACOUSTIC_SITE_INFO!$AR$3:$AS$501,2,FALSE),"")</f>
        <v/>
      </c>
    </row>
    <row r="1697" spans="1:10" x14ac:dyDescent="0.35">
      <c r="A1697" s="113"/>
      <c r="B1697" s="114"/>
      <c r="C1697" s="115"/>
      <c r="D1697" s="114"/>
      <c r="E1697" s="116"/>
      <c r="F1697" s="116"/>
      <c r="G1697" s="114"/>
      <c r="H1697" s="115"/>
      <c r="I1697" s="274"/>
      <c r="J1697" s="277" t="str">
        <f>IFERROR(VLOOKUP(I1697,ACOUSTIC_SITE_INFO!$AR$3:$AS$501,2,FALSE),"")</f>
        <v/>
      </c>
    </row>
    <row r="1698" spans="1:10" x14ac:dyDescent="0.35">
      <c r="A1698" s="113"/>
      <c r="B1698" s="114"/>
      <c r="C1698" s="115"/>
      <c r="D1698" s="114"/>
      <c r="E1698" s="116"/>
      <c r="F1698" s="116"/>
      <c r="G1698" s="114"/>
      <c r="H1698" s="115"/>
      <c r="I1698" s="274"/>
      <c r="J1698" s="277" t="str">
        <f>IFERROR(VLOOKUP(I1698,ACOUSTIC_SITE_INFO!$AR$3:$AS$501,2,FALSE),"")</f>
        <v/>
      </c>
    </row>
    <row r="1699" spans="1:10" x14ac:dyDescent="0.35">
      <c r="A1699" s="113"/>
      <c r="B1699" s="114"/>
      <c r="C1699" s="115"/>
      <c r="D1699" s="114"/>
      <c r="E1699" s="116"/>
      <c r="F1699" s="116"/>
      <c r="G1699" s="114"/>
      <c r="H1699" s="115"/>
      <c r="I1699" s="274"/>
      <c r="J1699" s="277" t="str">
        <f>IFERROR(VLOOKUP(I1699,ACOUSTIC_SITE_INFO!$AR$3:$AS$501,2,FALSE),"")</f>
        <v/>
      </c>
    </row>
    <row r="1700" spans="1:10" x14ac:dyDescent="0.35">
      <c r="A1700" s="113"/>
      <c r="B1700" s="114"/>
      <c r="C1700" s="115"/>
      <c r="D1700" s="114"/>
      <c r="E1700" s="116"/>
      <c r="F1700" s="116"/>
      <c r="G1700" s="114"/>
      <c r="H1700" s="115"/>
      <c r="I1700" s="274"/>
      <c r="J1700" s="277" t="str">
        <f>IFERROR(VLOOKUP(I1700,ACOUSTIC_SITE_INFO!$AR$3:$AS$501,2,FALSE),"")</f>
        <v/>
      </c>
    </row>
    <row r="1701" spans="1:10" x14ac:dyDescent="0.35">
      <c r="A1701" s="113"/>
      <c r="B1701" s="114"/>
      <c r="C1701" s="115"/>
      <c r="D1701" s="114"/>
      <c r="E1701" s="116"/>
      <c r="F1701" s="116"/>
      <c r="G1701" s="114"/>
      <c r="H1701" s="115"/>
      <c r="I1701" s="274"/>
      <c r="J1701" s="277" t="str">
        <f>IFERROR(VLOOKUP(I1701,ACOUSTIC_SITE_INFO!$AR$3:$AS$501,2,FALSE),"")</f>
        <v/>
      </c>
    </row>
    <row r="1702" spans="1:10" x14ac:dyDescent="0.35">
      <c r="A1702" s="113"/>
      <c r="B1702" s="114"/>
      <c r="C1702" s="115"/>
      <c r="D1702" s="114"/>
      <c r="E1702" s="116"/>
      <c r="F1702" s="116"/>
      <c r="G1702" s="114"/>
      <c r="H1702" s="115"/>
      <c r="I1702" s="274"/>
      <c r="J1702" s="277" t="str">
        <f>IFERROR(VLOOKUP(I1702,ACOUSTIC_SITE_INFO!$AR$3:$AS$501,2,FALSE),"")</f>
        <v/>
      </c>
    </row>
    <row r="1703" spans="1:10" x14ac:dyDescent="0.35">
      <c r="A1703" s="113"/>
      <c r="B1703" s="114"/>
      <c r="C1703" s="115"/>
      <c r="D1703" s="114"/>
      <c r="E1703" s="116"/>
      <c r="F1703" s="116"/>
      <c r="G1703" s="114"/>
      <c r="H1703" s="115"/>
      <c r="I1703" s="274"/>
      <c r="J1703" s="277" t="str">
        <f>IFERROR(VLOOKUP(I1703,ACOUSTIC_SITE_INFO!$AR$3:$AS$501,2,FALSE),"")</f>
        <v/>
      </c>
    </row>
    <row r="1704" spans="1:10" x14ac:dyDescent="0.35">
      <c r="A1704" s="113"/>
      <c r="B1704" s="114"/>
      <c r="C1704" s="115"/>
      <c r="D1704" s="114"/>
      <c r="E1704" s="116"/>
      <c r="F1704" s="116"/>
      <c r="G1704" s="114"/>
      <c r="H1704" s="115"/>
      <c r="I1704" s="274"/>
      <c r="J1704" s="277" t="str">
        <f>IFERROR(VLOOKUP(I1704,ACOUSTIC_SITE_INFO!$AR$3:$AS$501,2,FALSE),"")</f>
        <v/>
      </c>
    </row>
    <row r="1705" spans="1:10" x14ac:dyDescent="0.35">
      <c r="A1705" s="113"/>
      <c r="B1705" s="114"/>
      <c r="C1705" s="115"/>
      <c r="D1705" s="114"/>
      <c r="E1705" s="116"/>
      <c r="F1705" s="116"/>
      <c r="G1705" s="114"/>
      <c r="H1705" s="115"/>
      <c r="I1705" s="274"/>
      <c r="J1705" s="277" t="str">
        <f>IFERROR(VLOOKUP(I1705,ACOUSTIC_SITE_INFO!$AR$3:$AS$501,2,FALSE),"")</f>
        <v/>
      </c>
    </row>
    <row r="1706" spans="1:10" x14ac:dyDescent="0.35">
      <c r="A1706" s="113"/>
      <c r="B1706" s="114"/>
      <c r="C1706" s="115"/>
      <c r="D1706" s="114"/>
      <c r="E1706" s="116"/>
      <c r="F1706" s="116"/>
      <c r="G1706" s="114"/>
      <c r="H1706" s="115"/>
      <c r="I1706" s="274"/>
      <c r="J1706" s="277" t="str">
        <f>IFERROR(VLOOKUP(I1706,ACOUSTIC_SITE_INFO!$AR$3:$AS$501,2,FALSE),"")</f>
        <v/>
      </c>
    </row>
    <row r="1707" spans="1:10" x14ac:dyDescent="0.35">
      <c r="A1707" s="113"/>
      <c r="B1707" s="114"/>
      <c r="C1707" s="115"/>
      <c r="D1707" s="114"/>
      <c r="E1707" s="116"/>
      <c r="F1707" s="116"/>
      <c r="G1707" s="114"/>
      <c r="H1707" s="115"/>
      <c r="I1707" s="274"/>
      <c r="J1707" s="277" t="str">
        <f>IFERROR(VLOOKUP(I1707,ACOUSTIC_SITE_INFO!$AR$3:$AS$501,2,FALSE),"")</f>
        <v/>
      </c>
    </row>
    <row r="1708" spans="1:10" x14ac:dyDescent="0.35">
      <c r="A1708" s="113"/>
      <c r="B1708" s="114"/>
      <c r="C1708" s="115"/>
      <c r="D1708" s="114"/>
      <c r="E1708" s="116"/>
      <c r="F1708" s="116"/>
      <c r="G1708" s="114"/>
      <c r="H1708" s="115"/>
      <c r="I1708" s="274"/>
      <c r="J1708" s="277" t="str">
        <f>IFERROR(VLOOKUP(I1708,ACOUSTIC_SITE_INFO!$AR$3:$AS$501,2,FALSE),"")</f>
        <v/>
      </c>
    </row>
    <row r="1709" spans="1:10" x14ac:dyDescent="0.35">
      <c r="A1709" s="113"/>
      <c r="B1709" s="114"/>
      <c r="C1709" s="115"/>
      <c r="D1709" s="114"/>
      <c r="E1709" s="116"/>
      <c r="F1709" s="116"/>
      <c r="G1709" s="114"/>
      <c r="H1709" s="115"/>
      <c r="I1709" s="274"/>
      <c r="J1709" s="277" t="str">
        <f>IFERROR(VLOOKUP(I1709,ACOUSTIC_SITE_INFO!$AR$3:$AS$501,2,FALSE),"")</f>
        <v/>
      </c>
    </row>
    <row r="1710" spans="1:10" x14ac:dyDescent="0.35">
      <c r="A1710" s="113"/>
      <c r="B1710" s="114"/>
      <c r="C1710" s="115"/>
      <c r="D1710" s="114"/>
      <c r="E1710" s="116"/>
      <c r="F1710" s="116"/>
      <c r="G1710" s="114"/>
      <c r="H1710" s="115"/>
      <c r="I1710" s="274"/>
      <c r="J1710" s="277" t="str">
        <f>IFERROR(VLOOKUP(I1710,ACOUSTIC_SITE_INFO!$AR$3:$AS$501,2,FALSE),"")</f>
        <v/>
      </c>
    </row>
    <row r="1711" spans="1:10" x14ac:dyDescent="0.35">
      <c r="A1711" s="113"/>
      <c r="B1711" s="114"/>
      <c r="C1711" s="115"/>
      <c r="D1711" s="114"/>
      <c r="E1711" s="116"/>
      <c r="F1711" s="116"/>
      <c r="G1711" s="114"/>
      <c r="H1711" s="115"/>
      <c r="I1711" s="274"/>
      <c r="J1711" s="277" t="str">
        <f>IFERROR(VLOOKUP(I1711,ACOUSTIC_SITE_INFO!$AR$3:$AS$501,2,FALSE),"")</f>
        <v/>
      </c>
    </row>
    <row r="1712" spans="1:10" x14ac:dyDescent="0.35">
      <c r="A1712" s="113"/>
      <c r="B1712" s="114"/>
      <c r="C1712" s="115"/>
      <c r="D1712" s="114"/>
      <c r="E1712" s="116"/>
      <c r="F1712" s="116"/>
      <c r="G1712" s="114"/>
      <c r="H1712" s="115"/>
      <c r="I1712" s="274"/>
      <c r="J1712" s="277" t="str">
        <f>IFERROR(VLOOKUP(I1712,ACOUSTIC_SITE_INFO!$AR$3:$AS$501,2,FALSE),"")</f>
        <v/>
      </c>
    </row>
    <row r="1713" spans="1:10" x14ac:dyDescent="0.35">
      <c r="A1713" s="113"/>
      <c r="B1713" s="114"/>
      <c r="C1713" s="115"/>
      <c r="D1713" s="114"/>
      <c r="E1713" s="116"/>
      <c r="F1713" s="116"/>
      <c r="G1713" s="114"/>
      <c r="H1713" s="115"/>
      <c r="I1713" s="274"/>
      <c r="J1713" s="277" t="str">
        <f>IFERROR(VLOOKUP(I1713,ACOUSTIC_SITE_INFO!$AR$3:$AS$501,2,FALSE),"")</f>
        <v/>
      </c>
    </row>
    <row r="1714" spans="1:10" x14ac:dyDescent="0.35">
      <c r="A1714" s="113"/>
      <c r="B1714" s="114"/>
      <c r="C1714" s="115"/>
      <c r="D1714" s="114"/>
      <c r="E1714" s="116"/>
      <c r="F1714" s="116"/>
      <c r="G1714" s="114"/>
      <c r="H1714" s="115"/>
      <c r="I1714" s="274"/>
      <c r="J1714" s="277" t="str">
        <f>IFERROR(VLOOKUP(I1714,ACOUSTIC_SITE_INFO!$AR$3:$AS$501,2,FALSE),"")</f>
        <v/>
      </c>
    </row>
    <row r="1715" spans="1:10" x14ac:dyDescent="0.35">
      <c r="A1715" s="113"/>
      <c r="B1715" s="114"/>
      <c r="C1715" s="115"/>
      <c r="D1715" s="114"/>
      <c r="E1715" s="116"/>
      <c r="F1715" s="116"/>
      <c r="G1715" s="114"/>
      <c r="H1715" s="115"/>
      <c r="I1715" s="274"/>
      <c r="J1715" s="277" t="str">
        <f>IFERROR(VLOOKUP(I1715,ACOUSTIC_SITE_INFO!$AR$3:$AS$501,2,FALSE),"")</f>
        <v/>
      </c>
    </row>
    <row r="1716" spans="1:10" x14ac:dyDescent="0.35">
      <c r="A1716" s="113"/>
      <c r="B1716" s="114"/>
      <c r="C1716" s="115"/>
      <c r="D1716" s="114"/>
      <c r="E1716" s="116"/>
      <c r="F1716" s="116"/>
      <c r="G1716" s="114"/>
      <c r="H1716" s="115"/>
      <c r="I1716" s="274"/>
      <c r="J1716" s="277" t="str">
        <f>IFERROR(VLOOKUP(I1716,ACOUSTIC_SITE_INFO!$AR$3:$AS$501,2,FALSE),"")</f>
        <v/>
      </c>
    </row>
    <row r="1717" spans="1:10" x14ac:dyDescent="0.35">
      <c r="A1717" s="113"/>
      <c r="B1717" s="114"/>
      <c r="C1717" s="115"/>
      <c r="D1717" s="114"/>
      <c r="E1717" s="116"/>
      <c r="F1717" s="116"/>
      <c r="G1717" s="114"/>
      <c r="H1717" s="115"/>
      <c r="I1717" s="274"/>
      <c r="J1717" s="277" t="str">
        <f>IFERROR(VLOOKUP(I1717,ACOUSTIC_SITE_INFO!$AR$3:$AS$501,2,FALSE),"")</f>
        <v/>
      </c>
    </row>
    <row r="1718" spans="1:10" x14ac:dyDescent="0.35">
      <c r="A1718" s="113"/>
      <c r="B1718" s="114"/>
      <c r="C1718" s="115"/>
      <c r="D1718" s="114"/>
      <c r="E1718" s="116"/>
      <c r="F1718" s="116"/>
      <c r="G1718" s="114"/>
      <c r="H1718" s="115"/>
      <c r="I1718" s="274"/>
      <c r="J1718" s="277" t="str">
        <f>IFERROR(VLOOKUP(I1718,ACOUSTIC_SITE_INFO!$AR$3:$AS$501,2,FALSE),"")</f>
        <v/>
      </c>
    </row>
    <row r="1719" spans="1:10" x14ac:dyDescent="0.35">
      <c r="A1719" s="113"/>
      <c r="B1719" s="114"/>
      <c r="C1719" s="115"/>
      <c r="D1719" s="114"/>
      <c r="E1719" s="116"/>
      <c r="F1719" s="116"/>
      <c r="G1719" s="114"/>
      <c r="H1719" s="115"/>
      <c r="I1719" s="274"/>
      <c r="J1719" s="277" t="str">
        <f>IFERROR(VLOOKUP(I1719,ACOUSTIC_SITE_INFO!$AR$3:$AS$501,2,FALSE),"")</f>
        <v/>
      </c>
    </row>
    <row r="1720" spans="1:10" x14ac:dyDescent="0.35">
      <c r="A1720" s="113"/>
      <c r="B1720" s="114"/>
      <c r="C1720" s="115"/>
      <c r="D1720" s="114"/>
      <c r="E1720" s="116"/>
      <c r="F1720" s="116"/>
      <c r="G1720" s="114"/>
      <c r="H1720" s="115"/>
      <c r="I1720" s="274"/>
      <c r="J1720" s="277" t="str">
        <f>IFERROR(VLOOKUP(I1720,ACOUSTIC_SITE_INFO!$AR$3:$AS$501,2,FALSE),"")</f>
        <v/>
      </c>
    </row>
    <row r="1721" spans="1:10" x14ac:dyDescent="0.35">
      <c r="A1721" s="113"/>
      <c r="B1721" s="114"/>
      <c r="C1721" s="115"/>
      <c r="D1721" s="114"/>
      <c r="E1721" s="116"/>
      <c r="F1721" s="116"/>
      <c r="G1721" s="114"/>
      <c r="H1721" s="115"/>
      <c r="I1721" s="274"/>
      <c r="J1721" s="277" t="str">
        <f>IFERROR(VLOOKUP(I1721,ACOUSTIC_SITE_INFO!$AR$3:$AS$501,2,FALSE),"")</f>
        <v/>
      </c>
    </row>
    <row r="1722" spans="1:10" x14ac:dyDescent="0.35">
      <c r="A1722" s="113"/>
      <c r="B1722" s="114"/>
      <c r="C1722" s="115"/>
      <c r="D1722" s="114"/>
      <c r="E1722" s="116"/>
      <c r="F1722" s="116"/>
      <c r="G1722" s="114"/>
      <c r="H1722" s="115"/>
      <c r="I1722" s="274"/>
      <c r="J1722" s="277" t="str">
        <f>IFERROR(VLOOKUP(I1722,ACOUSTIC_SITE_INFO!$AR$3:$AS$501,2,FALSE),"")</f>
        <v/>
      </c>
    </row>
    <row r="1723" spans="1:10" x14ac:dyDescent="0.35">
      <c r="A1723" s="113"/>
      <c r="B1723" s="114"/>
      <c r="C1723" s="115"/>
      <c r="D1723" s="114"/>
      <c r="E1723" s="116"/>
      <c r="F1723" s="116"/>
      <c r="G1723" s="114"/>
      <c r="H1723" s="115"/>
      <c r="I1723" s="274"/>
      <c r="J1723" s="277" t="str">
        <f>IFERROR(VLOOKUP(I1723,ACOUSTIC_SITE_INFO!$AR$3:$AS$501,2,FALSE),"")</f>
        <v/>
      </c>
    </row>
    <row r="1724" spans="1:10" x14ac:dyDescent="0.35">
      <c r="A1724" s="113"/>
      <c r="B1724" s="114"/>
      <c r="C1724" s="115"/>
      <c r="D1724" s="114"/>
      <c r="E1724" s="116"/>
      <c r="F1724" s="116"/>
      <c r="G1724" s="114"/>
      <c r="H1724" s="115"/>
      <c r="I1724" s="274"/>
      <c r="J1724" s="277" t="str">
        <f>IFERROR(VLOOKUP(I1724,ACOUSTIC_SITE_INFO!$AR$3:$AS$501,2,FALSE),"")</f>
        <v/>
      </c>
    </row>
    <row r="1725" spans="1:10" x14ac:dyDescent="0.35">
      <c r="A1725" s="113"/>
      <c r="B1725" s="114"/>
      <c r="C1725" s="115"/>
      <c r="D1725" s="114"/>
      <c r="E1725" s="116"/>
      <c r="F1725" s="116"/>
      <c r="G1725" s="114"/>
      <c r="H1725" s="115"/>
      <c r="I1725" s="274"/>
      <c r="J1725" s="277" t="str">
        <f>IFERROR(VLOOKUP(I1725,ACOUSTIC_SITE_INFO!$AR$3:$AS$501,2,FALSE),"")</f>
        <v/>
      </c>
    </row>
    <row r="1726" spans="1:10" x14ac:dyDescent="0.35">
      <c r="A1726" s="113"/>
      <c r="B1726" s="114"/>
      <c r="C1726" s="115"/>
      <c r="D1726" s="114"/>
      <c r="E1726" s="116"/>
      <c r="F1726" s="116"/>
      <c r="G1726" s="114"/>
      <c r="H1726" s="115"/>
      <c r="I1726" s="274"/>
      <c r="J1726" s="277" t="str">
        <f>IFERROR(VLOOKUP(I1726,ACOUSTIC_SITE_INFO!$AR$3:$AS$501,2,FALSE),"")</f>
        <v/>
      </c>
    </row>
    <row r="1727" spans="1:10" x14ac:dyDescent="0.35">
      <c r="A1727" s="113"/>
      <c r="B1727" s="114"/>
      <c r="C1727" s="115"/>
      <c r="D1727" s="114"/>
      <c r="E1727" s="116"/>
      <c r="F1727" s="116"/>
      <c r="G1727" s="114"/>
      <c r="H1727" s="115"/>
      <c r="I1727" s="274"/>
      <c r="J1727" s="277" t="str">
        <f>IFERROR(VLOOKUP(I1727,ACOUSTIC_SITE_INFO!$AR$3:$AS$501,2,FALSE),"")</f>
        <v/>
      </c>
    </row>
    <row r="1728" spans="1:10" x14ac:dyDescent="0.35">
      <c r="A1728" s="113"/>
      <c r="B1728" s="114"/>
      <c r="C1728" s="115"/>
      <c r="D1728" s="114"/>
      <c r="E1728" s="116"/>
      <c r="F1728" s="116"/>
      <c r="G1728" s="114"/>
      <c r="H1728" s="115"/>
      <c r="I1728" s="274"/>
      <c r="J1728" s="277" t="str">
        <f>IFERROR(VLOOKUP(I1728,ACOUSTIC_SITE_INFO!$AR$3:$AS$501,2,FALSE),"")</f>
        <v/>
      </c>
    </row>
    <row r="1729" spans="1:10" x14ac:dyDescent="0.35">
      <c r="A1729" s="113"/>
      <c r="B1729" s="114"/>
      <c r="C1729" s="115"/>
      <c r="D1729" s="114"/>
      <c r="E1729" s="116"/>
      <c r="F1729" s="116"/>
      <c r="G1729" s="114"/>
      <c r="H1729" s="115"/>
      <c r="I1729" s="274"/>
      <c r="J1729" s="277" t="str">
        <f>IFERROR(VLOOKUP(I1729,ACOUSTIC_SITE_INFO!$AR$3:$AS$501,2,FALSE),"")</f>
        <v/>
      </c>
    </row>
    <row r="1730" spans="1:10" x14ac:dyDescent="0.35">
      <c r="A1730" s="113"/>
      <c r="B1730" s="114"/>
      <c r="C1730" s="115"/>
      <c r="D1730" s="114"/>
      <c r="E1730" s="116"/>
      <c r="F1730" s="116"/>
      <c r="G1730" s="114"/>
      <c r="H1730" s="115"/>
      <c r="I1730" s="274"/>
      <c r="J1730" s="277" t="str">
        <f>IFERROR(VLOOKUP(I1730,ACOUSTIC_SITE_INFO!$AR$3:$AS$501,2,FALSE),"")</f>
        <v/>
      </c>
    </row>
    <row r="1731" spans="1:10" x14ac:dyDescent="0.35">
      <c r="A1731" s="113"/>
      <c r="B1731" s="114"/>
      <c r="C1731" s="115"/>
      <c r="D1731" s="114"/>
      <c r="E1731" s="116"/>
      <c r="F1731" s="116"/>
      <c r="G1731" s="114"/>
      <c r="H1731" s="115"/>
      <c r="I1731" s="274"/>
      <c r="J1731" s="277" t="str">
        <f>IFERROR(VLOOKUP(I1731,ACOUSTIC_SITE_INFO!$AR$3:$AS$501,2,FALSE),"")</f>
        <v/>
      </c>
    </row>
    <row r="1732" spans="1:10" x14ac:dyDescent="0.35">
      <c r="A1732" s="113"/>
      <c r="B1732" s="114"/>
      <c r="C1732" s="115"/>
      <c r="D1732" s="114"/>
      <c r="E1732" s="116"/>
      <c r="F1732" s="116"/>
      <c r="G1732" s="114"/>
      <c r="H1732" s="115"/>
      <c r="I1732" s="274"/>
      <c r="J1732" s="277" t="str">
        <f>IFERROR(VLOOKUP(I1732,ACOUSTIC_SITE_INFO!$AR$3:$AS$501,2,FALSE),"")</f>
        <v/>
      </c>
    </row>
    <row r="1733" spans="1:10" x14ac:dyDescent="0.35">
      <c r="A1733" s="113"/>
      <c r="B1733" s="114"/>
      <c r="C1733" s="115"/>
      <c r="D1733" s="114"/>
      <c r="E1733" s="116"/>
      <c r="F1733" s="116"/>
      <c r="G1733" s="114"/>
      <c r="H1733" s="115"/>
      <c r="I1733" s="274"/>
      <c r="J1733" s="277" t="str">
        <f>IFERROR(VLOOKUP(I1733,ACOUSTIC_SITE_INFO!$AR$3:$AS$501,2,FALSE),"")</f>
        <v/>
      </c>
    </row>
    <row r="1734" spans="1:10" x14ac:dyDescent="0.35">
      <c r="A1734" s="113"/>
      <c r="B1734" s="114"/>
      <c r="C1734" s="115"/>
      <c r="D1734" s="114"/>
      <c r="E1734" s="116"/>
      <c r="F1734" s="116"/>
      <c r="G1734" s="114"/>
      <c r="H1734" s="115"/>
      <c r="I1734" s="274"/>
      <c r="J1734" s="277" t="str">
        <f>IFERROR(VLOOKUP(I1734,ACOUSTIC_SITE_INFO!$AR$3:$AS$501,2,FALSE),"")</f>
        <v/>
      </c>
    </row>
    <row r="1735" spans="1:10" x14ac:dyDescent="0.35">
      <c r="A1735" s="113"/>
      <c r="B1735" s="114"/>
      <c r="C1735" s="115"/>
      <c r="D1735" s="114"/>
      <c r="E1735" s="116"/>
      <c r="F1735" s="116"/>
      <c r="G1735" s="114"/>
      <c r="H1735" s="115"/>
      <c r="I1735" s="274"/>
      <c r="J1735" s="277" t="str">
        <f>IFERROR(VLOOKUP(I1735,ACOUSTIC_SITE_INFO!$AR$3:$AS$501,2,FALSE),"")</f>
        <v/>
      </c>
    </row>
    <row r="1736" spans="1:10" x14ac:dyDescent="0.35">
      <c r="A1736" s="113"/>
      <c r="B1736" s="114"/>
      <c r="C1736" s="115"/>
      <c r="D1736" s="114"/>
      <c r="E1736" s="116"/>
      <c r="F1736" s="116"/>
      <c r="G1736" s="114"/>
      <c r="H1736" s="115"/>
      <c r="I1736" s="274"/>
      <c r="J1736" s="277" t="str">
        <f>IFERROR(VLOOKUP(I1736,ACOUSTIC_SITE_INFO!$AR$3:$AS$501,2,FALSE),"")</f>
        <v/>
      </c>
    </row>
    <row r="1737" spans="1:10" x14ac:dyDescent="0.35">
      <c r="A1737" s="113"/>
      <c r="B1737" s="114"/>
      <c r="C1737" s="115"/>
      <c r="D1737" s="114"/>
      <c r="E1737" s="116"/>
      <c r="F1737" s="116"/>
      <c r="G1737" s="114"/>
      <c r="H1737" s="115"/>
      <c r="I1737" s="274"/>
      <c r="J1737" s="277" t="str">
        <f>IFERROR(VLOOKUP(I1737,ACOUSTIC_SITE_INFO!$AR$3:$AS$501,2,FALSE),"")</f>
        <v/>
      </c>
    </row>
    <row r="1738" spans="1:10" x14ac:dyDescent="0.35">
      <c r="A1738" s="113"/>
      <c r="B1738" s="114"/>
      <c r="C1738" s="115"/>
      <c r="D1738" s="114"/>
      <c r="E1738" s="116"/>
      <c r="F1738" s="116"/>
      <c r="G1738" s="114"/>
      <c r="H1738" s="115"/>
      <c r="I1738" s="274"/>
      <c r="J1738" s="277" t="str">
        <f>IFERROR(VLOOKUP(I1738,ACOUSTIC_SITE_INFO!$AR$3:$AS$501,2,FALSE),"")</f>
        <v/>
      </c>
    </row>
    <row r="1739" spans="1:10" x14ac:dyDescent="0.35">
      <c r="A1739" s="113"/>
      <c r="B1739" s="114"/>
      <c r="C1739" s="115"/>
      <c r="D1739" s="114"/>
      <c r="E1739" s="116"/>
      <c r="F1739" s="116"/>
      <c r="G1739" s="114"/>
      <c r="H1739" s="115"/>
      <c r="I1739" s="274"/>
      <c r="J1739" s="277" t="str">
        <f>IFERROR(VLOOKUP(I1739,ACOUSTIC_SITE_INFO!$AR$3:$AS$501,2,FALSE),"")</f>
        <v/>
      </c>
    </row>
    <row r="1740" spans="1:10" x14ac:dyDescent="0.35">
      <c r="A1740" s="113"/>
      <c r="B1740" s="114"/>
      <c r="C1740" s="115"/>
      <c r="D1740" s="114"/>
      <c r="E1740" s="116"/>
      <c r="F1740" s="116"/>
      <c r="G1740" s="114"/>
      <c r="H1740" s="115"/>
      <c r="I1740" s="274"/>
      <c r="J1740" s="277" t="str">
        <f>IFERROR(VLOOKUP(I1740,ACOUSTIC_SITE_INFO!$AR$3:$AS$501,2,FALSE),"")</f>
        <v/>
      </c>
    </row>
    <row r="1741" spans="1:10" x14ac:dyDescent="0.35">
      <c r="A1741" s="113"/>
      <c r="B1741" s="114"/>
      <c r="C1741" s="115"/>
      <c r="D1741" s="114"/>
      <c r="E1741" s="116"/>
      <c r="F1741" s="116"/>
      <c r="G1741" s="114"/>
      <c r="H1741" s="115"/>
      <c r="I1741" s="274"/>
      <c r="J1741" s="277" t="str">
        <f>IFERROR(VLOOKUP(I1741,ACOUSTIC_SITE_INFO!$AR$3:$AS$501,2,FALSE),"")</f>
        <v/>
      </c>
    </row>
    <row r="1742" spans="1:10" x14ac:dyDescent="0.35">
      <c r="A1742" s="113"/>
      <c r="B1742" s="114"/>
      <c r="C1742" s="115"/>
      <c r="D1742" s="114"/>
      <c r="E1742" s="116"/>
      <c r="F1742" s="116"/>
      <c r="G1742" s="114"/>
      <c r="H1742" s="115"/>
      <c r="I1742" s="274"/>
      <c r="J1742" s="277" t="str">
        <f>IFERROR(VLOOKUP(I1742,ACOUSTIC_SITE_INFO!$AR$3:$AS$501,2,FALSE),"")</f>
        <v/>
      </c>
    </row>
    <row r="1743" spans="1:10" x14ac:dyDescent="0.35">
      <c r="A1743" s="113"/>
      <c r="B1743" s="114"/>
      <c r="C1743" s="115"/>
      <c r="D1743" s="114"/>
      <c r="E1743" s="116"/>
      <c r="F1743" s="116"/>
      <c r="G1743" s="114"/>
      <c r="H1743" s="115"/>
      <c r="I1743" s="274"/>
      <c r="J1743" s="277" t="str">
        <f>IFERROR(VLOOKUP(I1743,ACOUSTIC_SITE_INFO!$AR$3:$AS$501,2,FALSE),"")</f>
        <v/>
      </c>
    </row>
    <row r="1744" spans="1:10" x14ac:dyDescent="0.35">
      <c r="A1744" s="113"/>
      <c r="B1744" s="114"/>
      <c r="C1744" s="115"/>
      <c r="D1744" s="114"/>
      <c r="E1744" s="116"/>
      <c r="F1744" s="116"/>
      <c r="G1744" s="114"/>
      <c r="H1744" s="115"/>
      <c r="I1744" s="274"/>
      <c r="J1744" s="277" t="str">
        <f>IFERROR(VLOOKUP(I1744,ACOUSTIC_SITE_INFO!$AR$3:$AS$501,2,FALSE),"")</f>
        <v/>
      </c>
    </row>
    <row r="1745" spans="1:10" x14ac:dyDescent="0.35">
      <c r="A1745" s="113"/>
      <c r="B1745" s="114"/>
      <c r="C1745" s="115"/>
      <c r="D1745" s="114"/>
      <c r="E1745" s="116"/>
      <c r="F1745" s="116"/>
      <c r="G1745" s="114"/>
      <c r="H1745" s="115"/>
      <c r="I1745" s="274"/>
      <c r="J1745" s="277" t="str">
        <f>IFERROR(VLOOKUP(I1745,ACOUSTIC_SITE_INFO!$AR$3:$AS$501,2,FALSE),"")</f>
        <v/>
      </c>
    </row>
    <row r="1746" spans="1:10" x14ac:dyDescent="0.35">
      <c r="A1746" s="113"/>
      <c r="B1746" s="114"/>
      <c r="C1746" s="115"/>
      <c r="D1746" s="114"/>
      <c r="E1746" s="116"/>
      <c r="F1746" s="116"/>
      <c r="G1746" s="114"/>
      <c r="H1746" s="115"/>
      <c r="I1746" s="274"/>
      <c r="J1746" s="277" t="str">
        <f>IFERROR(VLOOKUP(I1746,ACOUSTIC_SITE_INFO!$AR$3:$AS$501,2,FALSE),"")</f>
        <v/>
      </c>
    </row>
    <row r="1747" spans="1:10" x14ac:dyDescent="0.35">
      <c r="A1747" s="113"/>
      <c r="B1747" s="114"/>
      <c r="C1747" s="115"/>
      <c r="D1747" s="114"/>
      <c r="E1747" s="116"/>
      <c r="F1747" s="116"/>
      <c r="G1747" s="114"/>
      <c r="H1747" s="115"/>
      <c r="I1747" s="274"/>
      <c r="J1747" s="277" t="str">
        <f>IFERROR(VLOOKUP(I1747,ACOUSTIC_SITE_INFO!$AR$3:$AS$501,2,FALSE),"")</f>
        <v/>
      </c>
    </row>
    <row r="1748" spans="1:10" x14ac:dyDescent="0.35">
      <c r="A1748" s="113"/>
      <c r="B1748" s="114"/>
      <c r="C1748" s="115"/>
      <c r="D1748" s="114"/>
      <c r="E1748" s="116"/>
      <c r="F1748" s="116"/>
      <c r="G1748" s="114"/>
      <c r="H1748" s="115"/>
      <c r="I1748" s="274"/>
      <c r="J1748" s="277" t="str">
        <f>IFERROR(VLOOKUP(I1748,ACOUSTIC_SITE_INFO!$AR$3:$AS$501,2,FALSE),"")</f>
        <v/>
      </c>
    </row>
    <row r="1749" spans="1:10" x14ac:dyDescent="0.35">
      <c r="A1749" s="113"/>
      <c r="B1749" s="114"/>
      <c r="C1749" s="115"/>
      <c r="D1749" s="114"/>
      <c r="E1749" s="116"/>
      <c r="F1749" s="116"/>
      <c r="G1749" s="114"/>
      <c r="H1749" s="115"/>
      <c r="I1749" s="274"/>
      <c r="J1749" s="277" t="str">
        <f>IFERROR(VLOOKUP(I1749,ACOUSTIC_SITE_INFO!$AR$3:$AS$501,2,FALSE),"")</f>
        <v/>
      </c>
    </row>
    <row r="1750" spans="1:10" x14ac:dyDescent="0.35">
      <c r="A1750" s="113"/>
      <c r="B1750" s="114"/>
      <c r="C1750" s="115"/>
      <c r="D1750" s="114"/>
      <c r="E1750" s="116"/>
      <c r="F1750" s="116"/>
      <c r="G1750" s="114"/>
      <c r="H1750" s="115"/>
      <c r="I1750" s="274"/>
      <c r="J1750" s="277" t="str">
        <f>IFERROR(VLOOKUP(I1750,ACOUSTIC_SITE_INFO!$AR$3:$AS$501,2,FALSE),"")</f>
        <v/>
      </c>
    </row>
    <row r="1751" spans="1:10" x14ac:dyDescent="0.35">
      <c r="A1751" s="113"/>
      <c r="B1751" s="114"/>
      <c r="C1751" s="115"/>
      <c r="D1751" s="114"/>
      <c r="E1751" s="116"/>
      <c r="F1751" s="116"/>
      <c r="G1751" s="114"/>
      <c r="H1751" s="115"/>
      <c r="I1751" s="274"/>
      <c r="J1751" s="277" t="str">
        <f>IFERROR(VLOOKUP(I1751,ACOUSTIC_SITE_INFO!$AR$3:$AS$501,2,FALSE),"")</f>
        <v/>
      </c>
    </row>
    <row r="1752" spans="1:10" x14ac:dyDescent="0.35">
      <c r="A1752" s="113"/>
      <c r="B1752" s="114"/>
      <c r="C1752" s="115"/>
      <c r="D1752" s="114"/>
      <c r="E1752" s="116"/>
      <c r="F1752" s="116"/>
      <c r="G1752" s="114"/>
      <c r="H1752" s="115"/>
      <c r="I1752" s="274"/>
      <c r="J1752" s="277" t="str">
        <f>IFERROR(VLOOKUP(I1752,ACOUSTIC_SITE_INFO!$AR$3:$AS$501,2,FALSE),"")</f>
        <v/>
      </c>
    </row>
    <row r="1753" spans="1:10" x14ac:dyDescent="0.35">
      <c r="A1753" s="113"/>
      <c r="B1753" s="114"/>
      <c r="C1753" s="115"/>
      <c r="D1753" s="114"/>
      <c r="E1753" s="116"/>
      <c r="F1753" s="116"/>
      <c r="G1753" s="114"/>
      <c r="H1753" s="115"/>
      <c r="I1753" s="274"/>
      <c r="J1753" s="277" t="str">
        <f>IFERROR(VLOOKUP(I1753,ACOUSTIC_SITE_INFO!$AR$3:$AS$501,2,FALSE),"")</f>
        <v/>
      </c>
    </row>
    <row r="1754" spans="1:10" x14ac:dyDescent="0.35">
      <c r="A1754" s="113"/>
      <c r="B1754" s="114"/>
      <c r="C1754" s="115"/>
      <c r="D1754" s="114"/>
      <c r="E1754" s="116"/>
      <c r="F1754" s="116"/>
      <c r="G1754" s="114"/>
      <c r="H1754" s="115"/>
      <c r="I1754" s="274"/>
      <c r="J1754" s="277" t="str">
        <f>IFERROR(VLOOKUP(I1754,ACOUSTIC_SITE_INFO!$AR$3:$AS$501,2,FALSE),"")</f>
        <v/>
      </c>
    </row>
    <row r="1755" spans="1:10" x14ac:dyDescent="0.35">
      <c r="A1755" s="113"/>
      <c r="B1755" s="114"/>
      <c r="C1755" s="115"/>
      <c r="D1755" s="114"/>
      <c r="E1755" s="116"/>
      <c r="F1755" s="116"/>
      <c r="G1755" s="114"/>
      <c r="H1755" s="115"/>
      <c r="I1755" s="274"/>
      <c r="J1755" s="277" t="str">
        <f>IFERROR(VLOOKUP(I1755,ACOUSTIC_SITE_INFO!$AR$3:$AS$501,2,FALSE),"")</f>
        <v/>
      </c>
    </row>
    <row r="1756" spans="1:10" x14ac:dyDescent="0.35">
      <c r="A1756" s="113"/>
      <c r="B1756" s="114"/>
      <c r="C1756" s="115"/>
      <c r="D1756" s="114"/>
      <c r="E1756" s="116"/>
      <c r="F1756" s="116"/>
      <c r="G1756" s="114"/>
      <c r="H1756" s="115"/>
      <c r="I1756" s="274"/>
      <c r="J1756" s="277" t="str">
        <f>IFERROR(VLOOKUP(I1756,ACOUSTIC_SITE_INFO!$AR$3:$AS$501,2,FALSE),"")</f>
        <v/>
      </c>
    </row>
    <row r="1757" spans="1:10" x14ac:dyDescent="0.35">
      <c r="A1757" s="113"/>
      <c r="B1757" s="114"/>
      <c r="C1757" s="115"/>
      <c r="D1757" s="114"/>
      <c r="E1757" s="116"/>
      <c r="F1757" s="116"/>
      <c r="G1757" s="114"/>
      <c r="H1757" s="115"/>
      <c r="I1757" s="274"/>
      <c r="J1757" s="277" t="str">
        <f>IFERROR(VLOOKUP(I1757,ACOUSTIC_SITE_INFO!$AR$3:$AS$501,2,FALSE),"")</f>
        <v/>
      </c>
    </row>
    <row r="1758" spans="1:10" x14ac:dyDescent="0.35">
      <c r="A1758" s="113"/>
      <c r="B1758" s="114"/>
      <c r="C1758" s="115"/>
      <c r="D1758" s="114"/>
      <c r="E1758" s="116"/>
      <c r="F1758" s="116"/>
      <c r="G1758" s="114"/>
      <c r="H1758" s="115"/>
      <c r="I1758" s="274"/>
      <c r="J1758" s="277" t="str">
        <f>IFERROR(VLOOKUP(I1758,ACOUSTIC_SITE_INFO!$AR$3:$AS$501,2,FALSE),"")</f>
        <v/>
      </c>
    </row>
    <row r="1759" spans="1:10" x14ac:dyDescent="0.35">
      <c r="A1759" s="113"/>
      <c r="B1759" s="114"/>
      <c r="C1759" s="115"/>
      <c r="D1759" s="114"/>
      <c r="E1759" s="116"/>
      <c r="F1759" s="116"/>
      <c r="G1759" s="114"/>
      <c r="H1759" s="115"/>
      <c r="I1759" s="274"/>
      <c r="J1759" s="277" t="str">
        <f>IFERROR(VLOOKUP(I1759,ACOUSTIC_SITE_INFO!$AR$3:$AS$501,2,FALSE),"")</f>
        <v/>
      </c>
    </row>
    <row r="1760" spans="1:10" x14ac:dyDescent="0.35">
      <c r="A1760" s="113"/>
      <c r="B1760" s="114"/>
      <c r="C1760" s="115"/>
      <c r="D1760" s="114"/>
      <c r="E1760" s="116"/>
      <c r="F1760" s="116"/>
      <c r="G1760" s="114"/>
      <c r="H1760" s="115"/>
      <c r="I1760" s="274"/>
      <c r="J1760" s="277" t="str">
        <f>IFERROR(VLOOKUP(I1760,ACOUSTIC_SITE_INFO!$AR$3:$AS$501,2,FALSE),"")</f>
        <v/>
      </c>
    </row>
    <row r="1761" spans="1:10" x14ac:dyDescent="0.35">
      <c r="A1761" s="113"/>
      <c r="B1761" s="114"/>
      <c r="C1761" s="115"/>
      <c r="D1761" s="114"/>
      <c r="E1761" s="116"/>
      <c r="F1761" s="116"/>
      <c r="G1761" s="114"/>
      <c r="H1761" s="115"/>
      <c r="I1761" s="274"/>
      <c r="J1761" s="277" t="str">
        <f>IFERROR(VLOOKUP(I1761,ACOUSTIC_SITE_INFO!$AR$3:$AS$501,2,FALSE),"")</f>
        <v/>
      </c>
    </row>
    <row r="1762" spans="1:10" x14ac:dyDescent="0.35">
      <c r="A1762" s="113"/>
      <c r="B1762" s="114"/>
      <c r="C1762" s="115"/>
      <c r="D1762" s="114"/>
      <c r="E1762" s="116"/>
      <c r="F1762" s="116"/>
      <c r="G1762" s="114"/>
      <c r="H1762" s="115"/>
      <c r="I1762" s="274"/>
      <c r="J1762" s="277" t="str">
        <f>IFERROR(VLOOKUP(I1762,ACOUSTIC_SITE_INFO!$AR$3:$AS$501,2,FALSE),"")</f>
        <v/>
      </c>
    </row>
    <row r="1763" spans="1:10" x14ac:dyDescent="0.35">
      <c r="A1763" s="113"/>
      <c r="B1763" s="114"/>
      <c r="C1763" s="115"/>
      <c r="D1763" s="114"/>
      <c r="E1763" s="116"/>
      <c r="F1763" s="116"/>
      <c r="G1763" s="114"/>
      <c r="H1763" s="115"/>
      <c r="I1763" s="274"/>
      <c r="J1763" s="277" t="str">
        <f>IFERROR(VLOOKUP(I1763,ACOUSTIC_SITE_INFO!$AR$3:$AS$501,2,FALSE),"")</f>
        <v/>
      </c>
    </row>
    <row r="1764" spans="1:10" x14ac:dyDescent="0.35">
      <c r="A1764" s="113"/>
      <c r="B1764" s="114"/>
      <c r="C1764" s="115"/>
      <c r="D1764" s="114"/>
      <c r="E1764" s="116"/>
      <c r="F1764" s="116"/>
      <c r="G1764" s="114"/>
      <c r="H1764" s="115"/>
      <c r="I1764" s="274"/>
      <c r="J1764" s="277" t="str">
        <f>IFERROR(VLOOKUP(I1764,ACOUSTIC_SITE_INFO!$AR$3:$AS$501,2,FALSE),"")</f>
        <v/>
      </c>
    </row>
    <row r="1765" spans="1:10" x14ac:dyDescent="0.35">
      <c r="A1765" s="113"/>
      <c r="B1765" s="114"/>
      <c r="C1765" s="115"/>
      <c r="D1765" s="114"/>
      <c r="E1765" s="116"/>
      <c r="F1765" s="116"/>
      <c r="G1765" s="114"/>
      <c r="H1765" s="115"/>
      <c r="I1765" s="274"/>
      <c r="J1765" s="277" t="str">
        <f>IFERROR(VLOOKUP(I1765,ACOUSTIC_SITE_INFO!$AR$3:$AS$501,2,FALSE),"")</f>
        <v/>
      </c>
    </row>
    <row r="1766" spans="1:10" x14ac:dyDescent="0.35">
      <c r="A1766" s="113"/>
      <c r="B1766" s="114"/>
      <c r="C1766" s="115"/>
      <c r="D1766" s="114"/>
      <c r="E1766" s="116"/>
      <c r="F1766" s="116"/>
      <c r="G1766" s="114"/>
      <c r="H1766" s="115"/>
      <c r="I1766" s="274"/>
      <c r="J1766" s="277" t="str">
        <f>IFERROR(VLOOKUP(I1766,ACOUSTIC_SITE_INFO!$AR$3:$AS$501,2,FALSE),"")</f>
        <v/>
      </c>
    </row>
    <row r="1767" spans="1:10" x14ac:dyDescent="0.35">
      <c r="A1767" s="113"/>
      <c r="B1767" s="114"/>
      <c r="C1767" s="115"/>
      <c r="D1767" s="114"/>
      <c r="E1767" s="116"/>
      <c r="F1767" s="116"/>
      <c r="G1767" s="114"/>
      <c r="H1767" s="115"/>
      <c r="I1767" s="274"/>
      <c r="J1767" s="277" t="str">
        <f>IFERROR(VLOOKUP(I1767,ACOUSTIC_SITE_INFO!$AR$3:$AS$501,2,FALSE),"")</f>
        <v/>
      </c>
    </row>
    <row r="1768" spans="1:10" x14ac:dyDescent="0.35">
      <c r="A1768" s="113"/>
      <c r="B1768" s="114"/>
      <c r="C1768" s="115"/>
      <c r="D1768" s="114"/>
      <c r="E1768" s="116"/>
      <c r="F1768" s="116"/>
      <c r="G1768" s="114"/>
      <c r="H1768" s="115"/>
      <c r="I1768" s="274"/>
      <c r="J1768" s="277" t="str">
        <f>IFERROR(VLOOKUP(I1768,ACOUSTIC_SITE_INFO!$AR$3:$AS$501,2,FALSE),"")</f>
        <v/>
      </c>
    </row>
    <row r="1769" spans="1:10" x14ac:dyDescent="0.35">
      <c r="A1769" s="113"/>
      <c r="B1769" s="114"/>
      <c r="C1769" s="115"/>
      <c r="D1769" s="114"/>
      <c r="E1769" s="116"/>
      <c r="F1769" s="116"/>
      <c r="G1769" s="114"/>
      <c r="H1769" s="115"/>
      <c r="I1769" s="274"/>
      <c r="J1769" s="277" t="str">
        <f>IFERROR(VLOOKUP(I1769,ACOUSTIC_SITE_INFO!$AR$3:$AS$501,2,FALSE),"")</f>
        <v/>
      </c>
    </row>
    <row r="1770" spans="1:10" x14ac:dyDescent="0.35">
      <c r="A1770" s="113"/>
      <c r="B1770" s="114"/>
      <c r="C1770" s="115"/>
      <c r="D1770" s="114"/>
      <c r="E1770" s="116"/>
      <c r="F1770" s="116"/>
      <c r="G1770" s="114"/>
      <c r="H1770" s="115"/>
      <c r="I1770" s="274"/>
      <c r="J1770" s="277" t="str">
        <f>IFERROR(VLOOKUP(I1770,ACOUSTIC_SITE_INFO!$AR$3:$AS$501,2,FALSE),"")</f>
        <v/>
      </c>
    </row>
    <row r="1771" spans="1:10" x14ac:dyDescent="0.35">
      <c r="A1771" s="113"/>
      <c r="B1771" s="114"/>
      <c r="C1771" s="115"/>
      <c r="D1771" s="114"/>
      <c r="E1771" s="116"/>
      <c r="F1771" s="116"/>
      <c r="G1771" s="114"/>
      <c r="H1771" s="115"/>
      <c r="I1771" s="274"/>
      <c r="J1771" s="277" t="str">
        <f>IFERROR(VLOOKUP(I1771,ACOUSTIC_SITE_INFO!$AR$3:$AS$501,2,FALSE),"")</f>
        <v/>
      </c>
    </row>
    <row r="1772" spans="1:10" x14ac:dyDescent="0.35">
      <c r="A1772" s="113"/>
      <c r="B1772" s="114"/>
      <c r="C1772" s="115"/>
      <c r="D1772" s="114"/>
      <c r="E1772" s="116"/>
      <c r="F1772" s="116"/>
      <c r="G1772" s="114"/>
      <c r="H1772" s="115"/>
      <c r="I1772" s="274"/>
      <c r="J1772" s="277" t="str">
        <f>IFERROR(VLOOKUP(I1772,ACOUSTIC_SITE_INFO!$AR$3:$AS$501,2,FALSE),"")</f>
        <v/>
      </c>
    </row>
    <row r="1773" spans="1:10" x14ac:dyDescent="0.35">
      <c r="A1773" s="113"/>
      <c r="B1773" s="114"/>
      <c r="C1773" s="115"/>
      <c r="D1773" s="114"/>
      <c r="E1773" s="116"/>
      <c r="F1773" s="116"/>
      <c r="G1773" s="114"/>
      <c r="H1773" s="115"/>
      <c r="I1773" s="274"/>
      <c r="J1773" s="277" t="str">
        <f>IFERROR(VLOOKUP(I1773,ACOUSTIC_SITE_INFO!$AR$3:$AS$501,2,FALSE),"")</f>
        <v/>
      </c>
    </row>
    <row r="1774" spans="1:10" x14ac:dyDescent="0.35">
      <c r="A1774" s="113"/>
      <c r="B1774" s="114"/>
      <c r="C1774" s="115"/>
      <c r="D1774" s="114"/>
      <c r="E1774" s="116"/>
      <c r="F1774" s="116"/>
      <c r="G1774" s="114"/>
      <c r="H1774" s="115"/>
      <c r="I1774" s="274"/>
      <c r="J1774" s="277" t="str">
        <f>IFERROR(VLOOKUP(I1774,ACOUSTIC_SITE_INFO!$AR$3:$AS$501,2,FALSE),"")</f>
        <v/>
      </c>
    </row>
    <row r="1775" spans="1:10" x14ac:dyDescent="0.35">
      <c r="A1775" s="113"/>
      <c r="B1775" s="114"/>
      <c r="C1775" s="115"/>
      <c r="D1775" s="114"/>
      <c r="E1775" s="116"/>
      <c r="F1775" s="116"/>
      <c r="G1775" s="114"/>
      <c r="H1775" s="115"/>
      <c r="I1775" s="274"/>
      <c r="J1775" s="277" t="str">
        <f>IFERROR(VLOOKUP(I1775,ACOUSTIC_SITE_INFO!$AR$3:$AS$501,2,FALSE),"")</f>
        <v/>
      </c>
    </row>
    <row r="1776" spans="1:10" x14ac:dyDescent="0.35">
      <c r="A1776" s="113"/>
      <c r="B1776" s="114"/>
      <c r="C1776" s="115"/>
      <c r="D1776" s="114"/>
      <c r="E1776" s="116"/>
      <c r="F1776" s="116"/>
      <c r="G1776" s="114"/>
      <c r="H1776" s="115"/>
      <c r="I1776" s="274"/>
      <c r="J1776" s="277" t="str">
        <f>IFERROR(VLOOKUP(I1776,ACOUSTIC_SITE_INFO!$AR$3:$AS$501,2,FALSE),"")</f>
        <v/>
      </c>
    </row>
    <row r="1777" spans="1:10" x14ac:dyDescent="0.35">
      <c r="A1777" s="113"/>
      <c r="B1777" s="114"/>
      <c r="C1777" s="115"/>
      <c r="D1777" s="114"/>
      <c r="E1777" s="116"/>
      <c r="F1777" s="116"/>
      <c r="G1777" s="114"/>
      <c r="H1777" s="115"/>
      <c r="I1777" s="274"/>
      <c r="J1777" s="277" t="str">
        <f>IFERROR(VLOOKUP(I1777,ACOUSTIC_SITE_INFO!$AR$3:$AS$501,2,FALSE),"")</f>
        <v/>
      </c>
    </row>
    <row r="1778" spans="1:10" x14ac:dyDescent="0.35">
      <c r="A1778" s="113"/>
      <c r="B1778" s="114"/>
      <c r="C1778" s="115"/>
      <c r="D1778" s="114"/>
      <c r="E1778" s="116"/>
      <c r="F1778" s="116"/>
      <c r="G1778" s="114"/>
      <c r="H1778" s="115"/>
      <c r="I1778" s="274"/>
      <c r="J1778" s="277" t="str">
        <f>IFERROR(VLOOKUP(I1778,ACOUSTIC_SITE_INFO!$AR$3:$AS$501,2,FALSE),"")</f>
        <v/>
      </c>
    </row>
    <row r="1779" spans="1:10" x14ac:dyDescent="0.35">
      <c r="A1779" s="113"/>
      <c r="B1779" s="114"/>
      <c r="C1779" s="115"/>
      <c r="D1779" s="114"/>
      <c r="E1779" s="116"/>
      <c r="F1779" s="116"/>
      <c r="G1779" s="114"/>
      <c r="H1779" s="115"/>
      <c r="I1779" s="274"/>
      <c r="J1779" s="277" t="str">
        <f>IFERROR(VLOOKUP(I1779,ACOUSTIC_SITE_INFO!$AR$3:$AS$501,2,FALSE),"")</f>
        <v/>
      </c>
    </row>
    <row r="1780" spans="1:10" x14ac:dyDescent="0.35">
      <c r="A1780" s="113"/>
      <c r="B1780" s="114"/>
      <c r="C1780" s="115"/>
      <c r="D1780" s="114"/>
      <c r="E1780" s="116"/>
      <c r="F1780" s="116"/>
      <c r="G1780" s="114"/>
      <c r="H1780" s="115"/>
      <c r="I1780" s="274"/>
      <c r="J1780" s="277" t="str">
        <f>IFERROR(VLOOKUP(I1780,ACOUSTIC_SITE_INFO!$AR$3:$AS$501,2,FALSE),"")</f>
        <v/>
      </c>
    </row>
    <row r="1781" spans="1:10" x14ac:dyDescent="0.35">
      <c r="A1781" s="113"/>
      <c r="B1781" s="114"/>
      <c r="C1781" s="115"/>
      <c r="D1781" s="114"/>
      <c r="E1781" s="116"/>
      <c r="F1781" s="116"/>
      <c r="G1781" s="114"/>
      <c r="H1781" s="115"/>
      <c r="I1781" s="274"/>
      <c r="J1781" s="277" t="str">
        <f>IFERROR(VLOOKUP(I1781,ACOUSTIC_SITE_INFO!$AR$3:$AS$501,2,FALSE),"")</f>
        <v/>
      </c>
    </row>
    <row r="1782" spans="1:10" x14ac:dyDescent="0.35">
      <c r="A1782" s="113"/>
      <c r="B1782" s="114"/>
      <c r="C1782" s="115"/>
      <c r="D1782" s="114"/>
      <c r="E1782" s="116"/>
      <c r="F1782" s="116"/>
      <c r="G1782" s="114"/>
      <c r="H1782" s="115"/>
      <c r="I1782" s="274"/>
      <c r="J1782" s="277" t="str">
        <f>IFERROR(VLOOKUP(I1782,ACOUSTIC_SITE_INFO!$AR$3:$AS$501,2,FALSE),"")</f>
        <v/>
      </c>
    </row>
    <row r="1783" spans="1:10" x14ac:dyDescent="0.35">
      <c r="A1783" s="113"/>
      <c r="B1783" s="114"/>
      <c r="C1783" s="115"/>
      <c r="D1783" s="114"/>
      <c r="E1783" s="116"/>
      <c r="F1783" s="116"/>
      <c r="G1783" s="114"/>
      <c r="H1783" s="115"/>
      <c r="I1783" s="274"/>
      <c r="J1783" s="277" t="str">
        <f>IFERROR(VLOOKUP(I1783,ACOUSTIC_SITE_INFO!$AR$3:$AS$501,2,FALSE),"")</f>
        <v/>
      </c>
    </row>
    <row r="1784" spans="1:10" x14ac:dyDescent="0.35">
      <c r="A1784" s="113"/>
      <c r="B1784" s="114"/>
      <c r="C1784" s="115"/>
      <c r="D1784" s="114"/>
      <c r="E1784" s="116"/>
      <c r="F1784" s="116"/>
      <c r="G1784" s="114"/>
      <c r="H1784" s="115"/>
      <c r="I1784" s="274"/>
      <c r="J1784" s="277" t="str">
        <f>IFERROR(VLOOKUP(I1784,ACOUSTIC_SITE_INFO!$AR$3:$AS$501,2,FALSE),"")</f>
        <v/>
      </c>
    </row>
    <row r="1785" spans="1:10" x14ac:dyDescent="0.35">
      <c r="A1785" s="113"/>
      <c r="B1785" s="114"/>
      <c r="C1785" s="115"/>
      <c r="D1785" s="114"/>
      <c r="E1785" s="116"/>
      <c r="F1785" s="116"/>
      <c r="G1785" s="114"/>
      <c r="H1785" s="115"/>
      <c r="I1785" s="274"/>
      <c r="J1785" s="277" t="str">
        <f>IFERROR(VLOOKUP(I1785,ACOUSTIC_SITE_INFO!$AR$3:$AS$501,2,FALSE),"")</f>
        <v/>
      </c>
    </row>
    <row r="1786" spans="1:10" x14ac:dyDescent="0.35">
      <c r="A1786" s="113"/>
      <c r="B1786" s="114"/>
      <c r="C1786" s="115"/>
      <c r="D1786" s="114"/>
      <c r="E1786" s="116"/>
      <c r="F1786" s="116"/>
      <c r="G1786" s="114"/>
      <c r="H1786" s="115"/>
      <c r="I1786" s="274"/>
      <c r="J1786" s="277" t="str">
        <f>IFERROR(VLOOKUP(I1786,ACOUSTIC_SITE_INFO!$AR$3:$AS$501,2,FALSE),"")</f>
        <v/>
      </c>
    </row>
    <row r="1787" spans="1:10" x14ac:dyDescent="0.35">
      <c r="A1787" s="113"/>
      <c r="B1787" s="114"/>
      <c r="C1787" s="115"/>
      <c r="D1787" s="114"/>
      <c r="E1787" s="116"/>
      <c r="F1787" s="116"/>
      <c r="G1787" s="114"/>
      <c r="H1787" s="115"/>
      <c r="I1787" s="274"/>
      <c r="J1787" s="277" t="str">
        <f>IFERROR(VLOOKUP(I1787,ACOUSTIC_SITE_INFO!$AR$3:$AS$501,2,FALSE),"")</f>
        <v/>
      </c>
    </row>
    <row r="1788" spans="1:10" x14ac:dyDescent="0.35">
      <c r="A1788" s="113"/>
      <c r="B1788" s="114"/>
      <c r="C1788" s="115"/>
      <c r="D1788" s="114"/>
      <c r="E1788" s="116"/>
      <c r="F1788" s="116"/>
      <c r="G1788" s="114"/>
      <c r="H1788" s="115"/>
      <c r="I1788" s="274"/>
      <c r="J1788" s="277" t="str">
        <f>IFERROR(VLOOKUP(I1788,ACOUSTIC_SITE_INFO!$AR$3:$AS$501,2,FALSE),"")</f>
        <v/>
      </c>
    </row>
    <row r="1789" spans="1:10" x14ac:dyDescent="0.35">
      <c r="A1789" s="113"/>
      <c r="B1789" s="114"/>
      <c r="C1789" s="115"/>
      <c r="D1789" s="114"/>
      <c r="E1789" s="116"/>
      <c r="F1789" s="116"/>
      <c r="G1789" s="114"/>
      <c r="H1789" s="115"/>
      <c r="I1789" s="274"/>
      <c r="J1789" s="277" t="str">
        <f>IFERROR(VLOOKUP(I1789,ACOUSTIC_SITE_INFO!$AR$3:$AS$501,2,FALSE),"")</f>
        <v/>
      </c>
    </row>
    <row r="1790" spans="1:10" x14ac:dyDescent="0.35">
      <c r="A1790" s="113"/>
      <c r="B1790" s="114"/>
      <c r="C1790" s="115"/>
      <c r="D1790" s="114"/>
      <c r="E1790" s="116"/>
      <c r="F1790" s="116"/>
      <c r="G1790" s="114"/>
      <c r="H1790" s="115"/>
      <c r="I1790" s="274"/>
      <c r="J1790" s="277" t="str">
        <f>IFERROR(VLOOKUP(I1790,ACOUSTIC_SITE_INFO!$AR$3:$AS$501,2,FALSE),"")</f>
        <v/>
      </c>
    </row>
    <row r="1791" spans="1:10" x14ac:dyDescent="0.35">
      <c r="A1791" s="113"/>
      <c r="B1791" s="114"/>
      <c r="C1791" s="115"/>
      <c r="D1791" s="114"/>
      <c r="E1791" s="116"/>
      <c r="F1791" s="116"/>
      <c r="G1791" s="114"/>
      <c r="H1791" s="115"/>
      <c r="I1791" s="274"/>
      <c r="J1791" s="277" t="str">
        <f>IFERROR(VLOOKUP(I1791,ACOUSTIC_SITE_INFO!$AR$3:$AS$501,2,FALSE),"")</f>
        <v/>
      </c>
    </row>
    <row r="1792" spans="1:10" x14ac:dyDescent="0.35">
      <c r="A1792" s="113"/>
      <c r="B1792" s="114"/>
      <c r="C1792" s="115"/>
      <c r="D1792" s="114"/>
      <c r="E1792" s="116"/>
      <c r="F1792" s="116"/>
      <c r="G1792" s="114"/>
      <c r="H1792" s="115"/>
      <c r="I1792" s="274"/>
      <c r="J1792" s="277" t="str">
        <f>IFERROR(VLOOKUP(I1792,ACOUSTIC_SITE_INFO!$AR$3:$AS$501,2,FALSE),"")</f>
        <v/>
      </c>
    </row>
    <row r="1793" spans="1:10" x14ac:dyDescent="0.35">
      <c r="A1793" s="113"/>
      <c r="B1793" s="114"/>
      <c r="C1793" s="115"/>
      <c r="D1793" s="114"/>
      <c r="E1793" s="116"/>
      <c r="F1793" s="116"/>
      <c r="G1793" s="114"/>
      <c r="H1793" s="115"/>
      <c r="I1793" s="274"/>
      <c r="J1793" s="277" t="str">
        <f>IFERROR(VLOOKUP(I1793,ACOUSTIC_SITE_INFO!$AR$3:$AS$501,2,FALSE),"")</f>
        <v/>
      </c>
    </row>
    <row r="1794" spans="1:10" x14ac:dyDescent="0.35">
      <c r="A1794" s="113"/>
      <c r="B1794" s="114"/>
      <c r="C1794" s="115"/>
      <c r="D1794" s="114"/>
      <c r="E1794" s="116"/>
      <c r="F1794" s="116"/>
      <c r="G1794" s="114"/>
      <c r="H1794" s="115"/>
      <c r="I1794" s="274"/>
      <c r="J1794" s="277" t="str">
        <f>IFERROR(VLOOKUP(I1794,ACOUSTIC_SITE_INFO!$AR$3:$AS$501,2,FALSE),"")</f>
        <v/>
      </c>
    </row>
    <row r="1795" spans="1:10" x14ac:dyDescent="0.35">
      <c r="A1795" s="113"/>
      <c r="B1795" s="114"/>
      <c r="C1795" s="115"/>
      <c r="D1795" s="114"/>
      <c r="E1795" s="116"/>
      <c r="F1795" s="116"/>
      <c r="G1795" s="114"/>
      <c r="H1795" s="115"/>
      <c r="I1795" s="274"/>
      <c r="J1795" s="277" t="str">
        <f>IFERROR(VLOOKUP(I1795,ACOUSTIC_SITE_INFO!$AR$3:$AS$501,2,FALSE),"")</f>
        <v/>
      </c>
    </row>
    <row r="1796" spans="1:10" x14ac:dyDescent="0.35">
      <c r="A1796" s="113"/>
      <c r="B1796" s="114"/>
      <c r="C1796" s="115"/>
      <c r="D1796" s="114"/>
      <c r="E1796" s="116"/>
      <c r="F1796" s="116"/>
      <c r="G1796" s="114"/>
      <c r="H1796" s="115"/>
      <c r="I1796" s="274"/>
      <c r="J1796" s="277" t="str">
        <f>IFERROR(VLOOKUP(I1796,ACOUSTIC_SITE_INFO!$AR$3:$AS$501,2,FALSE),"")</f>
        <v/>
      </c>
    </row>
    <row r="1797" spans="1:10" x14ac:dyDescent="0.35">
      <c r="A1797" s="113"/>
      <c r="B1797" s="114"/>
      <c r="C1797" s="115"/>
      <c r="D1797" s="114"/>
      <c r="E1797" s="116"/>
      <c r="F1797" s="116"/>
      <c r="G1797" s="114"/>
      <c r="H1797" s="115"/>
      <c r="I1797" s="274"/>
      <c r="J1797" s="277" t="str">
        <f>IFERROR(VLOOKUP(I1797,ACOUSTIC_SITE_INFO!$AR$3:$AS$501,2,FALSE),"")</f>
        <v/>
      </c>
    </row>
    <row r="1798" spans="1:10" x14ac:dyDescent="0.35">
      <c r="A1798" s="113"/>
      <c r="B1798" s="114"/>
      <c r="C1798" s="115"/>
      <c r="D1798" s="114"/>
      <c r="E1798" s="116"/>
      <c r="F1798" s="116"/>
      <c r="G1798" s="114"/>
      <c r="H1798" s="115"/>
      <c r="I1798" s="274"/>
      <c r="J1798" s="277" t="str">
        <f>IFERROR(VLOOKUP(I1798,ACOUSTIC_SITE_INFO!$AR$3:$AS$501,2,FALSE),"")</f>
        <v/>
      </c>
    </row>
    <row r="1799" spans="1:10" x14ac:dyDescent="0.35">
      <c r="A1799" s="113"/>
      <c r="B1799" s="114"/>
      <c r="C1799" s="115"/>
      <c r="D1799" s="114"/>
      <c r="E1799" s="116"/>
      <c r="F1799" s="116"/>
      <c r="G1799" s="114"/>
      <c r="H1799" s="115"/>
      <c r="I1799" s="274"/>
      <c r="J1799" s="277" t="str">
        <f>IFERROR(VLOOKUP(I1799,ACOUSTIC_SITE_INFO!$AR$3:$AS$501,2,FALSE),"")</f>
        <v/>
      </c>
    </row>
    <row r="1800" spans="1:10" x14ac:dyDescent="0.35">
      <c r="A1800" s="113"/>
      <c r="B1800" s="114"/>
      <c r="C1800" s="115"/>
      <c r="D1800" s="114"/>
      <c r="E1800" s="116"/>
      <c r="F1800" s="116"/>
      <c r="G1800" s="114"/>
      <c r="H1800" s="115"/>
      <c r="I1800" s="274"/>
      <c r="J1800" s="277" t="str">
        <f>IFERROR(VLOOKUP(I1800,ACOUSTIC_SITE_INFO!$AR$3:$AS$501,2,FALSE),"")</f>
        <v/>
      </c>
    </row>
    <row r="1801" spans="1:10" x14ac:dyDescent="0.35">
      <c r="A1801" s="113"/>
      <c r="B1801" s="114"/>
      <c r="C1801" s="115"/>
      <c r="D1801" s="114"/>
      <c r="E1801" s="116"/>
      <c r="F1801" s="116"/>
      <c r="G1801" s="114"/>
      <c r="H1801" s="115"/>
      <c r="I1801" s="274"/>
      <c r="J1801" s="277" t="str">
        <f>IFERROR(VLOOKUP(I1801,ACOUSTIC_SITE_INFO!$AR$3:$AS$501,2,FALSE),"")</f>
        <v/>
      </c>
    </row>
    <row r="1802" spans="1:10" x14ac:dyDescent="0.35">
      <c r="A1802" s="113"/>
      <c r="B1802" s="114"/>
      <c r="C1802" s="115"/>
      <c r="D1802" s="114"/>
      <c r="E1802" s="116"/>
      <c r="F1802" s="116"/>
      <c r="G1802" s="114"/>
      <c r="H1802" s="115"/>
      <c r="I1802" s="274"/>
      <c r="J1802" s="277" t="str">
        <f>IFERROR(VLOOKUP(I1802,ACOUSTIC_SITE_INFO!$AR$3:$AS$501,2,FALSE),"")</f>
        <v/>
      </c>
    </row>
    <row r="1803" spans="1:10" x14ac:dyDescent="0.35">
      <c r="A1803" s="113"/>
      <c r="B1803" s="114"/>
      <c r="C1803" s="115"/>
      <c r="D1803" s="114"/>
      <c r="E1803" s="116"/>
      <c r="F1803" s="116"/>
      <c r="G1803" s="114"/>
      <c r="H1803" s="115"/>
      <c r="I1803" s="274"/>
      <c r="J1803" s="277" t="str">
        <f>IFERROR(VLOOKUP(I1803,ACOUSTIC_SITE_INFO!$AR$3:$AS$501,2,FALSE),"")</f>
        <v/>
      </c>
    </row>
    <row r="1804" spans="1:10" x14ac:dyDescent="0.35">
      <c r="A1804" s="113"/>
      <c r="B1804" s="114"/>
      <c r="C1804" s="115"/>
      <c r="D1804" s="114"/>
      <c r="E1804" s="116"/>
      <c r="F1804" s="116"/>
      <c r="G1804" s="114"/>
      <c r="H1804" s="115"/>
      <c r="I1804" s="274"/>
      <c r="J1804" s="277" t="str">
        <f>IFERROR(VLOOKUP(I1804,ACOUSTIC_SITE_INFO!$AR$3:$AS$501,2,FALSE),"")</f>
        <v/>
      </c>
    </row>
    <row r="1805" spans="1:10" x14ac:dyDescent="0.35">
      <c r="A1805" s="113"/>
      <c r="B1805" s="114"/>
      <c r="C1805" s="115"/>
      <c r="D1805" s="114"/>
      <c r="E1805" s="116"/>
      <c r="F1805" s="116"/>
      <c r="G1805" s="114"/>
      <c r="H1805" s="115"/>
      <c r="I1805" s="274"/>
      <c r="J1805" s="277" t="str">
        <f>IFERROR(VLOOKUP(I1805,ACOUSTIC_SITE_INFO!$AR$3:$AS$501,2,FALSE),"")</f>
        <v/>
      </c>
    </row>
    <row r="1806" spans="1:10" x14ac:dyDescent="0.35">
      <c r="A1806" s="113"/>
      <c r="B1806" s="114"/>
      <c r="C1806" s="115"/>
      <c r="D1806" s="114"/>
      <c r="E1806" s="116"/>
      <c r="F1806" s="116"/>
      <c r="G1806" s="114"/>
      <c r="H1806" s="115"/>
      <c r="I1806" s="274"/>
      <c r="J1806" s="277" t="str">
        <f>IFERROR(VLOOKUP(I1806,ACOUSTIC_SITE_INFO!$AR$3:$AS$501,2,FALSE),"")</f>
        <v/>
      </c>
    </row>
    <row r="1807" spans="1:10" x14ac:dyDescent="0.35">
      <c r="A1807" s="113"/>
      <c r="B1807" s="114"/>
      <c r="C1807" s="115"/>
      <c r="D1807" s="114"/>
      <c r="E1807" s="116"/>
      <c r="F1807" s="116"/>
      <c r="G1807" s="114"/>
      <c r="H1807" s="115"/>
      <c r="I1807" s="274"/>
      <c r="J1807" s="277" t="str">
        <f>IFERROR(VLOOKUP(I1807,ACOUSTIC_SITE_INFO!$AR$3:$AS$501,2,FALSE),"")</f>
        <v/>
      </c>
    </row>
    <row r="1808" spans="1:10" x14ac:dyDescent="0.35">
      <c r="A1808" s="113"/>
      <c r="B1808" s="114"/>
      <c r="C1808" s="115"/>
      <c r="D1808" s="114"/>
      <c r="E1808" s="116"/>
      <c r="F1808" s="116"/>
      <c r="G1808" s="114"/>
      <c r="H1808" s="115"/>
      <c r="I1808" s="274"/>
      <c r="J1808" s="277" t="str">
        <f>IFERROR(VLOOKUP(I1808,ACOUSTIC_SITE_INFO!$AR$3:$AS$501,2,FALSE),"")</f>
        <v/>
      </c>
    </row>
    <row r="1809" spans="1:10" x14ac:dyDescent="0.35">
      <c r="A1809" s="113"/>
      <c r="B1809" s="114"/>
      <c r="C1809" s="115"/>
      <c r="D1809" s="114"/>
      <c r="E1809" s="116"/>
      <c r="F1809" s="116"/>
      <c r="G1809" s="114"/>
      <c r="H1809" s="115"/>
      <c r="I1809" s="274"/>
      <c r="J1809" s="277" t="str">
        <f>IFERROR(VLOOKUP(I1809,ACOUSTIC_SITE_INFO!$AR$3:$AS$501,2,FALSE),"")</f>
        <v/>
      </c>
    </row>
    <row r="1810" spans="1:10" x14ac:dyDescent="0.35">
      <c r="A1810" s="113"/>
      <c r="B1810" s="114"/>
      <c r="C1810" s="115"/>
      <c r="D1810" s="114"/>
      <c r="E1810" s="116"/>
      <c r="F1810" s="116"/>
      <c r="G1810" s="114"/>
      <c r="H1810" s="115"/>
      <c r="I1810" s="274"/>
      <c r="J1810" s="277" t="str">
        <f>IFERROR(VLOOKUP(I1810,ACOUSTIC_SITE_INFO!$AR$3:$AS$501,2,FALSE),"")</f>
        <v/>
      </c>
    </row>
    <row r="1811" spans="1:10" x14ac:dyDescent="0.35">
      <c r="A1811" s="113"/>
      <c r="B1811" s="114"/>
      <c r="C1811" s="115"/>
      <c r="D1811" s="114"/>
      <c r="E1811" s="116"/>
      <c r="F1811" s="116"/>
      <c r="G1811" s="114"/>
      <c r="H1811" s="115"/>
      <c r="I1811" s="274"/>
      <c r="J1811" s="277" t="str">
        <f>IFERROR(VLOOKUP(I1811,ACOUSTIC_SITE_INFO!$AR$3:$AS$501,2,FALSE),"")</f>
        <v/>
      </c>
    </row>
    <row r="1812" spans="1:10" x14ac:dyDescent="0.35">
      <c r="A1812" s="113"/>
      <c r="B1812" s="114"/>
      <c r="C1812" s="115"/>
      <c r="D1812" s="114"/>
      <c r="E1812" s="116"/>
      <c r="F1812" s="116"/>
      <c r="G1812" s="114"/>
      <c r="H1812" s="115"/>
      <c r="I1812" s="274"/>
      <c r="J1812" s="277" t="str">
        <f>IFERROR(VLOOKUP(I1812,ACOUSTIC_SITE_INFO!$AR$3:$AS$501,2,FALSE),"")</f>
        <v/>
      </c>
    </row>
    <row r="1813" spans="1:10" x14ac:dyDescent="0.35">
      <c r="A1813" s="113"/>
      <c r="B1813" s="114"/>
      <c r="C1813" s="115"/>
      <c r="D1813" s="114"/>
      <c r="E1813" s="116"/>
      <c r="F1813" s="116"/>
      <c r="G1813" s="114"/>
      <c r="H1813" s="115"/>
      <c r="I1813" s="274"/>
      <c r="J1813" s="277" t="str">
        <f>IFERROR(VLOOKUP(I1813,ACOUSTIC_SITE_INFO!$AR$3:$AS$501,2,FALSE),"")</f>
        <v/>
      </c>
    </row>
    <row r="1814" spans="1:10" x14ac:dyDescent="0.35">
      <c r="A1814" s="113"/>
      <c r="B1814" s="114"/>
      <c r="C1814" s="115"/>
      <c r="D1814" s="114"/>
      <c r="E1814" s="116"/>
      <c r="F1814" s="116"/>
      <c r="G1814" s="114"/>
      <c r="H1814" s="115"/>
      <c r="I1814" s="274"/>
      <c r="J1814" s="277" t="str">
        <f>IFERROR(VLOOKUP(I1814,ACOUSTIC_SITE_INFO!$AR$3:$AS$501,2,FALSE),"")</f>
        <v/>
      </c>
    </row>
    <row r="1815" spans="1:10" x14ac:dyDescent="0.35">
      <c r="A1815" s="113"/>
      <c r="B1815" s="114"/>
      <c r="C1815" s="115"/>
      <c r="D1815" s="114"/>
      <c r="E1815" s="116"/>
      <c r="F1815" s="116"/>
      <c r="G1815" s="114"/>
      <c r="H1815" s="115"/>
      <c r="I1815" s="274"/>
      <c r="J1815" s="277" t="str">
        <f>IFERROR(VLOOKUP(I1815,ACOUSTIC_SITE_INFO!$AR$3:$AS$501,2,FALSE),"")</f>
        <v/>
      </c>
    </row>
    <row r="1816" spans="1:10" x14ac:dyDescent="0.35">
      <c r="A1816" s="113"/>
      <c r="B1816" s="114"/>
      <c r="C1816" s="115"/>
      <c r="D1816" s="114"/>
      <c r="E1816" s="116"/>
      <c r="F1816" s="116"/>
      <c r="G1816" s="114"/>
      <c r="H1816" s="115"/>
      <c r="I1816" s="274"/>
      <c r="J1816" s="277" t="str">
        <f>IFERROR(VLOOKUP(I1816,ACOUSTIC_SITE_INFO!$AR$3:$AS$501,2,FALSE),"")</f>
        <v/>
      </c>
    </row>
    <row r="1817" spans="1:10" x14ac:dyDescent="0.35">
      <c r="A1817" s="113"/>
      <c r="B1817" s="114"/>
      <c r="C1817" s="115"/>
      <c r="D1817" s="114"/>
      <c r="E1817" s="116"/>
      <c r="F1817" s="116"/>
      <c r="G1817" s="114"/>
      <c r="H1817" s="115"/>
      <c r="I1817" s="274"/>
      <c r="J1817" s="277" t="str">
        <f>IFERROR(VLOOKUP(I1817,ACOUSTIC_SITE_INFO!$AR$3:$AS$501,2,FALSE),"")</f>
        <v/>
      </c>
    </row>
    <row r="1818" spans="1:10" x14ac:dyDescent="0.35">
      <c r="A1818" s="113"/>
      <c r="B1818" s="114"/>
      <c r="C1818" s="115"/>
      <c r="D1818" s="114"/>
      <c r="E1818" s="116"/>
      <c r="F1818" s="116"/>
      <c r="G1818" s="114"/>
      <c r="H1818" s="115"/>
      <c r="I1818" s="274"/>
      <c r="J1818" s="277" t="str">
        <f>IFERROR(VLOOKUP(I1818,ACOUSTIC_SITE_INFO!$AR$3:$AS$501,2,FALSE),"")</f>
        <v/>
      </c>
    </row>
    <row r="1819" spans="1:10" x14ac:dyDescent="0.35">
      <c r="A1819" s="113"/>
      <c r="B1819" s="114"/>
      <c r="C1819" s="115"/>
      <c r="D1819" s="114"/>
      <c r="E1819" s="116"/>
      <c r="F1819" s="116"/>
      <c r="G1819" s="114"/>
      <c r="H1819" s="115"/>
      <c r="I1819" s="274"/>
      <c r="J1819" s="277" t="str">
        <f>IFERROR(VLOOKUP(I1819,ACOUSTIC_SITE_INFO!$AR$3:$AS$501,2,FALSE),"")</f>
        <v/>
      </c>
    </row>
    <row r="1820" spans="1:10" x14ac:dyDescent="0.35">
      <c r="A1820" s="113"/>
      <c r="B1820" s="114"/>
      <c r="C1820" s="115"/>
      <c r="D1820" s="114"/>
      <c r="E1820" s="116"/>
      <c r="F1820" s="116"/>
      <c r="G1820" s="114"/>
      <c r="H1820" s="115"/>
      <c r="I1820" s="274"/>
      <c r="J1820" s="277" t="str">
        <f>IFERROR(VLOOKUP(I1820,ACOUSTIC_SITE_INFO!$AR$3:$AS$501,2,FALSE),"")</f>
        <v/>
      </c>
    </row>
    <row r="1821" spans="1:10" x14ac:dyDescent="0.35">
      <c r="A1821" s="113"/>
      <c r="B1821" s="114"/>
      <c r="C1821" s="115"/>
      <c r="D1821" s="114"/>
      <c r="E1821" s="116"/>
      <c r="F1821" s="116"/>
      <c r="G1821" s="114"/>
      <c r="H1821" s="115"/>
      <c r="I1821" s="274"/>
      <c r="J1821" s="277" t="str">
        <f>IFERROR(VLOOKUP(I1821,ACOUSTIC_SITE_INFO!$AR$3:$AS$501,2,FALSE),"")</f>
        <v/>
      </c>
    </row>
    <row r="1822" spans="1:10" x14ac:dyDescent="0.35">
      <c r="A1822" s="113"/>
      <c r="B1822" s="114"/>
      <c r="C1822" s="115"/>
      <c r="D1822" s="114"/>
      <c r="E1822" s="116"/>
      <c r="F1822" s="116"/>
      <c r="G1822" s="114"/>
      <c r="H1822" s="115"/>
      <c r="I1822" s="274"/>
      <c r="J1822" s="277" t="str">
        <f>IFERROR(VLOOKUP(I1822,ACOUSTIC_SITE_INFO!$AR$3:$AS$501,2,FALSE),"")</f>
        <v/>
      </c>
    </row>
    <row r="1823" spans="1:10" x14ac:dyDescent="0.35">
      <c r="A1823" s="113"/>
      <c r="B1823" s="114"/>
      <c r="C1823" s="115"/>
      <c r="D1823" s="114"/>
      <c r="E1823" s="116"/>
      <c r="F1823" s="116"/>
      <c r="G1823" s="114"/>
      <c r="H1823" s="115"/>
      <c r="I1823" s="274"/>
      <c r="J1823" s="277" t="str">
        <f>IFERROR(VLOOKUP(I1823,ACOUSTIC_SITE_INFO!$AR$3:$AS$501,2,FALSE),"")</f>
        <v/>
      </c>
    </row>
    <row r="1824" spans="1:10" x14ac:dyDescent="0.35">
      <c r="A1824" s="113"/>
      <c r="B1824" s="114"/>
      <c r="C1824" s="115"/>
      <c r="D1824" s="114"/>
      <c r="E1824" s="116"/>
      <c r="F1824" s="116"/>
      <c r="G1824" s="114"/>
      <c r="H1824" s="115"/>
      <c r="I1824" s="274"/>
      <c r="J1824" s="277" t="str">
        <f>IFERROR(VLOOKUP(I1824,ACOUSTIC_SITE_INFO!$AR$3:$AS$501,2,FALSE),"")</f>
        <v/>
      </c>
    </row>
    <row r="1825" spans="1:10" x14ac:dyDescent="0.35">
      <c r="A1825" s="113"/>
      <c r="B1825" s="114"/>
      <c r="C1825" s="115"/>
      <c r="D1825" s="114"/>
      <c r="E1825" s="116"/>
      <c r="F1825" s="116"/>
      <c r="G1825" s="114"/>
      <c r="H1825" s="115"/>
      <c r="I1825" s="274"/>
      <c r="J1825" s="277" t="str">
        <f>IFERROR(VLOOKUP(I1825,ACOUSTIC_SITE_INFO!$AR$3:$AS$501,2,FALSE),"")</f>
        <v/>
      </c>
    </row>
    <row r="1826" spans="1:10" x14ac:dyDescent="0.35">
      <c r="A1826" s="113"/>
      <c r="B1826" s="114"/>
      <c r="C1826" s="115"/>
      <c r="D1826" s="114"/>
      <c r="E1826" s="116"/>
      <c r="F1826" s="116"/>
      <c r="G1826" s="114"/>
      <c r="H1826" s="115"/>
      <c r="I1826" s="274"/>
      <c r="J1826" s="277" t="str">
        <f>IFERROR(VLOOKUP(I1826,ACOUSTIC_SITE_INFO!$AR$3:$AS$501,2,FALSE),"")</f>
        <v/>
      </c>
    </row>
    <row r="1827" spans="1:10" x14ac:dyDescent="0.35">
      <c r="A1827" s="113"/>
      <c r="B1827" s="114"/>
      <c r="C1827" s="115"/>
      <c r="D1827" s="114"/>
      <c r="E1827" s="116"/>
      <c r="F1827" s="116"/>
      <c r="G1827" s="114"/>
      <c r="H1827" s="115"/>
      <c r="I1827" s="274"/>
      <c r="J1827" s="277" t="str">
        <f>IFERROR(VLOOKUP(I1827,ACOUSTIC_SITE_INFO!$AR$3:$AS$501,2,FALSE),"")</f>
        <v/>
      </c>
    </row>
    <row r="1828" spans="1:10" x14ac:dyDescent="0.35">
      <c r="A1828" s="113"/>
      <c r="B1828" s="114"/>
      <c r="C1828" s="115"/>
      <c r="D1828" s="114"/>
      <c r="E1828" s="116"/>
      <c r="F1828" s="116"/>
      <c r="G1828" s="114"/>
      <c r="H1828" s="115"/>
      <c r="I1828" s="274"/>
      <c r="J1828" s="277" t="str">
        <f>IFERROR(VLOOKUP(I1828,ACOUSTIC_SITE_INFO!$AR$3:$AS$501,2,FALSE),"")</f>
        <v/>
      </c>
    </row>
    <row r="1829" spans="1:10" x14ac:dyDescent="0.35">
      <c r="A1829" s="113"/>
      <c r="B1829" s="114"/>
      <c r="C1829" s="115"/>
      <c r="D1829" s="114"/>
      <c r="E1829" s="116"/>
      <c r="F1829" s="116"/>
      <c r="G1829" s="114"/>
      <c r="H1829" s="115"/>
      <c r="I1829" s="274"/>
      <c r="J1829" s="277" t="str">
        <f>IFERROR(VLOOKUP(I1829,ACOUSTIC_SITE_INFO!$AR$3:$AS$501,2,FALSE),"")</f>
        <v/>
      </c>
    </row>
    <row r="1830" spans="1:10" x14ac:dyDescent="0.35">
      <c r="A1830" s="113"/>
      <c r="B1830" s="114"/>
      <c r="C1830" s="115"/>
      <c r="D1830" s="114"/>
      <c r="E1830" s="116"/>
      <c r="F1830" s="116"/>
      <c r="G1830" s="114"/>
      <c r="H1830" s="115"/>
      <c r="I1830" s="274"/>
      <c r="J1830" s="277" t="str">
        <f>IFERROR(VLOOKUP(I1830,ACOUSTIC_SITE_INFO!$AR$3:$AS$501,2,FALSE),"")</f>
        <v/>
      </c>
    </row>
    <row r="1831" spans="1:10" x14ac:dyDescent="0.35">
      <c r="A1831" s="113"/>
      <c r="B1831" s="114"/>
      <c r="C1831" s="115"/>
      <c r="D1831" s="114"/>
      <c r="E1831" s="116"/>
      <c r="F1831" s="116"/>
      <c r="G1831" s="114"/>
      <c r="H1831" s="115"/>
      <c r="I1831" s="274"/>
      <c r="J1831" s="277" t="str">
        <f>IFERROR(VLOOKUP(I1831,ACOUSTIC_SITE_INFO!$AR$3:$AS$501,2,FALSE),"")</f>
        <v/>
      </c>
    </row>
    <row r="1832" spans="1:10" x14ac:dyDescent="0.35">
      <c r="A1832" s="113"/>
      <c r="B1832" s="114"/>
      <c r="C1832" s="115"/>
      <c r="D1832" s="114"/>
      <c r="E1832" s="116"/>
      <c r="F1832" s="116"/>
      <c r="G1832" s="114"/>
      <c r="H1832" s="115"/>
      <c r="I1832" s="274"/>
      <c r="J1832" s="277" t="str">
        <f>IFERROR(VLOOKUP(I1832,ACOUSTIC_SITE_INFO!$AR$3:$AS$501,2,FALSE),"")</f>
        <v/>
      </c>
    </row>
    <row r="1833" spans="1:10" x14ac:dyDescent="0.35">
      <c r="A1833" s="113"/>
      <c r="B1833" s="114"/>
      <c r="C1833" s="115"/>
      <c r="D1833" s="114"/>
      <c r="E1833" s="116"/>
      <c r="F1833" s="116"/>
      <c r="G1833" s="114"/>
      <c r="H1833" s="115"/>
      <c r="I1833" s="274"/>
      <c r="J1833" s="277" t="str">
        <f>IFERROR(VLOOKUP(I1833,ACOUSTIC_SITE_INFO!$AR$3:$AS$501,2,FALSE),"")</f>
        <v/>
      </c>
    </row>
    <row r="1834" spans="1:10" x14ac:dyDescent="0.35">
      <c r="A1834" s="113"/>
      <c r="B1834" s="114"/>
      <c r="C1834" s="115"/>
      <c r="D1834" s="114"/>
      <c r="E1834" s="116"/>
      <c r="F1834" s="116"/>
      <c r="G1834" s="114"/>
      <c r="H1834" s="115"/>
      <c r="I1834" s="274"/>
      <c r="J1834" s="277" t="str">
        <f>IFERROR(VLOOKUP(I1834,ACOUSTIC_SITE_INFO!$AR$3:$AS$501,2,FALSE),"")</f>
        <v/>
      </c>
    </row>
    <row r="1835" spans="1:10" x14ac:dyDescent="0.35">
      <c r="A1835" s="113"/>
      <c r="B1835" s="114"/>
      <c r="C1835" s="115"/>
      <c r="D1835" s="114"/>
      <c r="E1835" s="116"/>
      <c r="F1835" s="116"/>
      <c r="G1835" s="114"/>
      <c r="H1835" s="115"/>
      <c r="I1835" s="274"/>
      <c r="J1835" s="277" t="str">
        <f>IFERROR(VLOOKUP(I1835,ACOUSTIC_SITE_INFO!$AR$3:$AS$501,2,FALSE),"")</f>
        <v/>
      </c>
    </row>
    <row r="1836" spans="1:10" x14ac:dyDescent="0.35">
      <c r="A1836" s="113"/>
      <c r="B1836" s="114"/>
      <c r="C1836" s="115"/>
      <c r="D1836" s="114"/>
      <c r="E1836" s="116"/>
      <c r="F1836" s="116"/>
      <c r="G1836" s="114"/>
      <c r="H1836" s="115"/>
      <c r="I1836" s="274"/>
      <c r="J1836" s="277" t="str">
        <f>IFERROR(VLOOKUP(I1836,ACOUSTIC_SITE_INFO!$AR$3:$AS$501,2,FALSE),"")</f>
        <v/>
      </c>
    </row>
    <row r="1837" spans="1:10" x14ac:dyDescent="0.35">
      <c r="A1837" s="113"/>
      <c r="B1837" s="114"/>
      <c r="C1837" s="115"/>
      <c r="D1837" s="114"/>
      <c r="E1837" s="116"/>
      <c r="F1837" s="116"/>
      <c r="G1837" s="114"/>
      <c r="H1837" s="115"/>
      <c r="I1837" s="274"/>
      <c r="J1837" s="277" t="str">
        <f>IFERROR(VLOOKUP(I1837,ACOUSTIC_SITE_INFO!$AR$3:$AS$501,2,FALSE),"")</f>
        <v/>
      </c>
    </row>
    <row r="1838" spans="1:10" x14ac:dyDescent="0.35">
      <c r="A1838" s="113"/>
      <c r="B1838" s="114"/>
      <c r="C1838" s="115"/>
      <c r="D1838" s="114"/>
      <c r="E1838" s="116"/>
      <c r="F1838" s="116"/>
      <c r="G1838" s="114"/>
      <c r="H1838" s="115"/>
      <c r="I1838" s="274"/>
      <c r="J1838" s="277" t="str">
        <f>IFERROR(VLOOKUP(I1838,ACOUSTIC_SITE_INFO!$AR$3:$AS$501,2,FALSE),"")</f>
        <v/>
      </c>
    </row>
    <row r="1839" spans="1:10" x14ac:dyDescent="0.35">
      <c r="A1839" s="113"/>
      <c r="B1839" s="114"/>
      <c r="C1839" s="115"/>
      <c r="D1839" s="114"/>
      <c r="E1839" s="116"/>
      <c r="F1839" s="116"/>
      <c r="G1839" s="114"/>
      <c r="H1839" s="115"/>
      <c r="I1839" s="274"/>
      <c r="J1839" s="277" t="str">
        <f>IFERROR(VLOOKUP(I1839,ACOUSTIC_SITE_INFO!$AR$3:$AS$501,2,FALSE),"")</f>
        <v/>
      </c>
    </row>
    <row r="1840" spans="1:10" x14ac:dyDescent="0.35">
      <c r="A1840" s="113"/>
      <c r="B1840" s="114"/>
      <c r="C1840" s="115"/>
      <c r="D1840" s="114"/>
      <c r="E1840" s="116"/>
      <c r="F1840" s="116"/>
      <c r="G1840" s="114"/>
      <c r="H1840" s="115"/>
      <c r="I1840" s="274"/>
      <c r="J1840" s="277" t="str">
        <f>IFERROR(VLOOKUP(I1840,ACOUSTIC_SITE_INFO!$AR$3:$AS$501,2,FALSE),"")</f>
        <v/>
      </c>
    </row>
    <row r="1841" spans="1:10" x14ac:dyDescent="0.35">
      <c r="A1841" s="113"/>
      <c r="B1841" s="114"/>
      <c r="C1841" s="115"/>
      <c r="D1841" s="114"/>
      <c r="E1841" s="116"/>
      <c r="F1841" s="116"/>
      <c r="G1841" s="114"/>
      <c r="H1841" s="115"/>
      <c r="I1841" s="274"/>
      <c r="J1841" s="277" t="str">
        <f>IFERROR(VLOOKUP(I1841,ACOUSTIC_SITE_INFO!$AR$3:$AS$501,2,FALSE),"")</f>
        <v/>
      </c>
    </row>
    <row r="1842" spans="1:10" x14ac:dyDescent="0.35">
      <c r="A1842" s="113"/>
      <c r="B1842" s="114"/>
      <c r="C1842" s="115"/>
      <c r="D1842" s="114"/>
      <c r="E1842" s="116"/>
      <c r="F1842" s="116"/>
      <c r="G1842" s="114"/>
      <c r="H1842" s="115"/>
      <c r="I1842" s="274"/>
      <c r="J1842" s="277" t="str">
        <f>IFERROR(VLOOKUP(I1842,ACOUSTIC_SITE_INFO!$AR$3:$AS$501,2,FALSE),"")</f>
        <v/>
      </c>
    </row>
    <row r="1843" spans="1:10" x14ac:dyDescent="0.35">
      <c r="A1843" s="113"/>
      <c r="B1843" s="114"/>
      <c r="C1843" s="115"/>
      <c r="D1843" s="114"/>
      <c r="E1843" s="116"/>
      <c r="F1843" s="116"/>
      <c r="G1843" s="114"/>
      <c r="H1843" s="115"/>
      <c r="I1843" s="274"/>
      <c r="J1843" s="277" t="str">
        <f>IFERROR(VLOOKUP(I1843,ACOUSTIC_SITE_INFO!$AR$3:$AS$501,2,FALSE),"")</f>
        <v/>
      </c>
    </row>
    <row r="1844" spans="1:10" x14ac:dyDescent="0.35">
      <c r="A1844" s="113"/>
      <c r="B1844" s="114"/>
      <c r="C1844" s="115"/>
      <c r="D1844" s="114"/>
      <c r="E1844" s="116"/>
      <c r="F1844" s="116"/>
      <c r="G1844" s="114"/>
      <c r="H1844" s="115"/>
      <c r="I1844" s="274"/>
      <c r="J1844" s="277" t="str">
        <f>IFERROR(VLOOKUP(I1844,ACOUSTIC_SITE_INFO!$AR$3:$AS$501,2,FALSE),"")</f>
        <v/>
      </c>
    </row>
    <row r="1845" spans="1:10" x14ac:dyDescent="0.35">
      <c r="A1845" s="113"/>
      <c r="B1845" s="114"/>
      <c r="C1845" s="115"/>
      <c r="D1845" s="114"/>
      <c r="E1845" s="116"/>
      <c r="F1845" s="116"/>
      <c r="G1845" s="114"/>
      <c r="H1845" s="115"/>
      <c r="I1845" s="274"/>
      <c r="J1845" s="277" t="str">
        <f>IFERROR(VLOOKUP(I1845,ACOUSTIC_SITE_INFO!$AR$3:$AS$501,2,FALSE),"")</f>
        <v/>
      </c>
    </row>
    <row r="1846" spans="1:10" x14ac:dyDescent="0.35">
      <c r="A1846" s="113"/>
      <c r="B1846" s="114"/>
      <c r="C1846" s="115"/>
      <c r="D1846" s="114"/>
      <c r="E1846" s="116"/>
      <c r="F1846" s="116"/>
      <c r="G1846" s="114"/>
      <c r="H1846" s="115"/>
      <c r="I1846" s="274"/>
      <c r="J1846" s="277" t="str">
        <f>IFERROR(VLOOKUP(I1846,ACOUSTIC_SITE_INFO!$AR$3:$AS$501,2,FALSE),"")</f>
        <v/>
      </c>
    </row>
    <row r="1847" spans="1:10" x14ac:dyDescent="0.35">
      <c r="A1847" s="113"/>
      <c r="B1847" s="114"/>
      <c r="C1847" s="115"/>
      <c r="D1847" s="114"/>
      <c r="E1847" s="116"/>
      <c r="F1847" s="116"/>
      <c r="G1847" s="114"/>
      <c r="H1847" s="115"/>
      <c r="I1847" s="274"/>
      <c r="J1847" s="277" t="str">
        <f>IFERROR(VLOOKUP(I1847,ACOUSTIC_SITE_INFO!$AR$3:$AS$501,2,FALSE),"")</f>
        <v/>
      </c>
    </row>
    <row r="1848" spans="1:10" x14ac:dyDescent="0.35">
      <c r="A1848" s="113"/>
      <c r="B1848" s="114"/>
      <c r="C1848" s="115"/>
      <c r="D1848" s="114"/>
      <c r="E1848" s="116"/>
      <c r="F1848" s="116"/>
      <c r="G1848" s="114"/>
      <c r="H1848" s="115"/>
      <c r="I1848" s="274"/>
      <c r="J1848" s="277" t="str">
        <f>IFERROR(VLOOKUP(I1848,ACOUSTIC_SITE_INFO!$AR$3:$AS$501,2,FALSE),"")</f>
        <v/>
      </c>
    </row>
    <row r="1849" spans="1:10" x14ac:dyDescent="0.35">
      <c r="A1849" s="113"/>
      <c r="B1849" s="114"/>
      <c r="C1849" s="115"/>
      <c r="D1849" s="114"/>
      <c r="E1849" s="116"/>
      <c r="F1849" s="116"/>
      <c r="G1849" s="114"/>
      <c r="H1849" s="115"/>
      <c r="I1849" s="274"/>
      <c r="J1849" s="277" t="str">
        <f>IFERROR(VLOOKUP(I1849,ACOUSTIC_SITE_INFO!$AR$3:$AS$501,2,FALSE),"")</f>
        <v/>
      </c>
    </row>
    <row r="1850" spans="1:10" x14ac:dyDescent="0.35">
      <c r="A1850" s="113"/>
      <c r="B1850" s="114"/>
      <c r="C1850" s="115"/>
      <c r="D1850" s="114"/>
      <c r="E1850" s="116"/>
      <c r="F1850" s="116"/>
      <c r="G1850" s="114"/>
      <c r="H1850" s="115"/>
      <c r="I1850" s="274"/>
      <c r="J1850" s="277" t="str">
        <f>IFERROR(VLOOKUP(I1850,ACOUSTIC_SITE_INFO!$AR$3:$AS$501,2,FALSE),"")</f>
        <v/>
      </c>
    </row>
    <row r="1851" spans="1:10" x14ac:dyDescent="0.35">
      <c r="A1851" s="113"/>
      <c r="B1851" s="114"/>
      <c r="C1851" s="115"/>
      <c r="D1851" s="114"/>
      <c r="E1851" s="116"/>
      <c r="F1851" s="116"/>
      <c r="G1851" s="114"/>
      <c r="H1851" s="115"/>
      <c r="I1851" s="274"/>
      <c r="J1851" s="277" t="str">
        <f>IFERROR(VLOOKUP(I1851,ACOUSTIC_SITE_INFO!$AR$3:$AS$501,2,FALSE),"")</f>
        <v/>
      </c>
    </row>
    <row r="1852" spans="1:10" x14ac:dyDescent="0.35">
      <c r="A1852" s="113"/>
      <c r="B1852" s="114"/>
      <c r="C1852" s="115"/>
      <c r="D1852" s="114"/>
      <c r="E1852" s="116"/>
      <c r="F1852" s="116"/>
      <c r="G1852" s="114"/>
      <c r="H1852" s="115"/>
      <c r="I1852" s="274"/>
      <c r="J1852" s="277" t="str">
        <f>IFERROR(VLOOKUP(I1852,ACOUSTIC_SITE_INFO!$AR$3:$AS$501,2,FALSE),"")</f>
        <v/>
      </c>
    </row>
    <row r="1853" spans="1:10" x14ac:dyDescent="0.35">
      <c r="A1853" s="113"/>
      <c r="B1853" s="114"/>
      <c r="C1853" s="115"/>
      <c r="D1853" s="114"/>
      <c r="E1853" s="116"/>
      <c r="F1853" s="116"/>
      <c r="G1853" s="114"/>
      <c r="H1853" s="115"/>
      <c r="I1853" s="274"/>
      <c r="J1853" s="277" t="str">
        <f>IFERROR(VLOOKUP(I1853,ACOUSTIC_SITE_INFO!$AR$3:$AS$501,2,FALSE),"")</f>
        <v/>
      </c>
    </row>
    <row r="1854" spans="1:10" x14ac:dyDescent="0.35">
      <c r="A1854" s="113"/>
      <c r="B1854" s="114"/>
      <c r="C1854" s="115"/>
      <c r="D1854" s="114"/>
      <c r="E1854" s="116"/>
      <c r="F1854" s="116"/>
      <c r="G1854" s="114"/>
      <c r="H1854" s="115"/>
      <c r="I1854" s="274"/>
      <c r="J1854" s="277" t="str">
        <f>IFERROR(VLOOKUP(I1854,ACOUSTIC_SITE_INFO!$AR$3:$AS$501,2,FALSE),"")</f>
        <v/>
      </c>
    </row>
    <row r="1855" spans="1:10" x14ac:dyDescent="0.35">
      <c r="A1855" s="113"/>
      <c r="B1855" s="114"/>
      <c r="C1855" s="115"/>
      <c r="D1855" s="114"/>
      <c r="E1855" s="116"/>
      <c r="F1855" s="116"/>
      <c r="G1855" s="114"/>
      <c r="H1855" s="115"/>
      <c r="I1855" s="274"/>
      <c r="J1855" s="277" t="str">
        <f>IFERROR(VLOOKUP(I1855,ACOUSTIC_SITE_INFO!$AR$3:$AS$501,2,FALSE),"")</f>
        <v/>
      </c>
    </row>
    <row r="1856" spans="1:10" x14ac:dyDescent="0.35">
      <c r="A1856" s="113"/>
      <c r="B1856" s="114"/>
      <c r="C1856" s="115"/>
      <c r="D1856" s="114"/>
      <c r="E1856" s="116"/>
      <c r="F1856" s="116"/>
      <c r="G1856" s="114"/>
      <c r="H1856" s="115"/>
      <c r="I1856" s="274"/>
      <c r="J1856" s="277" t="str">
        <f>IFERROR(VLOOKUP(I1856,ACOUSTIC_SITE_INFO!$AR$3:$AS$501,2,FALSE),"")</f>
        <v/>
      </c>
    </row>
    <row r="1857" spans="1:10" x14ac:dyDescent="0.35">
      <c r="A1857" s="113"/>
      <c r="B1857" s="114"/>
      <c r="C1857" s="115"/>
      <c r="D1857" s="114"/>
      <c r="E1857" s="116"/>
      <c r="F1857" s="116"/>
      <c r="G1857" s="114"/>
      <c r="H1857" s="115"/>
      <c r="I1857" s="274"/>
      <c r="J1857" s="277" t="str">
        <f>IFERROR(VLOOKUP(I1857,ACOUSTIC_SITE_INFO!$AR$3:$AS$501,2,FALSE),"")</f>
        <v/>
      </c>
    </row>
    <row r="1858" spans="1:10" x14ac:dyDescent="0.35">
      <c r="A1858" s="113"/>
      <c r="B1858" s="114"/>
      <c r="C1858" s="115"/>
      <c r="D1858" s="114"/>
      <c r="E1858" s="116"/>
      <c r="F1858" s="116"/>
      <c r="G1858" s="114"/>
      <c r="H1858" s="115"/>
      <c r="I1858" s="274"/>
      <c r="J1858" s="277" t="str">
        <f>IFERROR(VLOOKUP(I1858,ACOUSTIC_SITE_INFO!$AR$3:$AS$501,2,FALSE),"")</f>
        <v/>
      </c>
    </row>
    <row r="1859" spans="1:10" x14ac:dyDescent="0.35">
      <c r="A1859" s="113"/>
      <c r="B1859" s="114"/>
      <c r="C1859" s="115"/>
      <c r="D1859" s="114"/>
      <c r="E1859" s="116"/>
      <c r="F1859" s="116"/>
      <c r="G1859" s="114"/>
      <c r="H1859" s="115"/>
      <c r="I1859" s="274"/>
      <c r="J1859" s="277" t="str">
        <f>IFERROR(VLOOKUP(I1859,ACOUSTIC_SITE_INFO!$AR$3:$AS$501,2,FALSE),"")</f>
        <v/>
      </c>
    </row>
    <row r="1860" spans="1:10" x14ac:dyDescent="0.35">
      <c r="A1860" s="113"/>
      <c r="B1860" s="114"/>
      <c r="C1860" s="115"/>
      <c r="D1860" s="114"/>
      <c r="E1860" s="116"/>
      <c r="F1860" s="116"/>
      <c r="G1860" s="114"/>
      <c r="H1860" s="115"/>
      <c r="I1860" s="274"/>
      <c r="J1860" s="277" t="str">
        <f>IFERROR(VLOOKUP(I1860,ACOUSTIC_SITE_INFO!$AR$3:$AS$501,2,FALSE),"")</f>
        <v/>
      </c>
    </row>
    <row r="1861" spans="1:10" x14ac:dyDescent="0.35">
      <c r="A1861" s="113"/>
      <c r="B1861" s="114"/>
      <c r="C1861" s="115"/>
      <c r="D1861" s="114"/>
      <c r="E1861" s="116"/>
      <c r="F1861" s="116"/>
      <c r="G1861" s="114"/>
      <c r="H1861" s="115"/>
      <c r="I1861" s="274"/>
      <c r="J1861" s="277" t="str">
        <f>IFERROR(VLOOKUP(I1861,ACOUSTIC_SITE_INFO!$AR$3:$AS$501,2,FALSE),"")</f>
        <v/>
      </c>
    </row>
    <row r="1862" spans="1:10" x14ac:dyDescent="0.35">
      <c r="A1862" s="113"/>
      <c r="B1862" s="114"/>
      <c r="C1862" s="115"/>
      <c r="D1862" s="114"/>
      <c r="E1862" s="116"/>
      <c r="F1862" s="116"/>
      <c r="G1862" s="114"/>
      <c r="H1862" s="115"/>
      <c r="I1862" s="274"/>
      <c r="J1862" s="277" t="str">
        <f>IFERROR(VLOOKUP(I1862,ACOUSTIC_SITE_INFO!$AR$3:$AS$501,2,FALSE),"")</f>
        <v/>
      </c>
    </row>
    <row r="1863" spans="1:10" x14ac:dyDescent="0.35">
      <c r="A1863" s="113"/>
      <c r="B1863" s="114"/>
      <c r="C1863" s="115"/>
      <c r="D1863" s="114"/>
      <c r="E1863" s="116"/>
      <c r="F1863" s="116"/>
      <c r="G1863" s="114"/>
      <c r="H1863" s="115"/>
      <c r="I1863" s="274"/>
      <c r="J1863" s="277" t="str">
        <f>IFERROR(VLOOKUP(I1863,ACOUSTIC_SITE_INFO!$AR$3:$AS$501,2,FALSE),"")</f>
        <v/>
      </c>
    </row>
    <row r="1864" spans="1:10" x14ac:dyDescent="0.35">
      <c r="A1864" s="113"/>
      <c r="B1864" s="114"/>
      <c r="C1864" s="115"/>
      <c r="D1864" s="114"/>
      <c r="E1864" s="116"/>
      <c r="F1864" s="116"/>
      <c r="G1864" s="114"/>
      <c r="H1864" s="115"/>
      <c r="I1864" s="274"/>
      <c r="J1864" s="277" t="str">
        <f>IFERROR(VLOOKUP(I1864,ACOUSTIC_SITE_INFO!$AR$3:$AS$501,2,FALSE),"")</f>
        <v/>
      </c>
    </row>
    <row r="1865" spans="1:10" x14ac:dyDescent="0.35">
      <c r="A1865" s="113"/>
      <c r="B1865" s="114"/>
      <c r="C1865" s="115"/>
      <c r="D1865" s="114"/>
      <c r="E1865" s="116"/>
      <c r="F1865" s="116"/>
      <c r="G1865" s="114"/>
      <c r="H1865" s="115"/>
      <c r="I1865" s="274"/>
      <c r="J1865" s="277" t="str">
        <f>IFERROR(VLOOKUP(I1865,ACOUSTIC_SITE_INFO!$AR$3:$AS$501,2,FALSE),"")</f>
        <v/>
      </c>
    </row>
    <row r="1866" spans="1:10" x14ac:dyDescent="0.35">
      <c r="A1866" s="113"/>
      <c r="B1866" s="114"/>
      <c r="C1866" s="115"/>
      <c r="D1866" s="114"/>
      <c r="E1866" s="116"/>
      <c r="F1866" s="116"/>
      <c r="G1866" s="114"/>
      <c r="H1866" s="115"/>
      <c r="I1866" s="274"/>
      <c r="J1866" s="277" t="str">
        <f>IFERROR(VLOOKUP(I1866,ACOUSTIC_SITE_INFO!$AR$3:$AS$501,2,FALSE),"")</f>
        <v/>
      </c>
    </row>
    <row r="1867" spans="1:10" x14ac:dyDescent="0.35">
      <c r="A1867" s="113"/>
      <c r="B1867" s="114"/>
      <c r="C1867" s="115"/>
      <c r="D1867" s="114"/>
      <c r="E1867" s="116"/>
      <c r="F1867" s="116"/>
      <c r="G1867" s="114"/>
      <c r="H1867" s="115"/>
      <c r="I1867" s="274"/>
      <c r="J1867" s="277" t="str">
        <f>IFERROR(VLOOKUP(I1867,ACOUSTIC_SITE_INFO!$AR$3:$AS$501,2,FALSE),"")</f>
        <v/>
      </c>
    </row>
    <row r="1868" spans="1:10" x14ac:dyDescent="0.35">
      <c r="A1868" s="113"/>
      <c r="B1868" s="114"/>
      <c r="C1868" s="115"/>
      <c r="D1868" s="114"/>
      <c r="E1868" s="116"/>
      <c r="F1868" s="116"/>
      <c r="G1868" s="114"/>
      <c r="H1868" s="115"/>
      <c r="I1868" s="274"/>
      <c r="J1868" s="277" t="str">
        <f>IFERROR(VLOOKUP(I1868,ACOUSTIC_SITE_INFO!$AR$3:$AS$501,2,FALSE),"")</f>
        <v/>
      </c>
    </row>
    <row r="1869" spans="1:10" x14ac:dyDescent="0.35">
      <c r="A1869" s="113"/>
      <c r="B1869" s="114"/>
      <c r="C1869" s="115"/>
      <c r="D1869" s="114"/>
      <c r="E1869" s="116"/>
      <c r="F1869" s="116"/>
      <c r="G1869" s="114"/>
      <c r="H1869" s="115"/>
      <c r="I1869" s="274"/>
      <c r="J1869" s="277" t="str">
        <f>IFERROR(VLOOKUP(I1869,ACOUSTIC_SITE_INFO!$AR$3:$AS$501,2,FALSE),"")</f>
        <v/>
      </c>
    </row>
    <row r="1870" spans="1:10" x14ac:dyDescent="0.35">
      <c r="A1870" s="113"/>
      <c r="B1870" s="114"/>
      <c r="C1870" s="115"/>
      <c r="D1870" s="114"/>
      <c r="E1870" s="116"/>
      <c r="F1870" s="116"/>
      <c r="G1870" s="114"/>
      <c r="H1870" s="115"/>
      <c r="I1870" s="274"/>
      <c r="J1870" s="277" t="str">
        <f>IFERROR(VLOOKUP(I1870,ACOUSTIC_SITE_INFO!$AR$3:$AS$501,2,FALSE),"")</f>
        <v/>
      </c>
    </row>
    <row r="1871" spans="1:10" x14ac:dyDescent="0.35">
      <c r="A1871" s="113"/>
      <c r="B1871" s="114"/>
      <c r="C1871" s="115"/>
      <c r="D1871" s="114"/>
      <c r="E1871" s="116"/>
      <c r="F1871" s="116"/>
      <c r="G1871" s="114"/>
      <c r="H1871" s="115"/>
      <c r="I1871" s="274"/>
      <c r="J1871" s="277" t="str">
        <f>IFERROR(VLOOKUP(I1871,ACOUSTIC_SITE_INFO!$AR$3:$AS$501,2,FALSE),"")</f>
        <v/>
      </c>
    </row>
    <row r="1872" spans="1:10" x14ac:dyDescent="0.35">
      <c r="A1872" s="113"/>
      <c r="B1872" s="114"/>
      <c r="C1872" s="115"/>
      <c r="D1872" s="114"/>
      <c r="E1872" s="116"/>
      <c r="F1872" s="116"/>
      <c r="G1872" s="114"/>
      <c r="H1872" s="115"/>
      <c r="I1872" s="274"/>
      <c r="J1872" s="277" t="str">
        <f>IFERROR(VLOOKUP(I1872,ACOUSTIC_SITE_INFO!$AR$3:$AS$501,2,FALSE),"")</f>
        <v/>
      </c>
    </row>
    <row r="1873" spans="1:10" x14ac:dyDescent="0.35">
      <c r="A1873" s="113"/>
      <c r="B1873" s="114"/>
      <c r="C1873" s="115"/>
      <c r="D1873" s="114"/>
      <c r="E1873" s="116"/>
      <c r="F1873" s="116"/>
      <c r="G1873" s="114"/>
      <c r="H1873" s="115"/>
      <c r="I1873" s="274"/>
      <c r="J1873" s="277" t="str">
        <f>IFERROR(VLOOKUP(I1873,ACOUSTIC_SITE_INFO!$AR$3:$AS$501,2,FALSE),"")</f>
        <v/>
      </c>
    </row>
    <row r="1874" spans="1:10" x14ac:dyDescent="0.35">
      <c r="A1874" s="113"/>
      <c r="B1874" s="114"/>
      <c r="C1874" s="115"/>
      <c r="D1874" s="114"/>
      <c r="E1874" s="116"/>
      <c r="F1874" s="116"/>
      <c r="G1874" s="114"/>
      <c r="H1874" s="115"/>
      <c r="I1874" s="274"/>
      <c r="J1874" s="277" t="str">
        <f>IFERROR(VLOOKUP(I1874,ACOUSTIC_SITE_INFO!$AR$3:$AS$501,2,FALSE),"")</f>
        <v/>
      </c>
    </row>
    <row r="1875" spans="1:10" x14ac:dyDescent="0.35">
      <c r="A1875" s="113"/>
      <c r="B1875" s="114"/>
      <c r="C1875" s="115"/>
      <c r="D1875" s="114"/>
      <c r="E1875" s="116"/>
      <c r="F1875" s="116"/>
      <c r="G1875" s="114"/>
      <c r="H1875" s="115"/>
      <c r="I1875" s="274"/>
      <c r="J1875" s="277" t="str">
        <f>IFERROR(VLOOKUP(I1875,ACOUSTIC_SITE_INFO!$AR$3:$AS$501,2,FALSE),"")</f>
        <v/>
      </c>
    </row>
    <row r="1876" spans="1:10" x14ac:dyDescent="0.35">
      <c r="A1876" s="113"/>
      <c r="B1876" s="114"/>
      <c r="C1876" s="115"/>
      <c r="D1876" s="114"/>
      <c r="E1876" s="116"/>
      <c r="F1876" s="116"/>
      <c r="G1876" s="114"/>
      <c r="H1876" s="115"/>
      <c r="I1876" s="274"/>
      <c r="J1876" s="277" t="str">
        <f>IFERROR(VLOOKUP(I1876,ACOUSTIC_SITE_INFO!$AR$3:$AS$501,2,FALSE),"")</f>
        <v/>
      </c>
    </row>
    <row r="1877" spans="1:10" x14ac:dyDescent="0.35">
      <c r="A1877" s="113"/>
      <c r="B1877" s="114"/>
      <c r="C1877" s="115"/>
      <c r="D1877" s="114"/>
      <c r="E1877" s="116"/>
      <c r="F1877" s="116"/>
      <c r="G1877" s="114"/>
      <c r="H1877" s="115"/>
      <c r="I1877" s="274"/>
      <c r="J1877" s="277" t="str">
        <f>IFERROR(VLOOKUP(I1877,ACOUSTIC_SITE_INFO!$AR$3:$AS$501,2,FALSE),"")</f>
        <v/>
      </c>
    </row>
    <row r="1878" spans="1:10" x14ac:dyDescent="0.35">
      <c r="A1878" s="113"/>
      <c r="B1878" s="114"/>
      <c r="C1878" s="115"/>
      <c r="D1878" s="114"/>
      <c r="E1878" s="116"/>
      <c r="F1878" s="116"/>
      <c r="G1878" s="114"/>
      <c r="H1878" s="115"/>
      <c r="I1878" s="274"/>
      <c r="J1878" s="277" t="str">
        <f>IFERROR(VLOOKUP(I1878,ACOUSTIC_SITE_INFO!$AR$3:$AS$501,2,FALSE),"")</f>
        <v/>
      </c>
    </row>
    <row r="1879" spans="1:10" x14ac:dyDescent="0.35">
      <c r="A1879" s="113"/>
      <c r="B1879" s="114"/>
      <c r="C1879" s="115"/>
      <c r="D1879" s="114"/>
      <c r="E1879" s="116"/>
      <c r="F1879" s="116"/>
      <c r="G1879" s="114"/>
      <c r="H1879" s="115"/>
      <c r="I1879" s="274"/>
      <c r="J1879" s="277" t="str">
        <f>IFERROR(VLOOKUP(I1879,ACOUSTIC_SITE_INFO!$AR$3:$AS$501,2,FALSE),"")</f>
        <v/>
      </c>
    </row>
    <row r="1880" spans="1:10" x14ac:dyDescent="0.35">
      <c r="A1880" s="113"/>
      <c r="B1880" s="114"/>
      <c r="C1880" s="115"/>
      <c r="D1880" s="114"/>
      <c r="E1880" s="116"/>
      <c r="F1880" s="116"/>
      <c r="G1880" s="114"/>
      <c r="H1880" s="115"/>
      <c r="I1880" s="274"/>
      <c r="J1880" s="277" t="str">
        <f>IFERROR(VLOOKUP(I1880,ACOUSTIC_SITE_INFO!$AR$3:$AS$501,2,FALSE),"")</f>
        <v/>
      </c>
    </row>
    <row r="1881" spans="1:10" x14ac:dyDescent="0.35">
      <c r="A1881" s="113"/>
      <c r="B1881" s="114"/>
      <c r="C1881" s="115"/>
      <c r="D1881" s="114"/>
      <c r="E1881" s="116"/>
      <c r="F1881" s="116"/>
      <c r="G1881" s="114"/>
      <c r="H1881" s="115"/>
      <c r="I1881" s="274"/>
      <c r="J1881" s="277" t="str">
        <f>IFERROR(VLOOKUP(I1881,ACOUSTIC_SITE_INFO!$AR$3:$AS$501,2,FALSE),"")</f>
        <v/>
      </c>
    </row>
    <row r="1882" spans="1:10" x14ac:dyDescent="0.35">
      <c r="A1882" s="113"/>
      <c r="B1882" s="114"/>
      <c r="C1882" s="115"/>
      <c r="D1882" s="114"/>
      <c r="E1882" s="116"/>
      <c r="F1882" s="116"/>
      <c r="G1882" s="114"/>
      <c r="H1882" s="115"/>
      <c r="I1882" s="274"/>
      <c r="J1882" s="277" t="str">
        <f>IFERROR(VLOOKUP(I1882,ACOUSTIC_SITE_INFO!$AR$3:$AS$501,2,FALSE),"")</f>
        <v/>
      </c>
    </row>
    <row r="1883" spans="1:10" x14ac:dyDescent="0.35">
      <c r="A1883" s="113"/>
      <c r="B1883" s="114"/>
      <c r="C1883" s="115"/>
      <c r="D1883" s="114"/>
      <c r="E1883" s="116"/>
      <c r="F1883" s="116"/>
      <c r="G1883" s="114"/>
      <c r="H1883" s="115"/>
      <c r="I1883" s="274"/>
      <c r="J1883" s="277" t="str">
        <f>IFERROR(VLOOKUP(I1883,ACOUSTIC_SITE_INFO!$AR$3:$AS$501,2,FALSE),"")</f>
        <v/>
      </c>
    </row>
    <row r="1884" spans="1:10" x14ac:dyDescent="0.35">
      <c r="A1884" s="113"/>
      <c r="B1884" s="114"/>
      <c r="C1884" s="115"/>
      <c r="D1884" s="114"/>
      <c r="E1884" s="116"/>
      <c r="F1884" s="116"/>
      <c r="G1884" s="114"/>
      <c r="H1884" s="115"/>
      <c r="I1884" s="274"/>
      <c r="J1884" s="277" t="str">
        <f>IFERROR(VLOOKUP(I1884,ACOUSTIC_SITE_INFO!$AR$3:$AS$501,2,FALSE),"")</f>
        <v/>
      </c>
    </row>
    <row r="1885" spans="1:10" x14ac:dyDescent="0.35">
      <c r="A1885" s="113"/>
      <c r="B1885" s="114"/>
      <c r="C1885" s="115"/>
      <c r="D1885" s="114"/>
      <c r="E1885" s="116"/>
      <c r="F1885" s="116"/>
      <c r="G1885" s="114"/>
      <c r="H1885" s="115"/>
      <c r="I1885" s="274"/>
      <c r="J1885" s="277" t="str">
        <f>IFERROR(VLOOKUP(I1885,ACOUSTIC_SITE_INFO!$AR$3:$AS$501,2,FALSE),"")</f>
        <v/>
      </c>
    </row>
    <row r="1886" spans="1:10" x14ac:dyDescent="0.35">
      <c r="A1886" s="113"/>
      <c r="B1886" s="114"/>
      <c r="C1886" s="115"/>
      <c r="D1886" s="114"/>
      <c r="E1886" s="116"/>
      <c r="F1886" s="116"/>
      <c r="G1886" s="114"/>
      <c r="H1886" s="115"/>
      <c r="I1886" s="274"/>
      <c r="J1886" s="277" t="str">
        <f>IFERROR(VLOOKUP(I1886,ACOUSTIC_SITE_INFO!$AR$3:$AS$501,2,FALSE),"")</f>
        <v/>
      </c>
    </row>
    <row r="1887" spans="1:10" x14ac:dyDescent="0.35">
      <c r="A1887" s="113"/>
      <c r="B1887" s="114"/>
      <c r="C1887" s="115"/>
      <c r="D1887" s="114"/>
      <c r="E1887" s="116"/>
      <c r="F1887" s="116"/>
      <c r="G1887" s="114"/>
      <c r="H1887" s="115"/>
      <c r="I1887" s="274"/>
      <c r="J1887" s="277" t="str">
        <f>IFERROR(VLOOKUP(I1887,ACOUSTIC_SITE_INFO!$AR$3:$AS$501,2,FALSE),"")</f>
        <v/>
      </c>
    </row>
    <row r="1888" spans="1:10" x14ac:dyDescent="0.35">
      <c r="A1888" s="113"/>
      <c r="B1888" s="114"/>
      <c r="C1888" s="115"/>
      <c r="D1888" s="114"/>
      <c r="E1888" s="116"/>
      <c r="F1888" s="116"/>
      <c r="G1888" s="114"/>
      <c r="H1888" s="115"/>
      <c r="I1888" s="274"/>
      <c r="J1888" s="277" t="str">
        <f>IFERROR(VLOOKUP(I1888,ACOUSTIC_SITE_INFO!$AR$3:$AS$501,2,FALSE),"")</f>
        <v/>
      </c>
    </row>
    <row r="1889" spans="1:10" x14ac:dyDescent="0.35">
      <c r="A1889" s="113"/>
      <c r="B1889" s="114"/>
      <c r="C1889" s="115"/>
      <c r="D1889" s="114"/>
      <c r="E1889" s="116"/>
      <c r="F1889" s="116"/>
      <c r="G1889" s="114"/>
      <c r="H1889" s="115"/>
      <c r="I1889" s="274"/>
      <c r="J1889" s="277" t="str">
        <f>IFERROR(VLOOKUP(I1889,ACOUSTIC_SITE_INFO!$AR$3:$AS$501,2,FALSE),"")</f>
        <v/>
      </c>
    </row>
    <row r="1890" spans="1:10" x14ac:dyDescent="0.35">
      <c r="A1890" s="113"/>
      <c r="B1890" s="114"/>
      <c r="C1890" s="115"/>
      <c r="D1890" s="114"/>
      <c r="E1890" s="116"/>
      <c r="F1890" s="116"/>
      <c r="G1890" s="114"/>
      <c r="H1890" s="115"/>
      <c r="I1890" s="274"/>
      <c r="J1890" s="277" t="str">
        <f>IFERROR(VLOOKUP(I1890,ACOUSTIC_SITE_INFO!$AR$3:$AS$501,2,FALSE),"")</f>
        <v/>
      </c>
    </row>
    <row r="1891" spans="1:10" x14ac:dyDescent="0.35">
      <c r="A1891" s="113"/>
      <c r="B1891" s="114"/>
      <c r="C1891" s="115"/>
      <c r="D1891" s="114"/>
      <c r="E1891" s="116"/>
      <c r="F1891" s="116"/>
      <c r="G1891" s="114"/>
      <c r="H1891" s="115"/>
      <c r="I1891" s="274"/>
      <c r="J1891" s="277" t="str">
        <f>IFERROR(VLOOKUP(I1891,ACOUSTIC_SITE_INFO!$AR$3:$AS$501,2,FALSE),"")</f>
        <v/>
      </c>
    </row>
    <row r="1892" spans="1:10" x14ac:dyDescent="0.35">
      <c r="A1892" s="113"/>
      <c r="B1892" s="114"/>
      <c r="C1892" s="115"/>
      <c r="D1892" s="114"/>
      <c r="E1892" s="116"/>
      <c r="F1892" s="116"/>
      <c r="G1892" s="114"/>
      <c r="H1892" s="115"/>
      <c r="I1892" s="274"/>
      <c r="J1892" s="277" t="str">
        <f>IFERROR(VLOOKUP(I1892,ACOUSTIC_SITE_INFO!$AR$3:$AS$501,2,FALSE),"")</f>
        <v/>
      </c>
    </row>
    <row r="1893" spans="1:10" x14ac:dyDescent="0.35">
      <c r="A1893" s="113"/>
      <c r="B1893" s="114"/>
      <c r="C1893" s="115"/>
      <c r="D1893" s="114"/>
      <c r="E1893" s="116"/>
      <c r="F1893" s="116"/>
      <c r="G1893" s="114"/>
      <c r="H1893" s="115"/>
      <c r="I1893" s="274"/>
      <c r="J1893" s="277" t="str">
        <f>IFERROR(VLOOKUP(I1893,ACOUSTIC_SITE_INFO!$AR$3:$AS$501,2,FALSE),"")</f>
        <v/>
      </c>
    </row>
    <row r="1894" spans="1:10" x14ac:dyDescent="0.35">
      <c r="A1894" s="113"/>
      <c r="B1894" s="114"/>
      <c r="C1894" s="115"/>
      <c r="D1894" s="114"/>
      <c r="E1894" s="116"/>
      <c r="F1894" s="116"/>
      <c r="G1894" s="114"/>
      <c r="H1894" s="115"/>
      <c r="I1894" s="274"/>
      <c r="J1894" s="277" t="str">
        <f>IFERROR(VLOOKUP(I1894,ACOUSTIC_SITE_INFO!$AR$3:$AS$501,2,FALSE),"")</f>
        <v/>
      </c>
    </row>
    <row r="1895" spans="1:10" x14ac:dyDescent="0.35">
      <c r="A1895" s="113"/>
      <c r="B1895" s="114"/>
      <c r="C1895" s="115"/>
      <c r="D1895" s="114"/>
      <c r="E1895" s="116"/>
      <c r="F1895" s="116"/>
      <c r="G1895" s="114"/>
      <c r="H1895" s="115"/>
      <c r="I1895" s="274"/>
      <c r="J1895" s="277" t="str">
        <f>IFERROR(VLOOKUP(I1895,ACOUSTIC_SITE_INFO!$AR$3:$AS$501,2,FALSE),"")</f>
        <v/>
      </c>
    </row>
    <row r="1896" spans="1:10" x14ac:dyDescent="0.35">
      <c r="A1896" s="113"/>
      <c r="B1896" s="114"/>
      <c r="C1896" s="115"/>
      <c r="D1896" s="114"/>
      <c r="E1896" s="116"/>
      <c r="F1896" s="116"/>
      <c r="G1896" s="114"/>
      <c r="H1896" s="115"/>
      <c r="I1896" s="274"/>
      <c r="J1896" s="277" t="str">
        <f>IFERROR(VLOOKUP(I1896,ACOUSTIC_SITE_INFO!$AR$3:$AS$501,2,FALSE),"")</f>
        <v/>
      </c>
    </row>
    <row r="1897" spans="1:10" x14ac:dyDescent="0.35">
      <c r="A1897" s="113"/>
      <c r="B1897" s="114"/>
      <c r="C1897" s="115"/>
      <c r="D1897" s="114"/>
      <c r="E1897" s="116"/>
      <c r="F1897" s="116"/>
      <c r="G1897" s="114"/>
      <c r="H1897" s="115"/>
      <c r="I1897" s="274"/>
      <c r="J1897" s="277" t="str">
        <f>IFERROR(VLOOKUP(I1897,ACOUSTIC_SITE_INFO!$AR$3:$AS$501,2,FALSE),"")</f>
        <v/>
      </c>
    </row>
    <row r="1898" spans="1:10" x14ac:dyDescent="0.35">
      <c r="A1898" s="113"/>
      <c r="B1898" s="114"/>
      <c r="C1898" s="115"/>
      <c r="D1898" s="114"/>
      <c r="E1898" s="116"/>
      <c r="F1898" s="116"/>
      <c r="G1898" s="114"/>
      <c r="H1898" s="115"/>
      <c r="I1898" s="274"/>
      <c r="J1898" s="277" t="str">
        <f>IFERROR(VLOOKUP(I1898,ACOUSTIC_SITE_INFO!$AR$3:$AS$501,2,FALSE),"")</f>
        <v/>
      </c>
    </row>
    <row r="1899" spans="1:10" x14ac:dyDescent="0.35">
      <c r="A1899" s="113"/>
      <c r="B1899" s="114"/>
      <c r="C1899" s="115"/>
      <c r="D1899" s="114"/>
      <c r="E1899" s="116"/>
      <c r="F1899" s="116"/>
      <c r="G1899" s="114"/>
      <c r="H1899" s="115"/>
      <c r="I1899" s="274"/>
      <c r="J1899" s="277" t="str">
        <f>IFERROR(VLOOKUP(I1899,ACOUSTIC_SITE_INFO!$AR$3:$AS$501,2,FALSE),"")</f>
        <v/>
      </c>
    </row>
    <row r="1900" spans="1:10" x14ac:dyDescent="0.35">
      <c r="A1900" s="113"/>
      <c r="B1900" s="114"/>
      <c r="C1900" s="115"/>
      <c r="D1900" s="114"/>
      <c r="E1900" s="116"/>
      <c r="F1900" s="116"/>
      <c r="G1900" s="114"/>
      <c r="H1900" s="115"/>
      <c r="I1900" s="274"/>
      <c r="J1900" s="277" t="str">
        <f>IFERROR(VLOOKUP(I1900,ACOUSTIC_SITE_INFO!$AR$3:$AS$501,2,FALSE),"")</f>
        <v/>
      </c>
    </row>
    <row r="1901" spans="1:10" x14ac:dyDescent="0.35">
      <c r="A1901" s="113"/>
      <c r="B1901" s="114"/>
      <c r="C1901" s="115"/>
      <c r="D1901" s="114"/>
      <c r="E1901" s="116"/>
      <c r="F1901" s="116"/>
      <c r="G1901" s="114"/>
      <c r="H1901" s="115"/>
      <c r="I1901" s="274"/>
      <c r="J1901" s="277" t="str">
        <f>IFERROR(VLOOKUP(I1901,ACOUSTIC_SITE_INFO!$AR$3:$AS$501,2,FALSE),"")</f>
        <v/>
      </c>
    </row>
    <row r="1902" spans="1:10" x14ac:dyDescent="0.35">
      <c r="A1902" s="113"/>
      <c r="B1902" s="114"/>
      <c r="C1902" s="115"/>
      <c r="D1902" s="114"/>
      <c r="E1902" s="116"/>
      <c r="F1902" s="116"/>
      <c r="G1902" s="114"/>
      <c r="H1902" s="115"/>
      <c r="I1902" s="274"/>
      <c r="J1902" s="277" t="str">
        <f>IFERROR(VLOOKUP(I1902,ACOUSTIC_SITE_INFO!$AR$3:$AS$501,2,FALSE),"")</f>
        <v/>
      </c>
    </row>
    <row r="1903" spans="1:10" x14ac:dyDescent="0.35">
      <c r="A1903" s="113"/>
      <c r="B1903" s="114"/>
      <c r="C1903" s="115"/>
      <c r="D1903" s="114"/>
      <c r="E1903" s="116"/>
      <c r="F1903" s="116"/>
      <c r="G1903" s="114"/>
      <c r="H1903" s="115"/>
      <c r="I1903" s="274"/>
      <c r="J1903" s="277" t="str">
        <f>IFERROR(VLOOKUP(I1903,ACOUSTIC_SITE_INFO!$AR$3:$AS$501,2,FALSE),"")</f>
        <v/>
      </c>
    </row>
    <row r="1904" spans="1:10" x14ac:dyDescent="0.35">
      <c r="A1904" s="113"/>
      <c r="B1904" s="114"/>
      <c r="C1904" s="115"/>
      <c r="D1904" s="114"/>
      <c r="E1904" s="116"/>
      <c r="F1904" s="116"/>
      <c r="G1904" s="114"/>
      <c r="H1904" s="115"/>
      <c r="I1904" s="274"/>
      <c r="J1904" s="277" t="str">
        <f>IFERROR(VLOOKUP(I1904,ACOUSTIC_SITE_INFO!$AR$3:$AS$501,2,FALSE),"")</f>
        <v/>
      </c>
    </row>
    <row r="1905" spans="1:10" x14ac:dyDescent="0.35">
      <c r="A1905" s="113"/>
      <c r="B1905" s="114"/>
      <c r="C1905" s="115"/>
      <c r="D1905" s="114"/>
      <c r="E1905" s="116"/>
      <c r="F1905" s="116"/>
      <c r="G1905" s="114"/>
      <c r="H1905" s="115"/>
      <c r="I1905" s="274"/>
      <c r="J1905" s="277" t="str">
        <f>IFERROR(VLOOKUP(I1905,ACOUSTIC_SITE_INFO!$AR$3:$AS$501,2,FALSE),"")</f>
        <v/>
      </c>
    </row>
    <row r="1906" spans="1:10" x14ac:dyDescent="0.35">
      <c r="A1906" s="113"/>
      <c r="B1906" s="114"/>
      <c r="C1906" s="115"/>
      <c r="D1906" s="114"/>
      <c r="E1906" s="116"/>
      <c r="F1906" s="116"/>
      <c r="G1906" s="114"/>
      <c r="H1906" s="115"/>
      <c r="I1906" s="274"/>
      <c r="J1906" s="277" t="str">
        <f>IFERROR(VLOOKUP(I1906,ACOUSTIC_SITE_INFO!$AR$3:$AS$501,2,FALSE),"")</f>
        <v/>
      </c>
    </row>
    <row r="1907" spans="1:10" x14ac:dyDescent="0.35">
      <c r="A1907" s="113"/>
      <c r="B1907" s="114"/>
      <c r="C1907" s="115"/>
      <c r="D1907" s="114"/>
      <c r="E1907" s="116"/>
      <c r="F1907" s="116"/>
      <c r="G1907" s="114"/>
      <c r="H1907" s="115"/>
      <c r="I1907" s="274"/>
      <c r="J1907" s="277" t="str">
        <f>IFERROR(VLOOKUP(I1907,ACOUSTIC_SITE_INFO!$AR$3:$AS$501,2,FALSE),"")</f>
        <v/>
      </c>
    </row>
    <row r="1908" spans="1:10" x14ac:dyDescent="0.35">
      <c r="A1908" s="113"/>
      <c r="B1908" s="114"/>
      <c r="C1908" s="115"/>
      <c r="D1908" s="114"/>
      <c r="E1908" s="116"/>
      <c r="F1908" s="116"/>
      <c r="G1908" s="114"/>
      <c r="H1908" s="115"/>
      <c r="I1908" s="274"/>
      <c r="J1908" s="277" t="str">
        <f>IFERROR(VLOOKUP(I1908,ACOUSTIC_SITE_INFO!$AR$3:$AS$501,2,FALSE),"")</f>
        <v/>
      </c>
    </row>
    <row r="1909" spans="1:10" x14ac:dyDescent="0.35">
      <c r="A1909" s="113"/>
      <c r="B1909" s="114"/>
      <c r="C1909" s="115"/>
      <c r="D1909" s="114"/>
      <c r="E1909" s="116"/>
      <c r="F1909" s="116"/>
      <c r="G1909" s="114"/>
      <c r="H1909" s="115"/>
      <c r="I1909" s="274"/>
      <c r="J1909" s="277" t="str">
        <f>IFERROR(VLOOKUP(I1909,ACOUSTIC_SITE_INFO!$AR$3:$AS$501,2,FALSE),"")</f>
        <v/>
      </c>
    </row>
    <row r="1910" spans="1:10" x14ac:dyDescent="0.35">
      <c r="A1910" s="113"/>
      <c r="B1910" s="114"/>
      <c r="C1910" s="115"/>
      <c r="D1910" s="114"/>
      <c r="E1910" s="116"/>
      <c r="F1910" s="116"/>
      <c r="G1910" s="114"/>
      <c r="H1910" s="115"/>
      <c r="I1910" s="274"/>
      <c r="J1910" s="277" t="str">
        <f>IFERROR(VLOOKUP(I1910,ACOUSTIC_SITE_INFO!$AR$3:$AS$501,2,FALSE),"")</f>
        <v/>
      </c>
    </row>
    <row r="1911" spans="1:10" x14ac:dyDescent="0.35">
      <c r="A1911" s="113"/>
      <c r="B1911" s="114"/>
      <c r="C1911" s="115"/>
      <c r="D1911" s="114"/>
      <c r="E1911" s="116"/>
      <c r="F1911" s="116"/>
      <c r="G1911" s="114"/>
      <c r="H1911" s="115"/>
      <c r="I1911" s="274"/>
      <c r="J1911" s="277" t="str">
        <f>IFERROR(VLOOKUP(I1911,ACOUSTIC_SITE_INFO!$AR$3:$AS$501,2,FALSE),"")</f>
        <v/>
      </c>
    </row>
    <row r="1912" spans="1:10" x14ac:dyDescent="0.35">
      <c r="A1912" s="113"/>
      <c r="B1912" s="114"/>
      <c r="C1912" s="115"/>
      <c r="D1912" s="114"/>
      <c r="E1912" s="116"/>
      <c r="F1912" s="116"/>
      <c r="G1912" s="114"/>
      <c r="H1912" s="115"/>
      <c r="I1912" s="274"/>
      <c r="J1912" s="277" t="str">
        <f>IFERROR(VLOOKUP(I1912,ACOUSTIC_SITE_INFO!$AR$3:$AS$501,2,FALSE),"")</f>
        <v/>
      </c>
    </row>
    <row r="1913" spans="1:10" x14ac:dyDescent="0.35">
      <c r="A1913" s="113"/>
      <c r="B1913" s="114"/>
      <c r="C1913" s="115"/>
      <c r="D1913" s="114"/>
      <c r="E1913" s="116"/>
      <c r="F1913" s="116"/>
      <c r="G1913" s="114"/>
      <c r="H1913" s="115"/>
      <c r="I1913" s="274"/>
      <c r="J1913" s="277" t="str">
        <f>IFERROR(VLOOKUP(I1913,ACOUSTIC_SITE_INFO!$AR$3:$AS$501,2,FALSE),"")</f>
        <v/>
      </c>
    </row>
    <row r="1914" spans="1:10" x14ac:dyDescent="0.35">
      <c r="A1914" s="113"/>
      <c r="B1914" s="114"/>
      <c r="C1914" s="115"/>
      <c r="D1914" s="114"/>
      <c r="E1914" s="116"/>
      <c r="F1914" s="116"/>
      <c r="G1914" s="114"/>
      <c r="H1914" s="115"/>
      <c r="I1914" s="274"/>
      <c r="J1914" s="277" t="str">
        <f>IFERROR(VLOOKUP(I1914,ACOUSTIC_SITE_INFO!$AR$3:$AS$501,2,FALSE),"")</f>
        <v/>
      </c>
    </row>
    <row r="1915" spans="1:10" x14ac:dyDescent="0.35">
      <c r="A1915" s="113"/>
      <c r="B1915" s="114"/>
      <c r="C1915" s="115"/>
      <c r="D1915" s="114"/>
      <c r="E1915" s="116"/>
      <c r="F1915" s="116"/>
      <c r="G1915" s="114"/>
      <c r="H1915" s="115"/>
      <c r="I1915" s="274"/>
      <c r="J1915" s="277" t="str">
        <f>IFERROR(VLOOKUP(I1915,ACOUSTIC_SITE_INFO!$AR$3:$AS$501,2,FALSE),"")</f>
        <v/>
      </c>
    </row>
    <row r="1916" spans="1:10" x14ac:dyDescent="0.35">
      <c r="A1916" s="113"/>
      <c r="B1916" s="114"/>
      <c r="C1916" s="115"/>
      <c r="D1916" s="114"/>
      <c r="E1916" s="116"/>
      <c r="F1916" s="116"/>
      <c r="G1916" s="114"/>
      <c r="H1916" s="115"/>
      <c r="I1916" s="274"/>
      <c r="J1916" s="277" t="str">
        <f>IFERROR(VLOOKUP(I1916,ACOUSTIC_SITE_INFO!$AR$3:$AS$501,2,FALSE),"")</f>
        <v/>
      </c>
    </row>
    <row r="1917" spans="1:10" x14ac:dyDescent="0.35">
      <c r="A1917" s="113"/>
      <c r="B1917" s="114"/>
      <c r="C1917" s="115"/>
      <c r="D1917" s="114"/>
      <c r="E1917" s="116"/>
      <c r="F1917" s="116"/>
      <c r="G1917" s="114"/>
      <c r="H1917" s="115"/>
      <c r="I1917" s="274"/>
      <c r="J1917" s="277" t="str">
        <f>IFERROR(VLOOKUP(I1917,ACOUSTIC_SITE_INFO!$AR$3:$AS$501,2,FALSE),"")</f>
        <v/>
      </c>
    </row>
    <row r="1918" spans="1:10" x14ac:dyDescent="0.35">
      <c r="A1918" s="113"/>
      <c r="B1918" s="114"/>
      <c r="C1918" s="115"/>
      <c r="D1918" s="114"/>
      <c r="E1918" s="116"/>
      <c r="F1918" s="116"/>
      <c r="G1918" s="114"/>
      <c r="H1918" s="115"/>
      <c r="I1918" s="274"/>
      <c r="J1918" s="277" t="str">
        <f>IFERROR(VLOOKUP(I1918,ACOUSTIC_SITE_INFO!$AR$3:$AS$501,2,FALSE),"")</f>
        <v/>
      </c>
    </row>
    <row r="1919" spans="1:10" x14ac:dyDescent="0.35">
      <c r="A1919" s="113"/>
      <c r="B1919" s="114"/>
      <c r="C1919" s="115"/>
      <c r="D1919" s="114"/>
      <c r="E1919" s="116"/>
      <c r="F1919" s="116"/>
      <c r="G1919" s="114"/>
      <c r="H1919" s="115"/>
      <c r="I1919" s="274"/>
      <c r="J1919" s="277" t="str">
        <f>IFERROR(VLOOKUP(I1919,ACOUSTIC_SITE_INFO!$AR$3:$AS$501,2,FALSE),"")</f>
        <v/>
      </c>
    </row>
    <row r="1920" spans="1:10" x14ac:dyDescent="0.35">
      <c r="A1920" s="113"/>
      <c r="B1920" s="114"/>
      <c r="C1920" s="115"/>
      <c r="D1920" s="114"/>
      <c r="E1920" s="116"/>
      <c r="F1920" s="116"/>
      <c r="G1920" s="114"/>
      <c r="H1920" s="115"/>
      <c r="I1920" s="274"/>
      <c r="J1920" s="277" t="str">
        <f>IFERROR(VLOOKUP(I1920,ACOUSTIC_SITE_INFO!$AR$3:$AS$501,2,FALSE),"")</f>
        <v/>
      </c>
    </row>
    <row r="1921" spans="1:10" x14ac:dyDescent="0.35">
      <c r="A1921" s="113"/>
      <c r="B1921" s="114"/>
      <c r="C1921" s="115"/>
      <c r="D1921" s="114"/>
      <c r="E1921" s="116"/>
      <c r="F1921" s="116"/>
      <c r="G1921" s="114"/>
      <c r="H1921" s="115"/>
      <c r="I1921" s="274"/>
      <c r="J1921" s="277" t="str">
        <f>IFERROR(VLOOKUP(I1921,ACOUSTIC_SITE_INFO!$AR$3:$AS$501,2,FALSE),"")</f>
        <v/>
      </c>
    </row>
    <row r="1922" spans="1:10" x14ac:dyDescent="0.35">
      <c r="A1922" s="113"/>
      <c r="B1922" s="114"/>
      <c r="C1922" s="115"/>
      <c r="D1922" s="114"/>
      <c r="E1922" s="116"/>
      <c r="F1922" s="116"/>
      <c r="G1922" s="114"/>
      <c r="H1922" s="115"/>
      <c r="I1922" s="274"/>
      <c r="J1922" s="277" t="str">
        <f>IFERROR(VLOOKUP(I1922,ACOUSTIC_SITE_INFO!$AR$3:$AS$501,2,FALSE),"")</f>
        <v/>
      </c>
    </row>
    <row r="1923" spans="1:10" x14ac:dyDescent="0.35">
      <c r="A1923" s="113"/>
      <c r="B1923" s="114"/>
      <c r="C1923" s="115"/>
      <c r="D1923" s="114"/>
      <c r="E1923" s="116"/>
      <c r="F1923" s="116"/>
      <c r="G1923" s="114"/>
      <c r="H1923" s="115"/>
      <c r="I1923" s="274"/>
      <c r="J1923" s="277" t="str">
        <f>IFERROR(VLOOKUP(I1923,ACOUSTIC_SITE_INFO!$AR$3:$AS$501,2,FALSE),"")</f>
        <v/>
      </c>
    </row>
    <row r="1924" spans="1:10" x14ac:dyDescent="0.35">
      <c r="A1924" s="113"/>
      <c r="B1924" s="114"/>
      <c r="C1924" s="115"/>
      <c r="D1924" s="114"/>
      <c r="E1924" s="116"/>
      <c r="F1924" s="116"/>
      <c r="G1924" s="114"/>
      <c r="H1924" s="115"/>
      <c r="I1924" s="274"/>
      <c r="J1924" s="277" t="str">
        <f>IFERROR(VLOOKUP(I1924,ACOUSTIC_SITE_INFO!$AR$3:$AS$501,2,FALSE),"")</f>
        <v/>
      </c>
    </row>
    <row r="1925" spans="1:10" x14ac:dyDescent="0.35">
      <c r="A1925" s="113"/>
      <c r="B1925" s="114"/>
      <c r="C1925" s="115"/>
      <c r="D1925" s="114"/>
      <c r="E1925" s="116"/>
      <c r="F1925" s="116"/>
      <c r="G1925" s="114"/>
      <c r="H1925" s="115"/>
      <c r="I1925" s="274"/>
      <c r="J1925" s="277" t="str">
        <f>IFERROR(VLOOKUP(I1925,ACOUSTIC_SITE_INFO!$AR$3:$AS$501,2,FALSE),"")</f>
        <v/>
      </c>
    </row>
    <row r="1926" spans="1:10" x14ac:dyDescent="0.35">
      <c r="A1926" s="113"/>
      <c r="B1926" s="114"/>
      <c r="C1926" s="115"/>
      <c r="D1926" s="114"/>
      <c r="E1926" s="116"/>
      <c r="F1926" s="116"/>
      <c r="G1926" s="114"/>
      <c r="H1926" s="115"/>
      <c r="I1926" s="274"/>
      <c r="J1926" s="277" t="str">
        <f>IFERROR(VLOOKUP(I1926,ACOUSTIC_SITE_INFO!$AR$3:$AS$501,2,FALSE),"")</f>
        <v/>
      </c>
    </row>
    <row r="1927" spans="1:10" x14ac:dyDescent="0.35">
      <c r="A1927" s="113"/>
      <c r="B1927" s="114"/>
      <c r="C1927" s="115"/>
      <c r="D1927" s="114"/>
      <c r="E1927" s="116"/>
      <c r="F1927" s="116"/>
      <c r="G1927" s="114"/>
      <c r="H1927" s="115"/>
      <c r="I1927" s="274"/>
      <c r="J1927" s="277" t="str">
        <f>IFERROR(VLOOKUP(I1927,ACOUSTIC_SITE_INFO!$AR$3:$AS$501,2,FALSE),"")</f>
        <v/>
      </c>
    </row>
    <row r="1928" spans="1:10" x14ac:dyDescent="0.35">
      <c r="A1928" s="113"/>
      <c r="B1928" s="114"/>
      <c r="C1928" s="115"/>
      <c r="D1928" s="114"/>
      <c r="E1928" s="116"/>
      <c r="F1928" s="116"/>
      <c r="G1928" s="114"/>
      <c r="H1928" s="115"/>
      <c r="I1928" s="274"/>
      <c r="J1928" s="277" t="str">
        <f>IFERROR(VLOOKUP(I1928,ACOUSTIC_SITE_INFO!$AR$3:$AS$501,2,FALSE),"")</f>
        <v/>
      </c>
    </row>
    <row r="1929" spans="1:10" x14ac:dyDescent="0.35">
      <c r="A1929" s="113"/>
      <c r="B1929" s="114"/>
      <c r="C1929" s="115"/>
      <c r="D1929" s="114"/>
      <c r="E1929" s="116"/>
      <c r="F1929" s="116"/>
      <c r="G1929" s="114"/>
      <c r="H1929" s="115"/>
      <c r="I1929" s="274"/>
      <c r="J1929" s="277" t="str">
        <f>IFERROR(VLOOKUP(I1929,ACOUSTIC_SITE_INFO!$AR$3:$AS$501,2,FALSE),"")</f>
        <v/>
      </c>
    </row>
    <row r="1930" spans="1:10" x14ac:dyDescent="0.35">
      <c r="A1930" s="113"/>
      <c r="B1930" s="114"/>
      <c r="C1930" s="115"/>
      <c r="D1930" s="114"/>
      <c r="E1930" s="116"/>
      <c r="F1930" s="116"/>
      <c r="G1930" s="114"/>
      <c r="H1930" s="115"/>
      <c r="I1930" s="274"/>
      <c r="J1930" s="277" t="str">
        <f>IFERROR(VLOOKUP(I1930,ACOUSTIC_SITE_INFO!$AR$3:$AS$501,2,FALSE),"")</f>
        <v/>
      </c>
    </row>
    <row r="1931" spans="1:10" x14ac:dyDescent="0.35">
      <c r="A1931" s="113"/>
      <c r="B1931" s="114"/>
      <c r="C1931" s="115"/>
      <c r="D1931" s="114"/>
      <c r="E1931" s="116"/>
      <c r="F1931" s="116"/>
      <c r="G1931" s="114"/>
      <c r="H1931" s="115"/>
      <c r="I1931" s="274"/>
      <c r="J1931" s="277" t="str">
        <f>IFERROR(VLOOKUP(I1931,ACOUSTIC_SITE_INFO!$AR$3:$AS$501,2,FALSE),"")</f>
        <v/>
      </c>
    </row>
    <row r="1932" spans="1:10" x14ac:dyDescent="0.35">
      <c r="A1932" s="113"/>
      <c r="B1932" s="114"/>
      <c r="C1932" s="115"/>
      <c r="D1932" s="114"/>
      <c r="E1932" s="116"/>
      <c r="F1932" s="116"/>
      <c r="G1932" s="114"/>
      <c r="H1932" s="115"/>
      <c r="I1932" s="274"/>
      <c r="J1932" s="277" t="str">
        <f>IFERROR(VLOOKUP(I1932,ACOUSTIC_SITE_INFO!$AR$3:$AS$501,2,FALSE),"")</f>
        <v/>
      </c>
    </row>
    <row r="1933" spans="1:10" x14ac:dyDescent="0.35">
      <c r="A1933" s="113"/>
      <c r="B1933" s="114"/>
      <c r="C1933" s="115"/>
      <c r="D1933" s="114"/>
      <c r="E1933" s="116"/>
      <c r="F1933" s="116"/>
      <c r="G1933" s="114"/>
      <c r="H1933" s="115"/>
      <c r="I1933" s="274"/>
      <c r="J1933" s="277" t="str">
        <f>IFERROR(VLOOKUP(I1933,ACOUSTIC_SITE_INFO!$AR$3:$AS$501,2,FALSE),"")</f>
        <v/>
      </c>
    </row>
    <row r="1934" spans="1:10" x14ac:dyDescent="0.35">
      <c r="A1934" s="113"/>
      <c r="B1934" s="114"/>
      <c r="C1934" s="115"/>
      <c r="D1934" s="114"/>
      <c r="E1934" s="116"/>
      <c r="F1934" s="116"/>
      <c r="G1934" s="114"/>
      <c r="H1934" s="115"/>
      <c r="I1934" s="274"/>
      <c r="J1934" s="277" t="str">
        <f>IFERROR(VLOOKUP(I1934,ACOUSTIC_SITE_INFO!$AR$3:$AS$501,2,FALSE),"")</f>
        <v/>
      </c>
    </row>
    <row r="1935" spans="1:10" x14ac:dyDescent="0.35">
      <c r="A1935" s="113"/>
      <c r="B1935" s="114"/>
      <c r="C1935" s="115"/>
      <c r="D1935" s="114"/>
      <c r="E1935" s="116"/>
      <c r="F1935" s="116"/>
      <c r="G1935" s="114"/>
      <c r="H1935" s="115"/>
      <c r="I1935" s="274"/>
      <c r="J1935" s="277" t="str">
        <f>IFERROR(VLOOKUP(I1935,ACOUSTIC_SITE_INFO!$AR$3:$AS$501,2,FALSE),"")</f>
        <v/>
      </c>
    </row>
    <row r="1936" spans="1:10" x14ac:dyDescent="0.35">
      <c r="A1936" s="113"/>
      <c r="B1936" s="114"/>
      <c r="C1936" s="115"/>
      <c r="D1936" s="114"/>
      <c r="E1936" s="116"/>
      <c r="F1936" s="116"/>
      <c r="G1936" s="114"/>
      <c r="H1936" s="115"/>
      <c r="I1936" s="274"/>
      <c r="J1936" s="277" t="str">
        <f>IFERROR(VLOOKUP(I1936,ACOUSTIC_SITE_INFO!$AR$3:$AS$501,2,FALSE),"")</f>
        <v/>
      </c>
    </row>
    <row r="1937" spans="1:10" x14ac:dyDescent="0.35">
      <c r="A1937" s="113"/>
      <c r="B1937" s="114"/>
      <c r="C1937" s="115"/>
      <c r="D1937" s="114"/>
      <c r="E1937" s="116"/>
      <c r="F1937" s="116"/>
      <c r="G1937" s="114"/>
      <c r="H1937" s="115"/>
      <c r="I1937" s="274"/>
      <c r="J1937" s="277" t="str">
        <f>IFERROR(VLOOKUP(I1937,ACOUSTIC_SITE_INFO!$AR$3:$AS$501,2,FALSE),"")</f>
        <v/>
      </c>
    </row>
    <row r="1938" spans="1:10" x14ac:dyDescent="0.35">
      <c r="A1938" s="113"/>
      <c r="B1938" s="114"/>
      <c r="C1938" s="115"/>
      <c r="D1938" s="114"/>
      <c r="E1938" s="116"/>
      <c r="F1938" s="116"/>
      <c r="G1938" s="114"/>
      <c r="H1938" s="115"/>
      <c r="I1938" s="274"/>
      <c r="J1938" s="277" t="str">
        <f>IFERROR(VLOOKUP(I1938,ACOUSTIC_SITE_INFO!$AR$3:$AS$501,2,FALSE),"")</f>
        <v/>
      </c>
    </row>
    <row r="1939" spans="1:10" x14ac:dyDescent="0.35">
      <c r="A1939" s="113"/>
      <c r="B1939" s="114"/>
      <c r="C1939" s="115"/>
      <c r="D1939" s="114"/>
      <c r="E1939" s="116"/>
      <c r="F1939" s="116"/>
      <c r="G1939" s="114"/>
      <c r="H1939" s="115"/>
      <c r="I1939" s="274"/>
      <c r="J1939" s="277" t="str">
        <f>IFERROR(VLOOKUP(I1939,ACOUSTIC_SITE_INFO!$AR$3:$AS$501,2,FALSE),"")</f>
        <v/>
      </c>
    </row>
    <row r="1940" spans="1:10" x14ac:dyDescent="0.35">
      <c r="A1940" s="113"/>
      <c r="B1940" s="114"/>
      <c r="C1940" s="115"/>
      <c r="D1940" s="114"/>
      <c r="E1940" s="116"/>
      <c r="F1940" s="116"/>
      <c r="G1940" s="114"/>
      <c r="H1940" s="115"/>
      <c r="I1940" s="274"/>
      <c r="J1940" s="277" t="str">
        <f>IFERROR(VLOOKUP(I1940,ACOUSTIC_SITE_INFO!$AR$3:$AS$501,2,FALSE),"")</f>
        <v/>
      </c>
    </row>
    <row r="1941" spans="1:10" x14ac:dyDescent="0.35">
      <c r="A1941" s="113"/>
      <c r="B1941" s="114"/>
      <c r="C1941" s="115"/>
      <c r="D1941" s="114"/>
      <c r="E1941" s="116"/>
      <c r="F1941" s="116"/>
      <c r="G1941" s="114"/>
      <c r="H1941" s="115"/>
      <c r="I1941" s="274"/>
      <c r="J1941" s="277" t="str">
        <f>IFERROR(VLOOKUP(I1941,ACOUSTIC_SITE_INFO!$AR$3:$AS$501,2,FALSE),"")</f>
        <v/>
      </c>
    </row>
    <row r="1942" spans="1:10" x14ac:dyDescent="0.35">
      <c r="A1942" s="113"/>
      <c r="B1942" s="114"/>
      <c r="C1942" s="115"/>
      <c r="D1942" s="114"/>
      <c r="E1942" s="116"/>
      <c r="F1942" s="116"/>
      <c r="G1942" s="114"/>
      <c r="H1942" s="115"/>
      <c r="I1942" s="274"/>
      <c r="J1942" s="277" t="str">
        <f>IFERROR(VLOOKUP(I1942,ACOUSTIC_SITE_INFO!$AR$3:$AS$501,2,FALSE),"")</f>
        <v/>
      </c>
    </row>
    <row r="1943" spans="1:10" x14ac:dyDescent="0.35">
      <c r="A1943" s="113"/>
      <c r="B1943" s="114"/>
      <c r="C1943" s="115"/>
      <c r="D1943" s="114"/>
      <c r="E1943" s="116"/>
      <c r="F1943" s="116"/>
      <c r="G1943" s="114"/>
      <c r="H1943" s="115"/>
      <c r="I1943" s="274"/>
      <c r="J1943" s="277" t="str">
        <f>IFERROR(VLOOKUP(I1943,ACOUSTIC_SITE_INFO!$AR$3:$AS$501,2,FALSE),"")</f>
        <v/>
      </c>
    </row>
    <row r="1944" spans="1:10" x14ac:dyDescent="0.35">
      <c r="A1944" s="113"/>
      <c r="B1944" s="114"/>
      <c r="C1944" s="115"/>
      <c r="D1944" s="114"/>
      <c r="E1944" s="116"/>
      <c r="F1944" s="116"/>
      <c r="G1944" s="114"/>
      <c r="H1944" s="115"/>
      <c r="I1944" s="274"/>
      <c r="J1944" s="277" t="str">
        <f>IFERROR(VLOOKUP(I1944,ACOUSTIC_SITE_INFO!$AR$3:$AS$501,2,FALSE),"")</f>
        <v/>
      </c>
    </row>
    <row r="1945" spans="1:10" x14ac:dyDescent="0.35">
      <c r="A1945" s="113"/>
      <c r="B1945" s="114"/>
      <c r="C1945" s="115"/>
      <c r="D1945" s="114"/>
      <c r="E1945" s="116"/>
      <c r="F1945" s="116"/>
      <c r="G1945" s="114"/>
      <c r="H1945" s="115"/>
      <c r="I1945" s="274"/>
      <c r="J1945" s="277" t="str">
        <f>IFERROR(VLOOKUP(I1945,ACOUSTIC_SITE_INFO!$AR$3:$AS$501,2,FALSE),"")</f>
        <v/>
      </c>
    </row>
    <row r="1946" spans="1:10" x14ac:dyDescent="0.35">
      <c r="A1946" s="113"/>
      <c r="B1946" s="114"/>
      <c r="C1946" s="115"/>
      <c r="D1946" s="114"/>
      <c r="E1946" s="116"/>
      <c r="F1946" s="116"/>
      <c r="G1946" s="114"/>
      <c r="H1946" s="115"/>
      <c r="I1946" s="274"/>
      <c r="J1946" s="277" t="str">
        <f>IFERROR(VLOOKUP(I1946,ACOUSTIC_SITE_INFO!$AR$3:$AS$501,2,FALSE),"")</f>
        <v/>
      </c>
    </row>
    <row r="1947" spans="1:10" x14ac:dyDescent="0.35">
      <c r="A1947" s="113"/>
      <c r="B1947" s="114"/>
      <c r="C1947" s="115"/>
      <c r="D1947" s="114"/>
      <c r="E1947" s="116"/>
      <c r="F1947" s="116"/>
      <c r="G1947" s="114"/>
      <c r="H1947" s="115"/>
      <c r="I1947" s="274"/>
      <c r="J1947" s="277" t="str">
        <f>IFERROR(VLOOKUP(I1947,ACOUSTIC_SITE_INFO!$AR$3:$AS$501,2,FALSE),"")</f>
        <v/>
      </c>
    </row>
    <row r="1948" spans="1:10" x14ac:dyDescent="0.35">
      <c r="A1948" s="113"/>
      <c r="B1948" s="114"/>
      <c r="C1948" s="115"/>
      <c r="D1948" s="114"/>
      <c r="E1948" s="116"/>
      <c r="F1948" s="116"/>
      <c r="G1948" s="114"/>
      <c r="H1948" s="115"/>
      <c r="I1948" s="274"/>
      <c r="J1948" s="277" t="str">
        <f>IFERROR(VLOOKUP(I1948,ACOUSTIC_SITE_INFO!$AR$3:$AS$501,2,FALSE),"")</f>
        <v/>
      </c>
    </row>
    <row r="1949" spans="1:10" x14ac:dyDescent="0.35">
      <c r="A1949" s="113"/>
      <c r="B1949" s="114"/>
      <c r="C1949" s="115"/>
      <c r="D1949" s="114"/>
      <c r="E1949" s="116"/>
      <c r="F1949" s="116"/>
      <c r="G1949" s="114"/>
      <c r="H1949" s="115"/>
      <c r="I1949" s="274"/>
      <c r="J1949" s="277" t="str">
        <f>IFERROR(VLOOKUP(I1949,ACOUSTIC_SITE_INFO!$AR$3:$AS$501,2,FALSE),"")</f>
        <v/>
      </c>
    </row>
    <row r="1950" spans="1:10" x14ac:dyDescent="0.35">
      <c r="A1950" s="113"/>
      <c r="B1950" s="114"/>
      <c r="C1950" s="115"/>
      <c r="D1950" s="114"/>
      <c r="E1950" s="116"/>
      <c r="F1950" s="116"/>
      <c r="G1950" s="114"/>
      <c r="H1950" s="115"/>
      <c r="I1950" s="274"/>
      <c r="J1950" s="277" t="str">
        <f>IFERROR(VLOOKUP(I1950,ACOUSTIC_SITE_INFO!$AR$3:$AS$501,2,FALSE),"")</f>
        <v/>
      </c>
    </row>
    <row r="1951" spans="1:10" x14ac:dyDescent="0.35">
      <c r="A1951" s="113"/>
      <c r="B1951" s="114"/>
      <c r="C1951" s="115"/>
      <c r="D1951" s="114"/>
      <c r="E1951" s="116"/>
      <c r="F1951" s="116"/>
      <c r="G1951" s="114"/>
      <c r="H1951" s="115"/>
      <c r="I1951" s="274"/>
      <c r="J1951" s="277" t="str">
        <f>IFERROR(VLOOKUP(I1951,ACOUSTIC_SITE_INFO!$AR$3:$AS$501,2,FALSE),"")</f>
        <v/>
      </c>
    </row>
    <row r="1952" spans="1:10" x14ac:dyDescent="0.35">
      <c r="A1952" s="113"/>
      <c r="B1952" s="114"/>
      <c r="C1952" s="115"/>
      <c r="D1952" s="114"/>
      <c r="E1952" s="116"/>
      <c r="F1952" s="116"/>
      <c r="G1952" s="114"/>
      <c r="H1952" s="115"/>
      <c r="I1952" s="274"/>
      <c r="J1952" s="277" t="str">
        <f>IFERROR(VLOOKUP(I1952,ACOUSTIC_SITE_INFO!$AR$3:$AS$501,2,FALSE),"")</f>
        <v/>
      </c>
    </row>
    <row r="1953" spans="1:10" x14ac:dyDescent="0.35">
      <c r="A1953" s="113"/>
      <c r="B1953" s="114"/>
      <c r="C1953" s="115"/>
      <c r="D1953" s="114"/>
      <c r="E1953" s="116"/>
      <c r="F1953" s="116"/>
      <c r="G1953" s="114"/>
      <c r="H1953" s="115"/>
      <c r="I1953" s="274"/>
      <c r="J1953" s="277" t="str">
        <f>IFERROR(VLOOKUP(I1953,ACOUSTIC_SITE_INFO!$AR$3:$AS$501,2,FALSE),"")</f>
        <v/>
      </c>
    </row>
    <row r="1954" spans="1:10" x14ac:dyDescent="0.35">
      <c r="A1954" s="113"/>
      <c r="B1954" s="114"/>
      <c r="C1954" s="115"/>
      <c r="D1954" s="114"/>
      <c r="E1954" s="116"/>
      <c r="F1954" s="116"/>
      <c r="G1954" s="114"/>
      <c r="H1954" s="115"/>
      <c r="I1954" s="274"/>
      <c r="J1954" s="277" t="str">
        <f>IFERROR(VLOOKUP(I1954,ACOUSTIC_SITE_INFO!$AR$3:$AS$501,2,FALSE),"")</f>
        <v/>
      </c>
    </row>
    <row r="1955" spans="1:10" x14ac:dyDescent="0.35">
      <c r="A1955" s="113"/>
      <c r="B1955" s="114"/>
      <c r="C1955" s="115"/>
      <c r="D1955" s="114"/>
      <c r="E1955" s="116"/>
      <c r="F1955" s="116"/>
      <c r="G1955" s="114"/>
      <c r="H1955" s="115"/>
      <c r="I1955" s="274"/>
      <c r="J1955" s="277" t="str">
        <f>IFERROR(VLOOKUP(I1955,ACOUSTIC_SITE_INFO!$AR$3:$AS$501,2,FALSE),"")</f>
        <v/>
      </c>
    </row>
    <row r="1956" spans="1:10" x14ac:dyDescent="0.35">
      <c r="A1956" s="113"/>
      <c r="B1956" s="114"/>
      <c r="C1956" s="115"/>
      <c r="D1956" s="114"/>
      <c r="E1956" s="116"/>
      <c r="F1956" s="116"/>
      <c r="G1956" s="114"/>
      <c r="H1956" s="115"/>
      <c r="I1956" s="274"/>
      <c r="J1956" s="277" t="str">
        <f>IFERROR(VLOOKUP(I1956,ACOUSTIC_SITE_INFO!$AR$3:$AS$501,2,FALSE),"")</f>
        <v/>
      </c>
    </row>
    <row r="1957" spans="1:10" x14ac:dyDescent="0.35">
      <c r="A1957" s="113"/>
      <c r="B1957" s="114"/>
      <c r="C1957" s="115"/>
      <c r="D1957" s="114"/>
      <c r="E1957" s="116"/>
      <c r="F1957" s="116"/>
      <c r="G1957" s="114"/>
      <c r="H1957" s="115"/>
      <c r="I1957" s="274"/>
      <c r="J1957" s="277" t="str">
        <f>IFERROR(VLOOKUP(I1957,ACOUSTIC_SITE_INFO!$AR$3:$AS$501,2,FALSE),"")</f>
        <v/>
      </c>
    </row>
    <row r="1958" spans="1:10" x14ac:dyDescent="0.35">
      <c r="A1958" s="113"/>
      <c r="B1958" s="114"/>
      <c r="C1958" s="115"/>
      <c r="D1958" s="114"/>
      <c r="E1958" s="116"/>
      <c r="F1958" s="116"/>
      <c r="G1958" s="114"/>
      <c r="H1958" s="115"/>
      <c r="I1958" s="274"/>
      <c r="J1958" s="277" t="str">
        <f>IFERROR(VLOOKUP(I1958,ACOUSTIC_SITE_INFO!$AR$3:$AS$501,2,FALSE),"")</f>
        <v/>
      </c>
    </row>
    <row r="1959" spans="1:10" x14ac:dyDescent="0.35">
      <c r="A1959" s="113"/>
      <c r="B1959" s="114"/>
      <c r="C1959" s="115"/>
      <c r="D1959" s="114"/>
      <c r="E1959" s="116"/>
      <c r="F1959" s="116"/>
      <c r="G1959" s="114"/>
      <c r="H1959" s="115"/>
      <c r="I1959" s="274"/>
      <c r="J1959" s="277" t="str">
        <f>IFERROR(VLOOKUP(I1959,ACOUSTIC_SITE_INFO!$AR$3:$AS$501,2,FALSE),"")</f>
        <v/>
      </c>
    </row>
    <row r="1960" spans="1:10" x14ac:dyDescent="0.35">
      <c r="A1960" s="113"/>
      <c r="B1960" s="114"/>
      <c r="C1960" s="115"/>
      <c r="D1960" s="114"/>
      <c r="E1960" s="116"/>
      <c r="F1960" s="116"/>
      <c r="G1960" s="114"/>
      <c r="H1960" s="115"/>
      <c r="I1960" s="274"/>
      <c r="J1960" s="277" t="str">
        <f>IFERROR(VLOOKUP(I1960,ACOUSTIC_SITE_INFO!$AR$3:$AS$501,2,FALSE),"")</f>
        <v/>
      </c>
    </row>
    <row r="1961" spans="1:10" x14ac:dyDescent="0.35">
      <c r="A1961" s="113"/>
      <c r="B1961" s="114"/>
      <c r="C1961" s="115"/>
      <c r="D1961" s="114"/>
      <c r="E1961" s="116"/>
      <c r="F1961" s="116"/>
      <c r="G1961" s="114"/>
      <c r="H1961" s="115"/>
      <c r="I1961" s="274"/>
      <c r="J1961" s="277" t="str">
        <f>IFERROR(VLOOKUP(I1961,ACOUSTIC_SITE_INFO!$AR$3:$AS$501,2,FALSE),"")</f>
        <v/>
      </c>
    </row>
    <row r="1962" spans="1:10" x14ac:dyDescent="0.35">
      <c r="A1962" s="113"/>
      <c r="B1962" s="114"/>
      <c r="C1962" s="115"/>
      <c r="D1962" s="114"/>
      <c r="E1962" s="116"/>
      <c r="F1962" s="116"/>
      <c r="G1962" s="114"/>
      <c r="H1962" s="115"/>
      <c r="I1962" s="274"/>
      <c r="J1962" s="277" t="str">
        <f>IFERROR(VLOOKUP(I1962,ACOUSTIC_SITE_INFO!$AR$3:$AS$501,2,FALSE),"")</f>
        <v/>
      </c>
    </row>
    <row r="1963" spans="1:10" x14ac:dyDescent="0.35">
      <c r="A1963" s="113"/>
      <c r="B1963" s="114"/>
      <c r="C1963" s="115"/>
      <c r="D1963" s="114"/>
      <c r="E1963" s="116"/>
      <c r="F1963" s="116"/>
      <c r="G1963" s="114"/>
      <c r="H1963" s="115"/>
      <c r="I1963" s="274"/>
      <c r="J1963" s="277" t="str">
        <f>IFERROR(VLOOKUP(I1963,ACOUSTIC_SITE_INFO!$AR$3:$AS$501,2,FALSE),"")</f>
        <v/>
      </c>
    </row>
    <row r="1964" spans="1:10" x14ac:dyDescent="0.35">
      <c r="A1964" s="113"/>
      <c r="B1964" s="114"/>
      <c r="C1964" s="115"/>
      <c r="D1964" s="114"/>
      <c r="E1964" s="116"/>
      <c r="F1964" s="116"/>
      <c r="G1964" s="114"/>
      <c r="H1964" s="115"/>
      <c r="I1964" s="274"/>
      <c r="J1964" s="277" t="str">
        <f>IFERROR(VLOOKUP(I1964,ACOUSTIC_SITE_INFO!$AR$3:$AS$501,2,FALSE),"")</f>
        <v/>
      </c>
    </row>
    <row r="1965" spans="1:10" x14ac:dyDescent="0.35">
      <c r="A1965" s="113"/>
      <c r="B1965" s="114"/>
      <c r="C1965" s="115"/>
      <c r="D1965" s="114"/>
      <c r="E1965" s="116"/>
      <c r="F1965" s="116"/>
      <c r="G1965" s="114"/>
      <c r="H1965" s="115"/>
      <c r="I1965" s="274"/>
      <c r="J1965" s="277" t="str">
        <f>IFERROR(VLOOKUP(I1965,ACOUSTIC_SITE_INFO!$AR$3:$AS$501,2,FALSE),"")</f>
        <v/>
      </c>
    </row>
    <row r="1966" spans="1:10" x14ac:dyDescent="0.35">
      <c r="A1966" s="113"/>
      <c r="B1966" s="114"/>
      <c r="C1966" s="115"/>
      <c r="D1966" s="114"/>
      <c r="E1966" s="116"/>
      <c r="F1966" s="116"/>
      <c r="G1966" s="114"/>
      <c r="H1966" s="115"/>
      <c r="I1966" s="274"/>
      <c r="J1966" s="277" t="str">
        <f>IFERROR(VLOOKUP(I1966,ACOUSTIC_SITE_INFO!$AR$3:$AS$501,2,FALSE),"")</f>
        <v/>
      </c>
    </row>
    <row r="1967" spans="1:10" x14ac:dyDescent="0.35">
      <c r="A1967" s="113"/>
      <c r="B1967" s="114"/>
      <c r="C1967" s="115"/>
      <c r="D1967" s="114"/>
      <c r="E1967" s="116"/>
      <c r="F1967" s="116"/>
      <c r="G1967" s="114"/>
      <c r="H1967" s="115"/>
      <c r="I1967" s="274"/>
      <c r="J1967" s="277" t="str">
        <f>IFERROR(VLOOKUP(I1967,ACOUSTIC_SITE_INFO!$AR$3:$AS$501,2,FALSE),"")</f>
        <v/>
      </c>
    </row>
    <row r="1968" spans="1:10" x14ac:dyDescent="0.35">
      <c r="A1968" s="113"/>
      <c r="B1968" s="114"/>
      <c r="C1968" s="115"/>
      <c r="D1968" s="114"/>
      <c r="E1968" s="116"/>
      <c r="F1968" s="116"/>
      <c r="G1968" s="114"/>
      <c r="H1968" s="115"/>
      <c r="I1968" s="274"/>
      <c r="J1968" s="277" t="str">
        <f>IFERROR(VLOOKUP(I1968,ACOUSTIC_SITE_INFO!$AR$3:$AS$501,2,FALSE),"")</f>
        <v/>
      </c>
    </row>
    <row r="1969" spans="1:10" x14ac:dyDescent="0.35">
      <c r="A1969" s="113"/>
      <c r="B1969" s="114"/>
      <c r="C1969" s="115"/>
      <c r="D1969" s="114"/>
      <c r="E1969" s="116"/>
      <c r="F1969" s="116"/>
      <c r="G1969" s="114"/>
      <c r="H1969" s="115"/>
      <c r="I1969" s="274"/>
      <c r="J1969" s="277" t="str">
        <f>IFERROR(VLOOKUP(I1969,ACOUSTIC_SITE_INFO!$AR$3:$AS$501,2,FALSE),"")</f>
        <v/>
      </c>
    </row>
    <row r="1970" spans="1:10" x14ac:dyDescent="0.35">
      <c r="A1970" s="113"/>
      <c r="B1970" s="114"/>
      <c r="C1970" s="115"/>
      <c r="D1970" s="114"/>
      <c r="E1970" s="116"/>
      <c r="F1970" s="116"/>
      <c r="G1970" s="114"/>
      <c r="H1970" s="115"/>
      <c r="I1970" s="274"/>
      <c r="J1970" s="277" t="str">
        <f>IFERROR(VLOOKUP(I1970,ACOUSTIC_SITE_INFO!$AR$3:$AS$501,2,FALSE),"")</f>
        <v/>
      </c>
    </row>
    <row r="1971" spans="1:10" x14ac:dyDescent="0.35">
      <c r="A1971" s="113"/>
      <c r="B1971" s="114"/>
      <c r="C1971" s="115"/>
      <c r="D1971" s="114"/>
      <c r="E1971" s="116"/>
      <c r="F1971" s="116"/>
      <c r="G1971" s="114"/>
      <c r="H1971" s="115"/>
      <c r="I1971" s="274"/>
      <c r="J1971" s="277" t="str">
        <f>IFERROR(VLOOKUP(I1971,ACOUSTIC_SITE_INFO!$AR$3:$AS$501,2,FALSE),"")</f>
        <v/>
      </c>
    </row>
    <row r="1972" spans="1:10" x14ac:dyDescent="0.35">
      <c r="A1972" s="113"/>
      <c r="B1972" s="114"/>
      <c r="C1972" s="115"/>
      <c r="D1972" s="114"/>
      <c r="E1972" s="116"/>
      <c r="F1972" s="116"/>
      <c r="G1972" s="114"/>
      <c r="H1972" s="115"/>
      <c r="I1972" s="274"/>
      <c r="J1972" s="277" t="str">
        <f>IFERROR(VLOOKUP(I1972,ACOUSTIC_SITE_INFO!$AR$3:$AS$501,2,FALSE),"")</f>
        <v/>
      </c>
    </row>
    <row r="1973" spans="1:10" x14ac:dyDescent="0.35">
      <c r="A1973" s="113"/>
      <c r="B1973" s="114"/>
      <c r="C1973" s="115"/>
      <c r="D1973" s="114"/>
      <c r="E1973" s="116"/>
      <c r="F1973" s="116"/>
      <c r="G1973" s="114"/>
      <c r="H1973" s="115"/>
      <c r="I1973" s="274"/>
      <c r="J1973" s="277" t="str">
        <f>IFERROR(VLOOKUP(I1973,ACOUSTIC_SITE_INFO!$AR$3:$AS$501,2,FALSE),"")</f>
        <v/>
      </c>
    </row>
    <row r="1974" spans="1:10" x14ac:dyDescent="0.35">
      <c r="A1974" s="113"/>
      <c r="B1974" s="114"/>
      <c r="C1974" s="115"/>
      <c r="D1974" s="114"/>
      <c r="E1974" s="116"/>
      <c r="F1974" s="116"/>
      <c r="G1974" s="114"/>
      <c r="H1974" s="115"/>
      <c r="I1974" s="274"/>
      <c r="J1974" s="277" t="str">
        <f>IFERROR(VLOOKUP(I1974,ACOUSTIC_SITE_INFO!$AR$3:$AS$501,2,FALSE),"")</f>
        <v/>
      </c>
    </row>
    <row r="1975" spans="1:10" x14ac:dyDescent="0.35">
      <c r="A1975" s="113"/>
      <c r="B1975" s="114"/>
      <c r="C1975" s="115"/>
      <c r="D1975" s="114"/>
      <c r="E1975" s="116"/>
      <c r="F1975" s="116"/>
      <c r="G1975" s="114"/>
      <c r="H1975" s="115"/>
      <c r="I1975" s="274"/>
      <c r="J1975" s="277" t="str">
        <f>IFERROR(VLOOKUP(I1975,ACOUSTIC_SITE_INFO!$AR$3:$AS$501,2,FALSE),"")</f>
        <v/>
      </c>
    </row>
    <row r="1976" spans="1:10" x14ac:dyDescent="0.35">
      <c r="A1976" s="113"/>
      <c r="B1976" s="114"/>
      <c r="C1976" s="115"/>
      <c r="D1976" s="114"/>
      <c r="E1976" s="116"/>
      <c r="F1976" s="116"/>
      <c r="G1976" s="114"/>
      <c r="H1976" s="115"/>
      <c r="I1976" s="274"/>
      <c r="J1976" s="277" t="str">
        <f>IFERROR(VLOOKUP(I1976,ACOUSTIC_SITE_INFO!$AR$3:$AS$501,2,FALSE),"")</f>
        <v/>
      </c>
    </row>
    <row r="1977" spans="1:10" x14ac:dyDescent="0.35">
      <c r="A1977" s="113"/>
      <c r="B1977" s="114"/>
      <c r="C1977" s="115"/>
      <c r="D1977" s="114"/>
      <c r="E1977" s="116"/>
      <c r="F1977" s="116"/>
      <c r="G1977" s="114"/>
      <c r="H1977" s="115"/>
      <c r="I1977" s="274"/>
      <c r="J1977" s="277" t="str">
        <f>IFERROR(VLOOKUP(I1977,ACOUSTIC_SITE_INFO!$AR$3:$AS$501,2,FALSE),"")</f>
        <v/>
      </c>
    </row>
    <row r="1978" spans="1:10" x14ac:dyDescent="0.35">
      <c r="A1978" s="113"/>
      <c r="B1978" s="114"/>
      <c r="C1978" s="115"/>
      <c r="D1978" s="114"/>
      <c r="E1978" s="116"/>
      <c r="F1978" s="116"/>
      <c r="G1978" s="114"/>
      <c r="H1978" s="115"/>
      <c r="I1978" s="274"/>
      <c r="J1978" s="277" t="str">
        <f>IFERROR(VLOOKUP(I1978,ACOUSTIC_SITE_INFO!$AR$3:$AS$501,2,FALSE),"")</f>
        <v/>
      </c>
    </row>
    <row r="1979" spans="1:10" x14ac:dyDescent="0.35">
      <c r="A1979" s="113"/>
      <c r="B1979" s="114"/>
      <c r="C1979" s="115"/>
      <c r="D1979" s="114"/>
      <c r="E1979" s="116"/>
      <c r="F1979" s="116"/>
      <c r="G1979" s="114"/>
      <c r="H1979" s="115"/>
      <c r="I1979" s="274"/>
      <c r="J1979" s="277" t="str">
        <f>IFERROR(VLOOKUP(I1979,ACOUSTIC_SITE_INFO!$AR$3:$AS$501,2,FALSE),"")</f>
        <v/>
      </c>
    </row>
    <row r="1980" spans="1:10" x14ac:dyDescent="0.35">
      <c r="A1980" s="113"/>
      <c r="B1980" s="114"/>
      <c r="C1980" s="115"/>
      <c r="D1980" s="114"/>
      <c r="E1980" s="116"/>
      <c r="F1980" s="116"/>
      <c r="G1980" s="114"/>
      <c r="H1980" s="115"/>
      <c r="I1980" s="274"/>
      <c r="J1980" s="277" t="str">
        <f>IFERROR(VLOOKUP(I1980,ACOUSTIC_SITE_INFO!$AR$3:$AS$501,2,FALSE),"")</f>
        <v/>
      </c>
    </row>
    <row r="1981" spans="1:10" x14ac:dyDescent="0.35">
      <c r="A1981" s="113"/>
      <c r="B1981" s="114"/>
      <c r="C1981" s="115"/>
      <c r="D1981" s="114"/>
      <c r="E1981" s="116"/>
      <c r="F1981" s="116"/>
      <c r="G1981" s="114"/>
      <c r="H1981" s="115"/>
      <c r="I1981" s="274"/>
      <c r="J1981" s="277" t="str">
        <f>IFERROR(VLOOKUP(I1981,ACOUSTIC_SITE_INFO!$AR$3:$AS$501,2,FALSE),"")</f>
        <v/>
      </c>
    </row>
    <row r="1982" spans="1:10" x14ac:dyDescent="0.35">
      <c r="A1982" s="113"/>
      <c r="B1982" s="114"/>
      <c r="C1982" s="115"/>
      <c r="D1982" s="114"/>
      <c r="E1982" s="116"/>
      <c r="F1982" s="116"/>
      <c r="G1982" s="114"/>
      <c r="H1982" s="115"/>
      <c r="I1982" s="274"/>
      <c r="J1982" s="277" t="str">
        <f>IFERROR(VLOOKUP(I1982,ACOUSTIC_SITE_INFO!$AR$3:$AS$501,2,FALSE),"")</f>
        <v/>
      </c>
    </row>
    <row r="1983" spans="1:10" x14ac:dyDescent="0.35">
      <c r="A1983" s="113"/>
      <c r="B1983" s="114"/>
      <c r="C1983" s="115"/>
      <c r="D1983" s="114"/>
      <c r="E1983" s="116"/>
      <c r="F1983" s="116"/>
      <c r="G1983" s="114"/>
      <c r="H1983" s="115"/>
      <c r="I1983" s="274"/>
      <c r="J1983" s="277" t="str">
        <f>IFERROR(VLOOKUP(I1983,ACOUSTIC_SITE_INFO!$AR$3:$AS$501,2,FALSE),"")</f>
        <v/>
      </c>
    </row>
    <row r="1984" spans="1:10" x14ac:dyDescent="0.35">
      <c r="A1984" s="113"/>
      <c r="B1984" s="114"/>
      <c r="C1984" s="115"/>
      <c r="D1984" s="114"/>
      <c r="E1984" s="116"/>
      <c r="F1984" s="116"/>
      <c r="G1984" s="114"/>
      <c r="H1984" s="115"/>
      <c r="I1984" s="274"/>
      <c r="J1984" s="277" t="str">
        <f>IFERROR(VLOOKUP(I1984,ACOUSTIC_SITE_INFO!$AR$3:$AS$501,2,FALSE),"")</f>
        <v/>
      </c>
    </row>
    <row r="1985" spans="1:10" x14ac:dyDescent="0.35">
      <c r="A1985" s="113"/>
      <c r="B1985" s="114"/>
      <c r="C1985" s="115"/>
      <c r="D1985" s="114"/>
      <c r="E1985" s="116"/>
      <c r="F1985" s="116"/>
      <c r="G1985" s="114"/>
      <c r="H1985" s="115"/>
      <c r="I1985" s="274"/>
      <c r="J1985" s="277" t="str">
        <f>IFERROR(VLOOKUP(I1985,ACOUSTIC_SITE_INFO!$AR$3:$AS$501,2,FALSE),"")</f>
        <v/>
      </c>
    </row>
    <row r="1986" spans="1:10" x14ac:dyDescent="0.35">
      <c r="A1986" s="113"/>
      <c r="B1986" s="114"/>
      <c r="C1986" s="115"/>
      <c r="D1986" s="114"/>
      <c r="E1986" s="116"/>
      <c r="F1986" s="116"/>
      <c r="G1986" s="114"/>
      <c r="H1986" s="115"/>
      <c r="I1986" s="274"/>
      <c r="J1986" s="277" t="str">
        <f>IFERROR(VLOOKUP(I1986,ACOUSTIC_SITE_INFO!$AR$3:$AS$501,2,FALSE),"")</f>
        <v/>
      </c>
    </row>
    <row r="1987" spans="1:10" x14ac:dyDescent="0.35">
      <c r="A1987" s="113"/>
      <c r="B1987" s="114"/>
      <c r="C1987" s="115"/>
      <c r="D1987" s="114"/>
      <c r="E1987" s="116"/>
      <c r="F1987" s="116"/>
      <c r="G1987" s="114"/>
      <c r="H1987" s="115"/>
      <c r="I1987" s="274"/>
      <c r="J1987" s="277" t="str">
        <f>IFERROR(VLOOKUP(I1987,ACOUSTIC_SITE_INFO!$AR$3:$AS$501,2,FALSE),"")</f>
        <v/>
      </c>
    </row>
    <row r="1988" spans="1:10" x14ac:dyDescent="0.35">
      <c r="A1988" s="113"/>
      <c r="B1988" s="114"/>
      <c r="C1988" s="115"/>
      <c r="D1988" s="114"/>
      <c r="E1988" s="116"/>
      <c r="F1988" s="116"/>
      <c r="G1988" s="114"/>
      <c r="H1988" s="115"/>
      <c r="I1988" s="274"/>
      <c r="J1988" s="277" t="str">
        <f>IFERROR(VLOOKUP(I1988,ACOUSTIC_SITE_INFO!$AR$3:$AS$501,2,FALSE),"")</f>
        <v/>
      </c>
    </row>
    <row r="1989" spans="1:10" x14ac:dyDescent="0.35">
      <c r="A1989" s="113"/>
      <c r="B1989" s="114"/>
      <c r="C1989" s="115"/>
      <c r="D1989" s="114"/>
      <c r="E1989" s="116"/>
      <c r="F1989" s="116"/>
      <c r="G1989" s="114"/>
      <c r="H1989" s="115"/>
      <c r="I1989" s="274"/>
      <c r="J1989" s="277" t="str">
        <f>IFERROR(VLOOKUP(I1989,ACOUSTIC_SITE_INFO!$AR$3:$AS$501,2,FALSE),"")</f>
        <v/>
      </c>
    </row>
    <row r="1990" spans="1:10" x14ac:dyDescent="0.35">
      <c r="A1990" s="113"/>
      <c r="B1990" s="114"/>
      <c r="C1990" s="115"/>
      <c r="D1990" s="114"/>
      <c r="E1990" s="116"/>
      <c r="F1990" s="116"/>
      <c r="G1990" s="114"/>
      <c r="H1990" s="115"/>
      <c r="I1990" s="274"/>
      <c r="J1990" s="277" t="str">
        <f>IFERROR(VLOOKUP(I1990,ACOUSTIC_SITE_INFO!$AR$3:$AS$501,2,FALSE),"")</f>
        <v/>
      </c>
    </row>
    <row r="1991" spans="1:10" x14ac:dyDescent="0.35">
      <c r="A1991" s="113"/>
      <c r="B1991" s="114"/>
      <c r="C1991" s="115"/>
      <c r="D1991" s="114"/>
      <c r="E1991" s="116"/>
      <c r="F1991" s="116"/>
      <c r="G1991" s="114"/>
      <c r="H1991" s="115"/>
      <c r="I1991" s="274"/>
      <c r="J1991" s="277" t="str">
        <f>IFERROR(VLOOKUP(I1991,ACOUSTIC_SITE_INFO!$AR$3:$AS$501,2,FALSE),"")</f>
        <v/>
      </c>
    </row>
    <row r="1992" spans="1:10" x14ac:dyDescent="0.35">
      <c r="A1992" s="113"/>
      <c r="B1992" s="114"/>
      <c r="C1992" s="115"/>
      <c r="D1992" s="114"/>
      <c r="E1992" s="116"/>
      <c r="F1992" s="116"/>
      <c r="G1992" s="114"/>
      <c r="H1992" s="115"/>
      <c r="I1992" s="274"/>
      <c r="J1992" s="277" t="str">
        <f>IFERROR(VLOOKUP(I1992,ACOUSTIC_SITE_INFO!$AR$3:$AS$501,2,FALSE),"")</f>
        <v/>
      </c>
    </row>
    <row r="1993" spans="1:10" x14ac:dyDescent="0.35">
      <c r="A1993" s="113"/>
      <c r="B1993" s="114"/>
      <c r="C1993" s="115"/>
      <c r="D1993" s="114"/>
      <c r="E1993" s="116"/>
      <c r="F1993" s="116"/>
      <c r="G1993" s="114"/>
      <c r="H1993" s="115"/>
      <c r="I1993" s="274"/>
      <c r="J1993" s="277" t="str">
        <f>IFERROR(VLOOKUP(I1993,ACOUSTIC_SITE_INFO!$AR$3:$AS$501,2,FALSE),"")</f>
        <v/>
      </c>
    </row>
    <row r="1994" spans="1:10" x14ac:dyDescent="0.35">
      <c r="A1994" s="113"/>
      <c r="B1994" s="114"/>
      <c r="C1994" s="115"/>
      <c r="D1994" s="114"/>
      <c r="E1994" s="116"/>
      <c r="F1994" s="116"/>
      <c r="G1994" s="114"/>
      <c r="H1994" s="115"/>
      <c r="I1994" s="274"/>
      <c r="J1994" s="277" t="str">
        <f>IFERROR(VLOOKUP(I1994,ACOUSTIC_SITE_INFO!$AR$3:$AS$501,2,FALSE),"")</f>
        <v/>
      </c>
    </row>
    <row r="1995" spans="1:10" x14ac:dyDescent="0.35">
      <c r="A1995" s="113"/>
      <c r="B1995" s="114"/>
      <c r="C1995" s="115"/>
      <c r="D1995" s="114"/>
      <c r="E1995" s="116"/>
      <c r="F1995" s="116"/>
      <c r="G1995" s="114"/>
      <c r="H1995" s="115"/>
      <c r="I1995" s="274"/>
      <c r="J1995" s="277" t="str">
        <f>IFERROR(VLOOKUP(I1995,ACOUSTIC_SITE_INFO!$AR$3:$AS$501,2,FALSE),"")</f>
        <v/>
      </c>
    </row>
    <row r="1996" spans="1:10" x14ac:dyDescent="0.35">
      <c r="A1996" s="113"/>
      <c r="B1996" s="114"/>
      <c r="C1996" s="115"/>
      <c r="D1996" s="114"/>
      <c r="E1996" s="116"/>
      <c r="F1996" s="116"/>
      <c r="G1996" s="114"/>
      <c r="H1996" s="115"/>
      <c r="I1996" s="274"/>
      <c r="J1996" s="277" t="str">
        <f>IFERROR(VLOOKUP(I1996,ACOUSTIC_SITE_INFO!$AR$3:$AS$501,2,FALSE),"")</f>
        <v/>
      </c>
    </row>
    <row r="1997" spans="1:10" x14ac:dyDescent="0.35">
      <c r="A1997" s="113"/>
      <c r="B1997" s="114"/>
      <c r="C1997" s="115"/>
      <c r="D1997" s="114"/>
      <c r="E1997" s="116"/>
      <c r="F1997" s="116"/>
      <c r="G1997" s="114"/>
      <c r="H1997" s="115"/>
      <c r="I1997" s="274"/>
      <c r="J1997" s="277" t="str">
        <f>IFERROR(VLOOKUP(I1997,ACOUSTIC_SITE_INFO!$AR$3:$AS$501,2,FALSE),"")</f>
        <v/>
      </c>
    </row>
    <row r="1998" spans="1:10" x14ac:dyDescent="0.35">
      <c r="A1998" s="113"/>
      <c r="B1998" s="114"/>
      <c r="C1998" s="115"/>
      <c r="D1998" s="114"/>
      <c r="E1998" s="116"/>
      <c r="F1998" s="116"/>
      <c r="G1998" s="114"/>
      <c r="H1998" s="115"/>
      <c r="I1998" s="274"/>
      <c r="J1998" s="277" t="str">
        <f>IFERROR(VLOOKUP(I1998,ACOUSTIC_SITE_INFO!$AR$3:$AS$501,2,FALSE),"")</f>
        <v/>
      </c>
    </row>
    <row r="1999" spans="1:10" x14ac:dyDescent="0.35">
      <c r="A1999" s="113"/>
      <c r="B1999" s="114"/>
      <c r="C1999" s="115"/>
      <c r="D1999" s="114"/>
      <c r="E1999" s="116"/>
      <c r="F1999" s="116"/>
      <c r="G1999" s="114"/>
      <c r="H1999" s="115"/>
      <c r="I1999" s="274"/>
      <c r="J1999" s="277" t="str">
        <f>IFERROR(VLOOKUP(I1999,ACOUSTIC_SITE_INFO!$AR$3:$AS$501,2,FALSE),"")</f>
        <v/>
      </c>
    </row>
    <row r="2000" spans="1:10" x14ac:dyDescent="0.35">
      <c r="A2000" s="113"/>
      <c r="B2000" s="114"/>
      <c r="C2000" s="115"/>
      <c r="D2000" s="114"/>
      <c r="E2000" s="116"/>
      <c r="F2000" s="116"/>
      <c r="G2000" s="114"/>
      <c r="H2000" s="115"/>
      <c r="I2000" s="274"/>
      <c r="J2000" s="277" t="str">
        <f>IFERROR(VLOOKUP(I2000,ACOUSTIC_SITE_INFO!$AR$3:$AS$501,2,FALSE),"")</f>
        <v/>
      </c>
    </row>
    <row r="2001" spans="1:10" x14ac:dyDescent="0.35">
      <c r="A2001" s="113"/>
      <c r="B2001" s="114"/>
      <c r="C2001" s="115"/>
      <c r="D2001" s="114"/>
      <c r="E2001" s="116"/>
      <c r="F2001" s="116"/>
      <c r="G2001" s="114"/>
      <c r="H2001" s="115"/>
      <c r="I2001" s="274"/>
      <c r="J2001" s="277" t="str">
        <f>IFERROR(VLOOKUP(I2001,ACOUSTIC_SITE_INFO!$AR$3:$AS$501,2,FALSE),"")</f>
        <v/>
      </c>
    </row>
    <row r="2002" spans="1:10" x14ac:dyDescent="0.35">
      <c r="A2002" s="113"/>
      <c r="B2002" s="114"/>
      <c r="C2002" s="115"/>
      <c r="D2002" s="114"/>
      <c r="E2002" s="116"/>
      <c r="F2002" s="116"/>
      <c r="G2002" s="114"/>
      <c r="H2002" s="115"/>
      <c r="I2002" s="274"/>
      <c r="J2002" s="277" t="str">
        <f>IFERROR(VLOOKUP(I2002,ACOUSTIC_SITE_INFO!$AR$3:$AS$501,2,FALSE),"")</f>
        <v/>
      </c>
    </row>
    <row r="2003" spans="1:10" x14ac:dyDescent="0.35">
      <c r="A2003" s="113"/>
      <c r="B2003" s="114"/>
      <c r="C2003" s="115"/>
      <c r="D2003" s="114"/>
      <c r="E2003" s="116"/>
      <c r="F2003" s="116"/>
      <c r="G2003" s="114"/>
      <c r="H2003" s="115"/>
      <c r="I2003" s="274"/>
      <c r="J2003" s="277" t="str">
        <f>IFERROR(VLOOKUP(I2003,ACOUSTIC_SITE_INFO!$AR$3:$AS$501,2,FALSE),"")</f>
        <v/>
      </c>
    </row>
    <row r="2004" spans="1:10" x14ac:dyDescent="0.35">
      <c r="A2004" s="113"/>
      <c r="B2004" s="114"/>
      <c r="C2004" s="115"/>
      <c r="D2004" s="114"/>
      <c r="E2004" s="116"/>
      <c r="F2004" s="116"/>
      <c r="G2004" s="114"/>
      <c r="H2004" s="115"/>
      <c r="I2004" s="274"/>
      <c r="J2004" s="277" t="str">
        <f>IFERROR(VLOOKUP(I2004,ACOUSTIC_SITE_INFO!$AR$3:$AS$501,2,FALSE),"")</f>
        <v/>
      </c>
    </row>
    <row r="2005" spans="1:10" x14ac:dyDescent="0.35">
      <c r="A2005" s="113"/>
      <c r="B2005" s="114"/>
      <c r="C2005" s="115"/>
      <c r="D2005" s="114"/>
      <c r="E2005" s="116"/>
      <c r="F2005" s="116"/>
      <c r="G2005" s="114"/>
      <c r="H2005" s="115"/>
      <c r="I2005" s="274"/>
      <c r="J2005" s="277" t="str">
        <f>IFERROR(VLOOKUP(I2005,ACOUSTIC_SITE_INFO!$AR$3:$AS$501,2,FALSE),"")</f>
        <v/>
      </c>
    </row>
    <row r="2006" spans="1:10" x14ac:dyDescent="0.35">
      <c r="A2006" s="113"/>
      <c r="B2006" s="114"/>
      <c r="C2006" s="115"/>
      <c r="D2006" s="114"/>
      <c r="E2006" s="116"/>
      <c r="F2006" s="116"/>
      <c r="G2006" s="114"/>
      <c r="H2006" s="115"/>
      <c r="I2006" s="274"/>
      <c r="J2006" s="277" t="str">
        <f>IFERROR(VLOOKUP(I2006,ACOUSTIC_SITE_INFO!$AR$3:$AS$501,2,FALSE),"")</f>
        <v/>
      </c>
    </row>
    <row r="2007" spans="1:10" x14ac:dyDescent="0.35">
      <c r="A2007" s="113"/>
      <c r="B2007" s="114"/>
      <c r="C2007" s="115"/>
      <c r="D2007" s="114"/>
      <c r="E2007" s="116"/>
      <c r="F2007" s="116"/>
      <c r="G2007" s="114"/>
      <c r="H2007" s="115"/>
      <c r="I2007" s="274"/>
      <c r="J2007" s="277" t="str">
        <f>IFERROR(VLOOKUP(I2007,ACOUSTIC_SITE_INFO!$AR$3:$AS$501,2,FALSE),"")</f>
        <v/>
      </c>
    </row>
    <row r="2008" spans="1:10" x14ac:dyDescent="0.35">
      <c r="A2008" s="113"/>
      <c r="B2008" s="114"/>
      <c r="C2008" s="115"/>
      <c r="D2008" s="114"/>
      <c r="E2008" s="116"/>
      <c r="F2008" s="116"/>
      <c r="G2008" s="114"/>
      <c r="H2008" s="115"/>
      <c r="I2008" s="274"/>
      <c r="J2008" s="277" t="str">
        <f>IFERROR(VLOOKUP(I2008,ACOUSTIC_SITE_INFO!$AR$3:$AS$501,2,FALSE),"")</f>
        <v/>
      </c>
    </row>
    <row r="2009" spans="1:10" x14ac:dyDescent="0.35">
      <c r="A2009" s="113"/>
      <c r="B2009" s="114"/>
      <c r="C2009" s="115"/>
      <c r="D2009" s="114"/>
      <c r="E2009" s="116"/>
      <c r="F2009" s="116"/>
      <c r="G2009" s="114"/>
      <c r="H2009" s="115"/>
      <c r="I2009" s="274"/>
      <c r="J2009" s="277" t="str">
        <f>IFERROR(VLOOKUP(I2009,ACOUSTIC_SITE_INFO!$AR$3:$AS$501,2,FALSE),"")</f>
        <v/>
      </c>
    </row>
    <row r="2010" spans="1:10" x14ac:dyDescent="0.35">
      <c r="A2010" s="113"/>
      <c r="B2010" s="114"/>
      <c r="C2010" s="115"/>
      <c r="D2010" s="114"/>
      <c r="E2010" s="116"/>
      <c r="F2010" s="116"/>
      <c r="G2010" s="114"/>
      <c r="H2010" s="115"/>
      <c r="I2010" s="274"/>
      <c r="J2010" s="277" t="str">
        <f>IFERROR(VLOOKUP(I2010,ACOUSTIC_SITE_INFO!$AR$3:$AS$501,2,FALSE),"")</f>
        <v/>
      </c>
    </row>
    <row r="2011" spans="1:10" x14ac:dyDescent="0.35">
      <c r="A2011" s="113"/>
      <c r="B2011" s="114"/>
      <c r="C2011" s="115"/>
      <c r="D2011" s="114"/>
      <c r="E2011" s="116"/>
      <c r="F2011" s="116"/>
      <c r="G2011" s="114"/>
      <c r="H2011" s="115"/>
      <c r="I2011" s="274"/>
      <c r="J2011" s="277" t="str">
        <f>IFERROR(VLOOKUP(I2011,ACOUSTIC_SITE_INFO!$AR$3:$AS$501,2,FALSE),"")</f>
        <v/>
      </c>
    </row>
    <row r="2012" spans="1:10" x14ac:dyDescent="0.35">
      <c r="A2012" s="113"/>
      <c r="B2012" s="114"/>
      <c r="C2012" s="115"/>
      <c r="D2012" s="114"/>
      <c r="E2012" s="116"/>
      <c r="F2012" s="116"/>
      <c r="G2012" s="114"/>
      <c r="H2012" s="115"/>
      <c r="I2012" s="274"/>
      <c r="J2012" s="277" t="str">
        <f>IFERROR(VLOOKUP(I2012,ACOUSTIC_SITE_INFO!$AR$3:$AS$501,2,FALSE),"")</f>
        <v/>
      </c>
    </row>
    <row r="2013" spans="1:10" x14ac:dyDescent="0.35">
      <c r="A2013" s="113"/>
      <c r="B2013" s="114"/>
      <c r="C2013" s="115"/>
      <c r="D2013" s="114"/>
      <c r="E2013" s="116"/>
      <c r="F2013" s="116"/>
      <c r="G2013" s="114"/>
      <c r="H2013" s="115"/>
      <c r="I2013" s="274"/>
      <c r="J2013" s="277" t="str">
        <f>IFERROR(VLOOKUP(I2013,ACOUSTIC_SITE_INFO!$AR$3:$AS$501,2,FALSE),"")</f>
        <v/>
      </c>
    </row>
    <row r="2014" spans="1:10" x14ac:dyDescent="0.35">
      <c r="A2014" s="113"/>
      <c r="B2014" s="114"/>
      <c r="C2014" s="115"/>
      <c r="D2014" s="114"/>
      <c r="E2014" s="116"/>
      <c r="F2014" s="116"/>
      <c r="G2014" s="114"/>
      <c r="H2014" s="115"/>
      <c r="I2014" s="274"/>
      <c r="J2014" s="277" t="str">
        <f>IFERROR(VLOOKUP(I2014,ACOUSTIC_SITE_INFO!$AR$3:$AS$501,2,FALSE),"")</f>
        <v/>
      </c>
    </row>
    <row r="2015" spans="1:10" x14ac:dyDescent="0.35">
      <c r="A2015" s="113"/>
      <c r="B2015" s="114"/>
      <c r="C2015" s="115"/>
      <c r="D2015" s="114"/>
      <c r="E2015" s="116"/>
      <c r="F2015" s="116"/>
      <c r="G2015" s="114"/>
      <c r="H2015" s="115"/>
      <c r="I2015" s="274"/>
      <c r="J2015" s="277" t="str">
        <f>IFERROR(VLOOKUP(I2015,ACOUSTIC_SITE_INFO!$AR$3:$AS$501,2,FALSE),"")</f>
        <v/>
      </c>
    </row>
    <row r="2016" spans="1:10" x14ac:dyDescent="0.35">
      <c r="A2016" s="113"/>
      <c r="B2016" s="114"/>
      <c r="C2016" s="115"/>
      <c r="D2016" s="114"/>
      <c r="E2016" s="116"/>
      <c r="F2016" s="116"/>
      <c r="G2016" s="114"/>
      <c r="H2016" s="115"/>
      <c r="I2016" s="274"/>
      <c r="J2016" s="277" t="str">
        <f>IFERROR(VLOOKUP(I2016,ACOUSTIC_SITE_INFO!$AR$3:$AS$501,2,FALSE),"")</f>
        <v/>
      </c>
    </row>
    <row r="2017" spans="1:10" x14ac:dyDescent="0.35">
      <c r="A2017" s="113"/>
      <c r="B2017" s="114"/>
      <c r="C2017" s="115"/>
      <c r="D2017" s="114"/>
      <c r="E2017" s="116"/>
      <c r="F2017" s="116"/>
      <c r="G2017" s="114"/>
      <c r="H2017" s="115"/>
      <c r="I2017" s="274"/>
      <c r="J2017" s="277" t="str">
        <f>IFERROR(VLOOKUP(I2017,ACOUSTIC_SITE_INFO!$AR$3:$AS$501,2,FALSE),"")</f>
        <v/>
      </c>
    </row>
    <row r="2018" spans="1:10" x14ac:dyDescent="0.35">
      <c r="A2018" s="113"/>
      <c r="B2018" s="114"/>
      <c r="C2018" s="115"/>
      <c r="D2018" s="114"/>
      <c r="E2018" s="116"/>
      <c r="F2018" s="116"/>
      <c r="G2018" s="114"/>
      <c r="H2018" s="115"/>
      <c r="I2018" s="274"/>
      <c r="J2018" s="277" t="str">
        <f>IFERROR(VLOOKUP(I2018,ACOUSTIC_SITE_INFO!$AR$3:$AS$501,2,FALSE),"")</f>
        <v/>
      </c>
    </row>
    <row r="2019" spans="1:10" x14ac:dyDescent="0.35">
      <c r="A2019" s="113"/>
      <c r="B2019" s="114"/>
      <c r="C2019" s="115"/>
      <c r="D2019" s="114"/>
      <c r="E2019" s="116"/>
      <c r="F2019" s="116"/>
      <c r="G2019" s="114"/>
      <c r="H2019" s="115"/>
      <c r="I2019" s="274"/>
      <c r="J2019" s="277" t="str">
        <f>IFERROR(VLOOKUP(I2019,ACOUSTIC_SITE_INFO!$AR$3:$AS$501,2,FALSE),"")</f>
        <v/>
      </c>
    </row>
    <row r="2020" spans="1:10" x14ac:dyDescent="0.35">
      <c r="A2020" s="113"/>
      <c r="B2020" s="114"/>
      <c r="C2020" s="115"/>
      <c r="D2020" s="114"/>
      <c r="E2020" s="116"/>
      <c r="F2020" s="116"/>
      <c r="G2020" s="114"/>
      <c r="H2020" s="115"/>
      <c r="I2020" s="274"/>
      <c r="J2020" s="277" t="str">
        <f>IFERROR(VLOOKUP(I2020,ACOUSTIC_SITE_INFO!$AR$3:$AS$501,2,FALSE),"")</f>
        <v/>
      </c>
    </row>
    <row r="2021" spans="1:10" x14ac:dyDescent="0.35">
      <c r="A2021" s="113"/>
      <c r="B2021" s="114"/>
      <c r="C2021" s="115"/>
      <c r="D2021" s="114"/>
      <c r="E2021" s="116"/>
      <c r="F2021" s="116"/>
      <c r="G2021" s="114"/>
      <c r="H2021" s="115"/>
      <c r="I2021" s="274"/>
      <c r="J2021" s="277" t="str">
        <f>IFERROR(VLOOKUP(I2021,ACOUSTIC_SITE_INFO!$AR$3:$AS$501,2,FALSE),"")</f>
        <v/>
      </c>
    </row>
    <row r="2022" spans="1:10" x14ac:dyDescent="0.35">
      <c r="A2022" s="113"/>
      <c r="B2022" s="114"/>
      <c r="C2022" s="115"/>
      <c r="D2022" s="114"/>
      <c r="E2022" s="116"/>
      <c r="F2022" s="116"/>
      <c r="G2022" s="114"/>
      <c r="H2022" s="115"/>
      <c r="I2022" s="274"/>
      <c r="J2022" s="277" t="str">
        <f>IFERROR(VLOOKUP(I2022,ACOUSTIC_SITE_INFO!$AR$3:$AS$501,2,FALSE),"")</f>
        <v/>
      </c>
    </row>
    <row r="2023" spans="1:10" x14ac:dyDescent="0.35">
      <c r="A2023" s="113"/>
      <c r="B2023" s="114"/>
      <c r="C2023" s="115"/>
      <c r="D2023" s="114"/>
      <c r="E2023" s="116"/>
      <c r="F2023" s="116"/>
      <c r="G2023" s="114"/>
      <c r="H2023" s="115"/>
      <c r="I2023" s="274"/>
      <c r="J2023" s="277" t="str">
        <f>IFERROR(VLOOKUP(I2023,ACOUSTIC_SITE_INFO!$AR$3:$AS$501,2,FALSE),"")</f>
        <v/>
      </c>
    </row>
    <row r="2024" spans="1:10" x14ac:dyDescent="0.35">
      <c r="A2024" s="113"/>
      <c r="B2024" s="114"/>
      <c r="C2024" s="115"/>
      <c r="D2024" s="114"/>
      <c r="E2024" s="116"/>
      <c r="F2024" s="116"/>
      <c r="G2024" s="114"/>
      <c r="H2024" s="115"/>
      <c r="I2024" s="274"/>
      <c r="J2024" s="277" t="str">
        <f>IFERROR(VLOOKUP(I2024,ACOUSTIC_SITE_INFO!$AR$3:$AS$501,2,FALSE),"")</f>
        <v/>
      </c>
    </row>
    <row r="2025" spans="1:10" x14ac:dyDescent="0.35">
      <c r="A2025" s="113"/>
      <c r="B2025" s="114"/>
      <c r="C2025" s="115"/>
      <c r="D2025" s="114"/>
      <c r="E2025" s="116"/>
      <c r="F2025" s="116"/>
      <c r="G2025" s="114"/>
      <c r="H2025" s="115"/>
      <c r="I2025" s="274"/>
      <c r="J2025" s="277" t="str">
        <f>IFERROR(VLOOKUP(I2025,ACOUSTIC_SITE_INFO!$AR$3:$AS$501,2,FALSE),"")</f>
        <v/>
      </c>
    </row>
    <row r="2026" spans="1:10" x14ac:dyDescent="0.35">
      <c r="A2026" s="113"/>
      <c r="B2026" s="114"/>
      <c r="C2026" s="115"/>
      <c r="D2026" s="114"/>
      <c r="E2026" s="116"/>
      <c r="F2026" s="116"/>
      <c r="G2026" s="114"/>
      <c r="H2026" s="115"/>
      <c r="I2026" s="274"/>
      <c r="J2026" s="277" t="str">
        <f>IFERROR(VLOOKUP(I2026,ACOUSTIC_SITE_INFO!$AR$3:$AS$501,2,FALSE),"")</f>
        <v/>
      </c>
    </row>
    <row r="2027" spans="1:10" x14ac:dyDescent="0.35">
      <c r="A2027" s="113"/>
      <c r="B2027" s="114"/>
      <c r="C2027" s="115"/>
      <c r="D2027" s="114"/>
      <c r="E2027" s="116"/>
      <c r="F2027" s="116"/>
      <c r="G2027" s="114"/>
      <c r="H2027" s="115"/>
      <c r="I2027" s="274"/>
      <c r="J2027" s="277" t="str">
        <f>IFERROR(VLOOKUP(I2027,ACOUSTIC_SITE_INFO!$AR$3:$AS$501,2,FALSE),"")</f>
        <v/>
      </c>
    </row>
    <row r="2028" spans="1:10" x14ac:dyDescent="0.35">
      <c r="A2028" s="113"/>
      <c r="B2028" s="114"/>
      <c r="C2028" s="115"/>
      <c r="D2028" s="114"/>
      <c r="E2028" s="116"/>
      <c r="F2028" s="116"/>
      <c r="G2028" s="114"/>
      <c r="H2028" s="115"/>
      <c r="I2028" s="274"/>
      <c r="J2028" s="277" t="str">
        <f>IFERROR(VLOOKUP(I2028,ACOUSTIC_SITE_INFO!$AR$3:$AS$501,2,FALSE),"")</f>
        <v/>
      </c>
    </row>
    <row r="2029" spans="1:10" x14ac:dyDescent="0.35">
      <c r="A2029" s="113"/>
      <c r="B2029" s="114"/>
      <c r="C2029" s="115"/>
      <c r="D2029" s="114"/>
      <c r="E2029" s="116"/>
      <c r="F2029" s="116"/>
      <c r="G2029" s="114"/>
      <c r="H2029" s="115"/>
      <c r="I2029" s="274"/>
      <c r="J2029" s="277" t="str">
        <f>IFERROR(VLOOKUP(I2029,ACOUSTIC_SITE_INFO!$AR$3:$AS$501,2,FALSE),"")</f>
        <v/>
      </c>
    </row>
    <row r="2030" spans="1:10" x14ac:dyDescent="0.35">
      <c r="A2030" s="113"/>
      <c r="B2030" s="114"/>
      <c r="C2030" s="115"/>
      <c r="D2030" s="114"/>
      <c r="E2030" s="116"/>
      <c r="F2030" s="116"/>
      <c r="G2030" s="114"/>
      <c r="H2030" s="115"/>
      <c r="I2030" s="274"/>
      <c r="J2030" s="277" t="str">
        <f>IFERROR(VLOOKUP(I2030,ACOUSTIC_SITE_INFO!$AR$3:$AS$501,2,FALSE),"")</f>
        <v/>
      </c>
    </row>
    <row r="2031" spans="1:10" x14ac:dyDescent="0.35">
      <c r="A2031" s="113"/>
      <c r="B2031" s="114"/>
      <c r="C2031" s="115"/>
      <c r="D2031" s="114"/>
      <c r="E2031" s="116"/>
      <c r="F2031" s="116"/>
      <c r="G2031" s="114"/>
      <c r="H2031" s="115"/>
      <c r="I2031" s="274"/>
      <c r="J2031" s="277" t="str">
        <f>IFERROR(VLOOKUP(I2031,ACOUSTIC_SITE_INFO!$AR$3:$AS$501,2,FALSE),"")</f>
        <v/>
      </c>
    </row>
    <row r="2032" spans="1:10" x14ac:dyDescent="0.35">
      <c r="A2032" s="113"/>
      <c r="B2032" s="114"/>
      <c r="C2032" s="115"/>
      <c r="D2032" s="114"/>
      <c r="E2032" s="116"/>
      <c r="F2032" s="116"/>
      <c r="G2032" s="114"/>
      <c r="H2032" s="115"/>
      <c r="I2032" s="274"/>
      <c r="J2032" s="277" t="str">
        <f>IFERROR(VLOOKUP(I2032,ACOUSTIC_SITE_INFO!$AR$3:$AS$501,2,FALSE),"")</f>
        <v/>
      </c>
    </row>
    <row r="2033" spans="1:10" x14ac:dyDescent="0.35">
      <c r="A2033" s="113"/>
      <c r="B2033" s="114"/>
      <c r="C2033" s="115"/>
      <c r="D2033" s="114"/>
      <c r="E2033" s="116"/>
      <c r="F2033" s="116"/>
      <c r="G2033" s="114"/>
      <c r="H2033" s="115"/>
      <c r="I2033" s="274"/>
      <c r="J2033" s="277" t="str">
        <f>IFERROR(VLOOKUP(I2033,ACOUSTIC_SITE_INFO!$AR$3:$AS$501,2,FALSE),"")</f>
        <v/>
      </c>
    </row>
    <row r="2034" spans="1:10" x14ac:dyDescent="0.35">
      <c r="A2034" s="113"/>
      <c r="B2034" s="114"/>
      <c r="C2034" s="115"/>
      <c r="D2034" s="114"/>
      <c r="E2034" s="116"/>
      <c r="F2034" s="116"/>
      <c r="G2034" s="114"/>
      <c r="H2034" s="115"/>
      <c r="I2034" s="274"/>
      <c r="J2034" s="277" t="str">
        <f>IFERROR(VLOOKUP(I2034,ACOUSTIC_SITE_INFO!$AR$3:$AS$501,2,FALSE),"")</f>
        <v/>
      </c>
    </row>
    <row r="2035" spans="1:10" x14ac:dyDescent="0.35">
      <c r="A2035" s="113"/>
      <c r="B2035" s="114"/>
      <c r="C2035" s="115"/>
      <c r="D2035" s="114"/>
      <c r="E2035" s="116"/>
      <c r="F2035" s="116"/>
      <c r="G2035" s="114"/>
      <c r="H2035" s="115"/>
      <c r="I2035" s="274"/>
      <c r="J2035" s="277" t="str">
        <f>IFERROR(VLOOKUP(I2035,ACOUSTIC_SITE_INFO!$AR$3:$AS$501,2,FALSE),"")</f>
        <v/>
      </c>
    </row>
    <row r="2036" spans="1:10" x14ac:dyDescent="0.35">
      <c r="A2036" s="113"/>
      <c r="B2036" s="114"/>
      <c r="C2036" s="115"/>
      <c r="D2036" s="114"/>
      <c r="E2036" s="116"/>
      <c r="F2036" s="116"/>
      <c r="G2036" s="114"/>
      <c r="H2036" s="115"/>
      <c r="I2036" s="274"/>
      <c r="J2036" s="277" t="str">
        <f>IFERROR(VLOOKUP(I2036,ACOUSTIC_SITE_INFO!$AR$3:$AS$501,2,FALSE),"")</f>
        <v/>
      </c>
    </row>
    <row r="2037" spans="1:10" x14ac:dyDescent="0.35">
      <c r="A2037" s="113"/>
      <c r="B2037" s="114"/>
      <c r="C2037" s="115"/>
      <c r="D2037" s="114"/>
      <c r="E2037" s="116"/>
      <c r="F2037" s="116"/>
      <c r="G2037" s="114"/>
      <c r="H2037" s="115"/>
      <c r="I2037" s="274"/>
      <c r="J2037" s="277" t="str">
        <f>IFERROR(VLOOKUP(I2037,ACOUSTIC_SITE_INFO!$AR$3:$AS$501,2,FALSE),"")</f>
        <v/>
      </c>
    </row>
    <row r="2038" spans="1:10" x14ac:dyDescent="0.35">
      <c r="A2038" s="113"/>
      <c r="B2038" s="114"/>
      <c r="C2038" s="115"/>
      <c r="D2038" s="114"/>
      <c r="E2038" s="116"/>
      <c r="F2038" s="116"/>
      <c r="G2038" s="114"/>
      <c r="H2038" s="115"/>
      <c r="I2038" s="274"/>
      <c r="J2038" s="277" t="str">
        <f>IFERROR(VLOOKUP(I2038,ACOUSTIC_SITE_INFO!$AR$3:$AS$501,2,FALSE),"")</f>
        <v/>
      </c>
    </row>
    <row r="2039" spans="1:10" x14ac:dyDescent="0.35">
      <c r="A2039" s="113"/>
      <c r="B2039" s="114"/>
      <c r="C2039" s="115"/>
      <c r="D2039" s="114"/>
      <c r="E2039" s="116"/>
      <c r="F2039" s="116"/>
      <c r="G2039" s="114"/>
      <c r="H2039" s="115"/>
      <c r="I2039" s="274"/>
      <c r="J2039" s="277" t="str">
        <f>IFERROR(VLOOKUP(I2039,ACOUSTIC_SITE_INFO!$AR$3:$AS$501,2,FALSE),"")</f>
        <v/>
      </c>
    </row>
    <row r="2040" spans="1:10" x14ac:dyDescent="0.35">
      <c r="A2040" s="113"/>
      <c r="B2040" s="114"/>
      <c r="C2040" s="115"/>
      <c r="D2040" s="114"/>
      <c r="E2040" s="116"/>
      <c r="F2040" s="116"/>
      <c r="G2040" s="114"/>
      <c r="H2040" s="115"/>
      <c r="I2040" s="274"/>
      <c r="J2040" s="277" t="str">
        <f>IFERROR(VLOOKUP(I2040,ACOUSTIC_SITE_INFO!$AR$3:$AS$501,2,FALSE),"")</f>
        <v/>
      </c>
    </row>
    <row r="2041" spans="1:10" x14ac:dyDescent="0.35">
      <c r="A2041" s="113"/>
      <c r="B2041" s="114"/>
      <c r="C2041" s="115"/>
      <c r="D2041" s="114"/>
      <c r="E2041" s="116"/>
      <c r="F2041" s="116"/>
      <c r="G2041" s="114"/>
      <c r="H2041" s="115"/>
      <c r="I2041" s="274"/>
      <c r="J2041" s="277" t="str">
        <f>IFERROR(VLOOKUP(I2041,ACOUSTIC_SITE_INFO!$AR$3:$AS$501,2,FALSE),"")</f>
        <v/>
      </c>
    </row>
    <row r="2042" spans="1:10" x14ac:dyDescent="0.35">
      <c r="A2042" s="113"/>
      <c r="B2042" s="114"/>
      <c r="C2042" s="115"/>
      <c r="D2042" s="114"/>
      <c r="E2042" s="116"/>
      <c r="F2042" s="116"/>
      <c r="G2042" s="114"/>
      <c r="H2042" s="115"/>
      <c r="I2042" s="274"/>
      <c r="J2042" s="277" t="str">
        <f>IFERROR(VLOOKUP(I2042,ACOUSTIC_SITE_INFO!$AR$3:$AS$501,2,FALSE),"")</f>
        <v/>
      </c>
    </row>
    <row r="2043" spans="1:10" x14ac:dyDescent="0.35">
      <c r="A2043" s="113"/>
      <c r="B2043" s="114"/>
      <c r="C2043" s="115"/>
      <c r="D2043" s="114"/>
      <c r="E2043" s="116"/>
      <c r="F2043" s="116"/>
      <c r="G2043" s="114"/>
      <c r="H2043" s="115"/>
      <c r="I2043" s="274"/>
      <c r="J2043" s="277" t="str">
        <f>IFERROR(VLOOKUP(I2043,ACOUSTIC_SITE_INFO!$AR$3:$AS$501,2,FALSE),"")</f>
        <v/>
      </c>
    </row>
    <row r="2044" spans="1:10" x14ac:dyDescent="0.35">
      <c r="A2044" s="113"/>
      <c r="B2044" s="114"/>
      <c r="C2044" s="115"/>
      <c r="D2044" s="114"/>
      <c r="E2044" s="116"/>
      <c r="F2044" s="116"/>
      <c r="G2044" s="114"/>
      <c r="H2044" s="115"/>
      <c r="I2044" s="274"/>
      <c r="J2044" s="277" t="str">
        <f>IFERROR(VLOOKUP(I2044,ACOUSTIC_SITE_INFO!$AR$3:$AS$501,2,FALSE),"")</f>
        <v/>
      </c>
    </row>
    <row r="2045" spans="1:10" x14ac:dyDescent="0.35">
      <c r="A2045" s="113"/>
      <c r="B2045" s="114"/>
      <c r="C2045" s="115"/>
      <c r="D2045" s="114"/>
      <c r="E2045" s="116"/>
      <c r="F2045" s="116"/>
      <c r="G2045" s="114"/>
      <c r="H2045" s="115"/>
      <c r="I2045" s="274"/>
      <c r="J2045" s="277" t="str">
        <f>IFERROR(VLOOKUP(I2045,ACOUSTIC_SITE_INFO!$AR$3:$AS$501,2,FALSE),"")</f>
        <v/>
      </c>
    </row>
    <row r="2046" spans="1:10" x14ac:dyDescent="0.35">
      <c r="A2046" s="113"/>
      <c r="B2046" s="114"/>
      <c r="C2046" s="115"/>
      <c r="D2046" s="114"/>
      <c r="E2046" s="116"/>
      <c r="F2046" s="116"/>
      <c r="G2046" s="114"/>
      <c r="H2046" s="115"/>
      <c r="I2046" s="274"/>
      <c r="J2046" s="277" t="str">
        <f>IFERROR(VLOOKUP(I2046,ACOUSTIC_SITE_INFO!$AR$3:$AS$501,2,FALSE),"")</f>
        <v/>
      </c>
    </row>
    <row r="2047" spans="1:10" x14ac:dyDescent="0.35">
      <c r="A2047" s="113"/>
      <c r="B2047" s="114"/>
      <c r="C2047" s="115"/>
      <c r="D2047" s="114"/>
      <c r="E2047" s="116"/>
      <c r="F2047" s="116"/>
      <c r="G2047" s="114"/>
      <c r="H2047" s="115"/>
      <c r="I2047" s="274"/>
      <c r="J2047" s="277" t="str">
        <f>IFERROR(VLOOKUP(I2047,ACOUSTIC_SITE_INFO!$AR$3:$AS$501,2,FALSE),"")</f>
        <v/>
      </c>
    </row>
    <row r="2048" spans="1:10" x14ac:dyDescent="0.35">
      <c r="A2048" s="113"/>
      <c r="B2048" s="114"/>
      <c r="C2048" s="115"/>
      <c r="D2048" s="114"/>
      <c r="E2048" s="116"/>
      <c r="F2048" s="116"/>
      <c r="G2048" s="114"/>
      <c r="H2048" s="115"/>
      <c r="I2048" s="274"/>
      <c r="J2048" s="277" t="str">
        <f>IFERROR(VLOOKUP(I2048,ACOUSTIC_SITE_INFO!$AR$3:$AS$501,2,FALSE),"")</f>
        <v/>
      </c>
    </row>
    <row r="2049" spans="1:10" x14ac:dyDescent="0.35">
      <c r="A2049" s="113"/>
      <c r="B2049" s="114"/>
      <c r="C2049" s="115"/>
      <c r="D2049" s="114"/>
      <c r="E2049" s="116"/>
      <c r="F2049" s="116"/>
      <c r="G2049" s="114"/>
      <c r="H2049" s="115"/>
      <c r="I2049" s="274"/>
      <c r="J2049" s="277" t="str">
        <f>IFERROR(VLOOKUP(I2049,ACOUSTIC_SITE_INFO!$AR$3:$AS$501,2,FALSE),"")</f>
        <v/>
      </c>
    </row>
    <row r="2050" spans="1:10" x14ac:dyDescent="0.35">
      <c r="A2050" s="113"/>
      <c r="B2050" s="114"/>
      <c r="C2050" s="115"/>
      <c r="D2050" s="114"/>
      <c r="E2050" s="116"/>
      <c r="F2050" s="116"/>
      <c r="G2050" s="114"/>
      <c r="H2050" s="115"/>
      <c r="I2050" s="274"/>
      <c r="J2050" s="277" t="str">
        <f>IFERROR(VLOOKUP(I2050,ACOUSTIC_SITE_INFO!$AR$3:$AS$501,2,FALSE),"")</f>
        <v/>
      </c>
    </row>
    <row r="2051" spans="1:10" x14ac:dyDescent="0.35">
      <c r="A2051" s="113"/>
      <c r="B2051" s="114"/>
      <c r="C2051" s="115"/>
      <c r="D2051" s="114"/>
      <c r="E2051" s="116"/>
      <c r="F2051" s="116"/>
      <c r="G2051" s="114"/>
      <c r="H2051" s="115"/>
      <c r="I2051" s="274"/>
      <c r="J2051" s="277" t="str">
        <f>IFERROR(VLOOKUP(I2051,ACOUSTIC_SITE_INFO!$AR$3:$AS$501,2,FALSE),"")</f>
        <v/>
      </c>
    </row>
    <row r="2052" spans="1:10" x14ac:dyDescent="0.35">
      <c r="A2052" s="113"/>
      <c r="B2052" s="114"/>
      <c r="C2052" s="115"/>
      <c r="D2052" s="114"/>
      <c r="E2052" s="116"/>
      <c r="F2052" s="116"/>
      <c r="G2052" s="114"/>
      <c r="H2052" s="115"/>
      <c r="I2052" s="274"/>
      <c r="J2052" s="277" t="str">
        <f>IFERROR(VLOOKUP(I2052,ACOUSTIC_SITE_INFO!$AR$3:$AS$501,2,FALSE),"")</f>
        <v/>
      </c>
    </row>
    <row r="2053" spans="1:10" x14ac:dyDescent="0.35">
      <c r="A2053" s="113"/>
      <c r="B2053" s="114"/>
      <c r="C2053" s="115"/>
      <c r="D2053" s="114"/>
      <c r="E2053" s="116"/>
      <c r="F2053" s="116"/>
      <c r="G2053" s="114"/>
      <c r="H2053" s="115"/>
      <c r="I2053" s="274"/>
      <c r="J2053" s="277" t="str">
        <f>IFERROR(VLOOKUP(I2053,ACOUSTIC_SITE_INFO!$AR$3:$AS$501,2,FALSE),"")</f>
        <v/>
      </c>
    </row>
    <row r="2054" spans="1:10" x14ac:dyDescent="0.35">
      <c r="A2054" s="113"/>
      <c r="B2054" s="114"/>
      <c r="C2054" s="115"/>
      <c r="D2054" s="114"/>
      <c r="E2054" s="116"/>
      <c r="F2054" s="116"/>
      <c r="G2054" s="114"/>
      <c r="H2054" s="115"/>
      <c r="I2054" s="274"/>
      <c r="J2054" s="277" t="str">
        <f>IFERROR(VLOOKUP(I2054,ACOUSTIC_SITE_INFO!$AR$3:$AS$501,2,FALSE),"")</f>
        <v/>
      </c>
    </row>
    <row r="2055" spans="1:10" x14ac:dyDescent="0.35">
      <c r="A2055" s="113"/>
      <c r="B2055" s="114"/>
      <c r="C2055" s="115"/>
      <c r="D2055" s="114"/>
      <c r="E2055" s="116"/>
      <c r="F2055" s="116"/>
      <c r="G2055" s="114"/>
      <c r="H2055" s="115"/>
      <c r="I2055" s="274"/>
      <c r="J2055" s="277" t="str">
        <f>IFERROR(VLOOKUP(I2055,ACOUSTIC_SITE_INFO!$AR$3:$AS$501,2,FALSE),"")</f>
        <v/>
      </c>
    </row>
    <row r="2056" spans="1:10" x14ac:dyDescent="0.35">
      <c r="A2056" s="113"/>
      <c r="B2056" s="114"/>
      <c r="C2056" s="115"/>
      <c r="D2056" s="114"/>
      <c r="E2056" s="116"/>
      <c r="F2056" s="116"/>
      <c r="G2056" s="114"/>
      <c r="H2056" s="115"/>
      <c r="I2056" s="274"/>
      <c r="J2056" s="277" t="str">
        <f>IFERROR(VLOOKUP(I2056,ACOUSTIC_SITE_INFO!$AR$3:$AS$501,2,FALSE),"")</f>
        <v/>
      </c>
    </row>
    <row r="2057" spans="1:10" x14ac:dyDescent="0.35">
      <c r="A2057" s="113"/>
      <c r="B2057" s="114"/>
      <c r="C2057" s="115"/>
      <c r="D2057" s="114"/>
      <c r="E2057" s="116"/>
      <c r="F2057" s="116"/>
      <c r="G2057" s="114"/>
      <c r="H2057" s="115"/>
      <c r="I2057" s="274"/>
      <c r="J2057" s="277" t="str">
        <f>IFERROR(VLOOKUP(I2057,ACOUSTIC_SITE_INFO!$AR$3:$AS$501,2,FALSE),"")</f>
        <v/>
      </c>
    </row>
    <row r="2058" spans="1:10" x14ac:dyDescent="0.35">
      <c r="A2058" s="113"/>
      <c r="B2058" s="114"/>
      <c r="C2058" s="115"/>
      <c r="D2058" s="114"/>
      <c r="E2058" s="116"/>
      <c r="F2058" s="116"/>
      <c r="G2058" s="114"/>
      <c r="H2058" s="115"/>
      <c r="I2058" s="274"/>
      <c r="J2058" s="277" t="str">
        <f>IFERROR(VLOOKUP(I2058,ACOUSTIC_SITE_INFO!$AR$3:$AS$501,2,FALSE),"")</f>
        <v/>
      </c>
    </row>
    <row r="2059" spans="1:10" x14ac:dyDescent="0.35">
      <c r="A2059" s="113"/>
      <c r="B2059" s="114"/>
      <c r="C2059" s="115"/>
      <c r="D2059" s="114"/>
      <c r="E2059" s="116"/>
      <c r="F2059" s="116"/>
      <c r="G2059" s="114"/>
      <c r="H2059" s="115"/>
      <c r="I2059" s="274"/>
      <c r="J2059" s="277" t="str">
        <f>IFERROR(VLOOKUP(I2059,ACOUSTIC_SITE_INFO!$AR$3:$AS$501,2,FALSE),"")</f>
        <v/>
      </c>
    </row>
    <row r="2060" spans="1:10" x14ac:dyDescent="0.35">
      <c r="A2060" s="113"/>
      <c r="B2060" s="114"/>
      <c r="C2060" s="115"/>
      <c r="D2060" s="114"/>
      <c r="E2060" s="116"/>
      <c r="F2060" s="116"/>
      <c r="G2060" s="114"/>
      <c r="H2060" s="115"/>
      <c r="I2060" s="274"/>
      <c r="J2060" s="277" t="str">
        <f>IFERROR(VLOOKUP(I2060,ACOUSTIC_SITE_INFO!$AR$3:$AS$501,2,FALSE),"")</f>
        <v/>
      </c>
    </row>
    <row r="2061" spans="1:10" x14ac:dyDescent="0.35">
      <c r="A2061" s="113"/>
      <c r="B2061" s="114"/>
      <c r="C2061" s="115"/>
      <c r="D2061" s="114"/>
      <c r="E2061" s="116"/>
      <c r="F2061" s="116"/>
      <c r="G2061" s="114"/>
      <c r="H2061" s="115"/>
      <c r="I2061" s="274"/>
      <c r="J2061" s="277" t="str">
        <f>IFERROR(VLOOKUP(I2061,ACOUSTIC_SITE_INFO!$AR$3:$AS$501,2,FALSE),"")</f>
        <v/>
      </c>
    </row>
    <row r="2062" spans="1:10" x14ac:dyDescent="0.35">
      <c r="A2062" s="113"/>
      <c r="B2062" s="114"/>
      <c r="C2062" s="115"/>
      <c r="D2062" s="114"/>
      <c r="E2062" s="116"/>
      <c r="F2062" s="116"/>
      <c r="G2062" s="114"/>
      <c r="H2062" s="115"/>
      <c r="I2062" s="274"/>
      <c r="J2062" s="277" t="str">
        <f>IFERROR(VLOOKUP(I2062,ACOUSTIC_SITE_INFO!$AR$3:$AS$501,2,FALSE),"")</f>
        <v/>
      </c>
    </row>
    <row r="2063" spans="1:10" x14ac:dyDescent="0.35">
      <c r="A2063" s="113"/>
      <c r="B2063" s="114"/>
      <c r="C2063" s="115"/>
      <c r="D2063" s="114"/>
      <c r="E2063" s="116"/>
      <c r="F2063" s="116"/>
      <c r="G2063" s="114"/>
      <c r="H2063" s="115"/>
      <c r="I2063" s="274"/>
      <c r="J2063" s="277" t="str">
        <f>IFERROR(VLOOKUP(I2063,ACOUSTIC_SITE_INFO!$AR$3:$AS$501,2,FALSE),"")</f>
        <v/>
      </c>
    </row>
    <row r="2064" spans="1:10" x14ac:dyDescent="0.35">
      <c r="A2064" s="113"/>
      <c r="B2064" s="114"/>
      <c r="C2064" s="115"/>
      <c r="D2064" s="114"/>
      <c r="E2064" s="116"/>
      <c r="F2064" s="116"/>
      <c r="G2064" s="114"/>
      <c r="H2064" s="115"/>
      <c r="I2064" s="274"/>
      <c r="J2064" s="277" t="str">
        <f>IFERROR(VLOOKUP(I2064,ACOUSTIC_SITE_INFO!$AR$3:$AS$501,2,FALSE),"")</f>
        <v/>
      </c>
    </row>
    <row r="2065" spans="1:10" x14ac:dyDescent="0.35">
      <c r="A2065" s="113"/>
      <c r="B2065" s="114"/>
      <c r="C2065" s="115"/>
      <c r="D2065" s="114"/>
      <c r="E2065" s="116"/>
      <c r="F2065" s="116"/>
      <c r="G2065" s="114"/>
      <c r="H2065" s="115"/>
      <c r="I2065" s="274"/>
      <c r="J2065" s="277" t="str">
        <f>IFERROR(VLOOKUP(I2065,ACOUSTIC_SITE_INFO!$AR$3:$AS$501,2,FALSE),"")</f>
        <v/>
      </c>
    </row>
    <row r="2066" spans="1:10" x14ac:dyDescent="0.35">
      <c r="A2066" s="113"/>
      <c r="B2066" s="114"/>
      <c r="C2066" s="115"/>
      <c r="D2066" s="114"/>
      <c r="E2066" s="116"/>
      <c r="F2066" s="116"/>
      <c r="G2066" s="114"/>
      <c r="H2066" s="115"/>
      <c r="I2066" s="274"/>
      <c r="J2066" s="277" t="str">
        <f>IFERROR(VLOOKUP(I2066,ACOUSTIC_SITE_INFO!$AR$3:$AS$501,2,FALSE),"")</f>
        <v/>
      </c>
    </row>
    <row r="2067" spans="1:10" x14ac:dyDescent="0.35">
      <c r="A2067" s="113"/>
      <c r="B2067" s="114"/>
      <c r="C2067" s="115"/>
      <c r="D2067" s="114"/>
      <c r="E2067" s="116"/>
      <c r="F2067" s="116"/>
      <c r="G2067" s="114"/>
      <c r="H2067" s="115"/>
      <c r="I2067" s="274"/>
      <c r="J2067" s="277" t="str">
        <f>IFERROR(VLOOKUP(I2067,ACOUSTIC_SITE_INFO!$AR$3:$AS$501,2,FALSE),"")</f>
        <v/>
      </c>
    </row>
    <row r="2068" spans="1:10" x14ac:dyDescent="0.35">
      <c r="A2068" s="113"/>
      <c r="B2068" s="114"/>
      <c r="C2068" s="115"/>
      <c r="D2068" s="114"/>
      <c r="E2068" s="116"/>
      <c r="F2068" s="116"/>
      <c r="G2068" s="114"/>
      <c r="H2068" s="115"/>
      <c r="I2068" s="274"/>
      <c r="J2068" s="277" t="str">
        <f>IFERROR(VLOOKUP(I2068,ACOUSTIC_SITE_INFO!$AR$3:$AS$501,2,FALSE),"")</f>
        <v/>
      </c>
    </row>
    <row r="2069" spans="1:10" x14ac:dyDescent="0.35">
      <c r="A2069" s="113"/>
      <c r="B2069" s="114"/>
      <c r="C2069" s="115"/>
      <c r="D2069" s="114"/>
      <c r="E2069" s="116"/>
      <c r="F2069" s="116"/>
      <c r="G2069" s="114"/>
      <c r="H2069" s="115"/>
      <c r="I2069" s="274"/>
      <c r="J2069" s="277" t="str">
        <f>IFERROR(VLOOKUP(I2069,ACOUSTIC_SITE_INFO!$AR$3:$AS$501,2,FALSE),"")</f>
        <v/>
      </c>
    </row>
    <row r="2070" spans="1:10" x14ac:dyDescent="0.35">
      <c r="A2070" s="113"/>
      <c r="B2070" s="114"/>
      <c r="C2070" s="115"/>
      <c r="D2070" s="114"/>
      <c r="E2070" s="116"/>
      <c r="F2070" s="116"/>
      <c r="G2070" s="114"/>
      <c r="H2070" s="115"/>
      <c r="I2070" s="274"/>
      <c r="J2070" s="277" t="str">
        <f>IFERROR(VLOOKUP(I2070,ACOUSTIC_SITE_INFO!$AR$3:$AS$501,2,FALSE),"")</f>
        <v/>
      </c>
    </row>
    <row r="2071" spans="1:10" x14ac:dyDescent="0.35">
      <c r="A2071" s="113"/>
      <c r="B2071" s="114"/>
      <c r="C2071" s="115"/>
      <c r="D2071" s="114"/>
      <c r="E2071" s="116"/>
      <c r="F2071" s="116"/>
      <c r="G2071" s="114"/>
      <c r="H2071" s="115"/>
      <c r="I2071" s="274"/>
      <c r="J2071" s="277" t="str">
        <f>IFERROR(VLOOKUP(I2071,ACOUSTIC_SITE_INFO!$AR$3:$AS$501,2,FALSE),"")</f>
        <v/>
      </c>
    </row>
    <row r="2072" spans="1:10" x14ac:dyDescent="0.35">
      <c r="A2072" s="113"/>
      <c r="B2072" s="114"/>
      <c r="C2072" s="115"/>
      <c r="D2072" s="114"/>
      <c r="E2072" s="116"/>
      <c r="F2072" s="116"/>
      <c r="G2072" s="114"/>
      <c r="H2072" s="115"/>
      <c r="I2072" s="274"/>
      <c r="J2072" s="277" t="str">
        <f>IFERROR(VLOOKUP(I2072,ACOUSTIC_SITE_INFO!$AR$3:$AS$501,2,FALSE),"")</f>
        <v/>
      </c>
    </row>
    <row r="2073" spans="1:10" x14ac:dyDescent="0.35">
      <c r="A2073" s="113"/>
      <c r="B2073" s="114"/>
      <c r="C2073" s="115"/>
      <c r="D2073" s="114"/>
      <c r="E2073" s="116"/>
      <c r="F2073" s="116"/>
      <c r="G2073" s="114"/>
      <c r="H2073" s="115"/>
      <c r="I2073" s="274"/>
      <c r="J2073" s="277" t="str">
        <f>IFERROR(VLOOKUP(I2073,ACOUSTIC_SITE_INFO!$AR$3:$AS$501,2,FALSE),"")</f>
        <v/>
      </c>
    </row>
    <row r="2074" spans="1:10" x14ac:dyDescent="0.35">
      <c r="A2074" s="113"/>
      <c r="B2074" s="114"/>
      <c r="C2074" s="115"/>
      <c r="D2074" s="114"/>
      <c r="E2074" s="116"/>
      <c r="F2074" s="116"/>
      <c r="G2074" s="114"/>
      <c r="H2074" s="115"/>
      <c r="I2074" s="274"/>
      <c r="J2074" s="277" t="str">
        <f>IFERROR(VLOOKUP(I2074,ACOUSTIC_SITE_INFO!$AR$3:$AS$501,2,FALSE),"")</f>
        <v/>
      </c>
    </row>
    <row r="2075" spans="1:10" x14ac:dyDescent="0.35">
      <c r="A2075" s="113"/>
      <c r="B2075" s="114"/>
      <c r="C2075" s="115"/>
      <c r="D2075" s="114"/>
      <c r="E2075" s="116"/>
      <c r="F2075" s="116"/>
      <c r="G2075" s="114"/>
      <c r="H2075" s="115"/>
      <c r="I2075" s="274"/>
      <c r="J2075" s="277" t="str">
        <f>IFERROR(VLOOKUP(I2075,ACOUSTIC_SITE_INFO!$AR$3:$AS$501,2,FALSE),"")</f>
        <v/>
      </c>
    </row>
    <row r="2076" spans="1:10" x14ac:dyDescent="0.35">
      <c r="A2076" s="113"/>
      <c r="B2076" s="114"/>
      <c r="C2076" s="115"/>
      <c r="D2076" s="114"/>
      <c r="E2076" s="116"/>
      <c r="F2076" s="116"/>
      <c r="G2076" s="114"/>
      <c r="H2076" s="115"/>
      <c r="I2076" s="274"/>
      <c r="J2076" s="277" t="str">
        <f>IFERROR(VLOOKUP(I2076,ACOUSTIC_SITE_INFO!$AR$3:$AS$501,2,FALSE),"")</f>
        <v/>
      </c>
    </row>
    <row r="2077" spans="1:10" x14ac:dyDescent="0.35">
      <c r="A2077" s="113"/>
      <c r="B2077" s="114"/>
      <c r="C2077" s="115"/>
      <c r="D2077" s="114"/>
      <c r="E2077" s="116"/>
      <c r="F2077" s="116"/>
      <c r="G2077" s="114"/>
      <c r="H2077" s="115"/>
      <c r="I2077" s="274"/>
      <c r="J2077" s="277" t="str">
        <f>IFERROR(VLOOKUP(I2077,ACOUSTIC_SITE_INFO!$AR$3:$AS$501,2,FALSE),"")</f>
        <v/>
      </c>
    </row>
    <row r="2078" spans="1:10" x14ac:dyDescent="0.35">
      <c r="A2078" s="113"/>
      <c r="B2078" s="114"/>
      <c r="C2078" s="115"/>
      <c r="D2078" s="114"/>
      <c r="E2078" s="116"/>
      <c r="F2078" s="116"/>
      <c r="G2078" s="114"/>
      <c r="H2078" s="115"/>
      <c r="I2078" s="274"/>
      <c r="J2078" s="277" t="str">
        <f>IFERROR(VLOOKUP(I2078,ACOUSTIC_SITE_INFO!$AR$3:$AS$501,2,FALSE),"")</f>
        <v/>
      </c>
    </row>
    <row r="2079" spans="1:10" x14ac:dyDescent="0.35">
      <c r="A2079" s="113"/>
      <c r="B2079" s="114"/>
      <c r="C2079" s="115"/>
      <c r="D2079" s="114"/>
      <c r="E2079" s="116"/>
      <c r="F2079" s="116"/>
      <c r="G2079" s="114"/>
      <c r="H2079" s="115"/>
      <c r="I2079" s="274"/>
      <c r="J2079" s="277" t="str">
        <f>IFERROR(VLOOKUP(I2079,ACOUSTIC_SITE_INFO!$AR$3:$AS$501,2,FALSE),"")</f>
        <v/>
      </c>
    </row>
    <row r="2080" spans="1:10" x14ac:dyDescent="0.35">
      <c r="A2080" s="113"/>
      <c r="B2080" s="114"/>
      <c r="C2080" s="115"/>
      <c r="D2080" s="114"/>
      <c r="E2080" s="116"/>
      <c r="F2080" s="116"/>
      <c r="G2080" s="114"/>
      <c r="H2080" s="115"/>
      <c r="I2080" s="274"/>
      <c r="J2080" s="277" t="str">
        <f>IFERROR(VLOOKUP(I2080,ACOUSTIC_SITE_INFO!$AR$3:$AS$501,2,FALSE),"")</f>
        <v/>
      </c>
    </row>
    <row r="2081" spans="1:10" x14ac:dyDescent="0.35">
      <c r="A2081" s="113"/>
      <c r="B2081" s="114"/>
      <c r="C2081" s="115"/>
      <c r="D2081" s="114"/>
      <c r="E2081" s="116"/>
      <c r="F2081" s="116"/>
      <c r="G2081" s="114"/>
      <c r="H2081" s="115"/>
      <c r="I2081" s="274"/>
      <c r="J2081" s="277" t="str">
        <f>IFERROR(VLOOKUP(I2081,ACOUSTIC_SITE_INFO!$AR$3:$AS$501,2,FALSE),"")</f>
        <v/>
      </c>
    </row>
    <row r="2082" spans="1:10" x14ac:dyDescent="0.35">
      <c r="A2082" s="113"/>
      <c r="B2082" s="114"/>
      <c r="C2082" s="115"/>
      <c r="D2082" s="114"/>
      <c r="E2082" s="116"/>
      <c r="F2082" s="116"/>
      <c r="G2082" s="114"/>
      <c r="H2082" s="115"/>
      <c r="I2082" s="274"/>
      <c r="J2082" s="277" t="str">
        <f>IFERROR(VLOOKUP(I2082,ACOUSTIC_SITE_INFO!$AR$3:$AS$501,2,FALSE),"")</f>
        <v/>
      </c>
    </row>
    <row r="2083" spans="1:10" x14ac:dyDescent="0.35">
      <c r="A2083" s="113"/>
      <c r="B2083" s="114"/>
      <c r="C2083" s="115"/>
      <c r="D2083" s="114"/>
      <c r="E2083" s="116"/>
      <c r="F2083" s="116"/>
      <c r="G2083" s="114"/>
      <c r="H2083" s="115"/>
      <c r="I2083" s="274"/>
      <c r="J2083" s="277" t="str">
        <f>IFERROR(VLOOKUP(I2083,ACOUSTIC_SITE_INFO!$AR$3:$AS$501,2,FALSE),"")</f>
        <v/>
      </c>
    </row>
    <row r="2084" spans="1:10" x14ac:dyDescent="0.35">
      <c r="A2084" s="113"/>
      <c r="B2084" s="114"/>
      <c r="C2084" s="115"/>
      <c r="D2084" s="114"/>
      <c r="E2084" s="116"/>
      <c r="F2084" s="116"/>
      <c r="G2084" s="114"/>
      <c r="H2084" s="115"/>
      <c r="I2084" s="274"/>
      <c r="J2084" s="277" t="str">
        <f>IFERROR(VLOOKUP(I2084,ACOUSTIC_SITE_INFO!$AR$3:$AS$501,2,FALSE),"")</f>
        <v/>
      </c>
    </row>
    <row r="2085" spans="1:10" x14ac:dyDescent="0.35">
      <c r="A2085" s="113"/>
      <c r="B2085" s="114"/>
      <c r="C2085" s="115"/>
      <c r="D2085" s="114"/>
      <c r="E2085" s="116"/>
      <c r="F2085" s="116"/>
      <c r="G2085" s="114"/>
      <c r="H2085" s="115"/>
      <c r="I2085" s="274"/>
      <c r="J2085" s="277" t="str">
        <f>IFERROR(VLOOKUP(I2085,ACOUSTIC_SITE_INFO!$AR$3:$AS$501,2,FALSE),"")</f>
        <v/>
      </c>
    </row>
    <row r="2086" spans="1:10" x14ac:dyDescent="0.35">
      <c r="A2086" s="113"/>
      <c r="B2086" s="114"/>
      <c r="C2086" s="115"/>
      <c r="D2086" s="114"/>
      <c r="E2086" s="116"/>
      <c r="F2086" s="116"/>
      <c r="G2086" s="114"/>
      <c r="H2086" s="115"/>
      <c r="I2086" s="274"/>
      <c r="J2086" s="277" t="str">
        <f>IFERROR(VLOOKUP(I2086,ACOUSTIC_SITE_INFO!$AR$3:$AS$501,2,FALSE),"")</f>
        <v/>
      </c>
    </row>
    <row r="2087" spans="1:10" x14ac:dyDescent="0.35">
      <c r="A2087" s="113"/>
      <c r="B2087" s="114"/>
      <c r="C2087" s="115"/>
      <c r="D2087" s="114"/>
      <c r="E2087" s="116"/>
      <c r="F2087" s="116"/>
      <c r="G2087" s="114"/>
      <c r="H2087" s="115"/>
      <c r="I2087" s="274"/>
      <c r="J2087" s="277" t="str">
        <f>IFERROR(VLOOKUP(I2087,ACOUSTIC_SITE_INFO!$AR$3:$AS$501,2,FALSE),"")</f>
        <v/>
      </c>
    </row>
    <row r="2088" spans="1:10" x14ac:dyDescent="0.35">
      <c r="A2088" s="113"/>
      <c r="B2088" s="114"/>
      <c r="C2088" s="115"/>
      <c r="D2088" s="114"/>
      <c r="E2088" s="116"/>
      <c r="F2088" s="116"/>
      <c r="G2088" s="114"/>
      <c r="H2088" s="115"/>
      <c r="I2088" s="274"/>
      <c r="J2088" s="277" t="str">
        <f>IFERROR(VLOOKUP(I2088,ACOUSTIC_SITE_INFO!$AR$3:$AS$501,2,FALSE),"")</f>
        <v/>
      </c>
    </row>
    <row r="2089" spans="1:10" x14ac:dyDescent="0.35">
      <c r="A2089" s="113"/>
      <c r="B2089" s="114"/>
      <c r="C2089" s="115"/>
      <c r="D2089" s="114"/>
      <c r="E2089" s="116"/>
      <c r="F2089" s="116"/>
      <c r="G2089" s="114"/>
      <c r="H2089" s="115"/>
      <c r="I2089" s="274"/>
      <c r="J2089" s="277" t="str">
        <f>IFERROR(VLOOKUP(I2089,ACOUSTIC_SITE_INFO!$AR$3:$AS$501,2,FALSE),"")</f>
        <v/>
      </c>
    </row>
    <row r="2090" spans="1:10" x14ac:dyDescent="0.35">
      <c r="A2090" s="113"/>
      <c r="B2090" s="114"/>
      <c r="C2090" s="115"/>
      <c r="D2090" s="114"/>
      <c r="E2090" s="116"/>
      <c r="F2090" s="116"/>
      <c r="G2090" s="114"/>
      <c r="H2090" s="115"/>
      <c r="I2090" s="274"/>
      <c r="J2090" s="277" t="str">
        <f>IFERROR(VLOOKUP(I2090,ACOUSTIC_SITE_INFO!$AR$3:$AS$501,2,FALSE),"")</f>
        <v/>
      </c>
    </row>
    <row r="2091" spans="1:10" x14ac:dyDescent="0.35">
      <c r="A2091" s="113"/>
      <c r="B2091" s="114"/>
      <c r="C2091" s="115"/>
      <c r="D2091" s="114"/>
      <c r="E2091" s="116"/>
      <c r="F2091" s="116"/>
      <c r="G2091" s="114"/>
      <c r="H2091" s="115"/>
      <c r="I2091" s="274"/>
      <c r="J2091" s="277" t="str">
        <f>IFERROR(VLOOKUP(I2091,ACOUSTIC_SITE_INFO!$AR$3:$AS$501,2,FALSE),"")</f>
        <v/>
      </c>
    </row>
    <row r="2092" spans="1:10" x14ac:dyDescent="0.35">
      <c r="A2092" s="113"/>
      <c r="B2092" s="114"/>
      <c r="C2092" s="115"/>
      <c r="D2092" s="114"/>
      <c r="E2092" s="116"/>
      <c r="F2092" s="116"/>
      <c r="G2092" s="114"/>
      <c r="H2092" s="115"/>
      <c r="I2092" s="274"/>
      <c r="J2092" s="277" t="str">
        <f>IFERROR(VLOOKUP(I2092,ACOUSTIC_SITE_INFO!$AR$3:$AS$501,2,FALSE),"")</f>
        <v/>
      </c>
    </row>
    <row r="2093" spans="1:10" x14ac:dyDescent="0.35">
      <c r="A2093" s="113"/>
      <c r="B2093" s="114"/>
      <c r="C2093" s="115"/>
      <c r="D2093" s="114"/>
      <c r="E2093" s="116"/>
      <c r="F2093" s="116"/>
      <c r="G2093" s="114"/>
      <c r="H2093" s="115"/>
      <c r="I2093" s="274"/>
      <c r="J2093" s="277" t="str">
        <f>IFERROR(VLOOKUP(I2093,ACOUSTIC_SITE_INFO!$AR$3:$AS$501,2,FALSE),"")</f>
        <v/>
      </c>
    </row>
    <row r="2094" spans="1:10" x14ac:dyDescent="0.35">
      <c r="A2094" s="113"/>
      <c r="B2094" s="114"/>
      <c r="C2094" s="115"/>
      <c r="D2094" s="114"/>
      <c r="E2094" s="116"/>
      <c r="F2094" s="116"/>
      <c r="G2094" s="114"/>
      <c r="H2094" s="115"/>
      <c r="I2094" s="274"/>
      <c r="J2094" s="277" t="str">
        <f>IFERROR(VLOOKUP(I2094,ACOUSTIC_SITE_INFO!$AR$3:$AS$501,2,FALSE),"")</f>
        <v/>
      </c>
    </row>
    <row r="2095" spans="1:10" x14ac:dyDescent="0.35">
      <c r="A2095" s="113"/>
      <c r="B2095" s="114"/>
      <c r="C2095" s="115"/>
      <c r="D2095" s="114"/>
      <c r="E2095" s="116"/>
      <c r="F2095" s="116"/>
      <c r="G2095" s="114"/>
      <c r="H2095" s="115"/>
      <c r="I2095" s="274"/>
      <c r="J2095" s="277" t="str">
        <f>IFERROR(VLOOKUP(I2095,ACOUSTIC_SITE_INFO!$AR$3:$AS$501,2,FALSE),"")</f>
        <v/>
      </c>
    </row>
    <row r="2096" spans="1:10" x14ac:dyDescent="0.35">
      <c r="A2096" s="113"/>
      <c r="B2096" s="114"/>
      <c r="C2096" s="115"/>
      <c r="D2096" s="114"/>
      <c r="E2096" s="116"/>
      <c r="F2096" s="116"/>
      <c r="G2096" s="114"/>
      <c r="H2096" s="115"/>
      <c r="I2096" s="274"/>
      <c r="J2096" s="277" t="str">
        <f>IFERROR(VLOOKUP(I2096,ACOUSTIC_SITE_INFO!$AR$3:$AS$501,2,FALSE),"")</f>
        <v/>
      </c>
    </row>
    <row r="2097" spans="1:10" x14ac:dyDescent="0.35">
      <c r="A2097" s="113"/>
      <c r="B2097" s="114"/>
      <c r="C2097" s="115"/>
      <c r="D2097" s="114"/>
      <c r="E2097" s="116"/>
      <c r="F2097" s="116"/>
      <c r="G2097" s="114"/>
      <c r="H2097" s="115"/>
      <c r="I2097" s="274"/>
      <c r="J2097" s="277" t="str">
        <f>IFERROR(VLOOKUP(I2097,ACOUSTIC_SITE_INFO!$AR$3:$AS$501,2,FALSE),"")</f>
        <v/>
      </c>
    </row>
    <row r="2098" spans="1:10" x14ac:dyDescent="0.35">
      <c r="A2098" s="113"/>
      <c r="B2098" s="114"/>
      <c r="C2098" s="115"/>
      <c r="D2098" s="114"/>
      <c r="E2098" s="116"/>
      <c r="F2098" s="116"/>
      <c r="G2098" s="114"/>
      <c r="H2098" s="115"/>
      <c r="I2098" s="274"/>
      <c r="J2098" s="277" t="str">
        <f>IFERROR(VLOOKUP(I2098,ACOUSTIC_SITE_INFO!$AR$3:$AS$501,2,FALSE),"")</f>
        <v/>
      </c>
    </row>
    <row r="2099" spans="1:10" x14ac:dyDescent="0.35">
      <c r="A2099" s="113"/>
      <c r="B2099" s="114"/>
      <c r="C2099" s="115"/>
      <c r="D2099" s="114"/>
      <c r="E2099" s="116"/>
      <c r="F2099" s="116"/>
      <c r="G2099" s="114"/>
      <c r="H2099" s="115"/>
      <c r="I2099" s="274"/>
      <c r="J2099" s="277" t="str">
        <f>IFERROR(VLOOKUP(I2099,ACOUSTIC_SITE_INFO!$AR$3:$AS$501,2,FALSE),"")</f>
        <v/>
      </c>
    </row>
    <row r="2100" spans="1:10" x14ac:dyDescent="0.35">
      <c r="A2100" s="113"/>
      <c r="B2100" s="114"/>
      <c r="C2100" s="115"/>
      <c r="D2100" s="114"/>
      <c r="E2100" s="116"/>
      <c r="F2100" s="116"/>
      <c r="G2100" s="114"/>
      <c r="H2100" s="115"/>
      <c r="I2100" s="274"/>
      <c r="J2100" s="277" t="str">
        <f>IFERROR(VLOOKUP(I2100,ACOUSTIC_SITE_INFO!$AR$3:$AS$501,2,FALSE),"")</f>
        <v/>
      </c>
    </row>
    <row r="2101" spans="1:10" x14ac:dyDescent="0.35">
      <c r="A2101" s="113"/>
      <c r="B2101" s="114"/>
      <c r="C2101" s="115"/>
      <c r="D2101" s="114"/>
      <c r="E2101" s="116"/>
      <c r="F2101" s="116"/>
      <c r="G2101" s="114"/>
      <c r="H2101" s="115"/>
      <c r="I2101" s="274"/>
      <c r="J2101" s="277" t="str">
        <f>IFERROR(VLOOKUP(I2101,ACOUSTIC_SITE_INFO!$AR$3:$AS$501,2,FALSE),"")</f>
        <v/>
      </c>
    </row>
    <row r="2102" spans="1:10" x14ac:dyDescent="0.35">
      <c r="A2102" s="113"/>
      <c r="B2102" s="114"/>
      <c r="C2102" s="115"/>
      <c r="D2102" s="114"/>
      <c r="E2102" s="116"/>
      <c r="F2102" s="116"/>
      <c r="G2102" s="114"/>
      <c r="H2102" s="115"/>
      <c r="I2102" s="274"/>
      <c r="J2102" s="277" t="str">
        <f>IFERROR(VLOOKUP(I2102,ACOUSTIC_SITE_INFO!$AR$3:$AS$501,2,FALSE),"")</f>
        <v/>
      </c>
    </row>
    <row r="2103" spans="1:10" x14ac:dyDescent="0.35">
      <c r="A2103" s="113"/>
      <c r="B2103" s="114"/>
      <c r="C2103" s="115"/>
      <c r="D2103" s="114"/>
      <c r="E2103" s="116"/>
      <c r="F2103" s="116"/>
      <c r="G2103" s="114"/>
      <c r="H2103" s="115"/>
      <c r="I2103" s="274"/>
      <c r="J2103" s="277" t="str">
        <f>IFERROR(VLOOKUP(I2103,ACOUSTIC_SITE_INFO!$AR$3:$AS$501,2,FALSE),"")</f>
        <v/>
      </c>
    </row>
    <row r="2104" spans="1:10" x14ac:dyDescent="0.35">
      <c r="A2104" s="113"/>
      <c r="B2104" s="114"/>
      <c r="C2104" s="115"/>
      <c r="D2104" s="114"/>
      <c r="E2104" s="116"/>
      <c r="F2104" s="116"/>
      <c r="G2104" s="114"/>
      <c r="H2104" s="115"/>
      <c r="I2104" s="274"/>
      <c r="J2104" s="277" t="str">
        <f>IFERROR(VLOOKUP(I2104,ACOUSTIC_SITE_INFO!$AR$3:$AS$501,2,FALSE),"")</f>
        <v/>
      </c>
    </row>
    <row r="2105" spans="1:10" x14ac:dyDescent="0.35">
      <c r="A2105" s="113"/>
      <c r="B2105" s="114"/>
      <c r="C2105" s="115"/>
      <c r="D2105" s="114"/>
      <c r="E2105" s="116"/>
      <c r="F2105" s="116"/>
      <c r="G2105" s="114"/>
      <c r="H2105" s="115"/>
      <c r="I2105" s="274"/>
      <c r="J2105" s="277" t="str">
        <f>IFERROR(VLOOKUP(I2105,ACOUSTIC_SITE_INFO!$AR$3:$AS$501,2,FALSE),"")</f>
        <v/>
      </c>
    </row>
    <row r="2106" spans="1:10" x14ac:dyDescent="0.35">
      <c r="A2106" s="113"/>
      <c r="B2106" s="114"/>
      <c r="C2106" s="115"/>
      <c r="D2106" s="114"/>
      <c r="E2106" s="116"/>
      <c r="F2106" s="116"/>
      <c r="G2106" s="114"/>
      <c r="H2106" s="115"/>
      <c r="I2106" s="274"/>
      <c r="J2106" s="277" t="str">
        <f>IFERROR(VLOOKUP(I2106,ACOUSTIC_SITE_INFO!$AR$3:$AS$501,2,FALSE),"")</f>
        <v/>
      </c>
    </row>
    <row r="2107" spans="1:10" x14ac:dyDescent="0.35">
      <c r="A2107" s="113"/>
      <c r="B2107" s="114"/>
      <c r="C2107" s="115"/>
      <c r="D2107" s="114"/>
      <c r="E2107" s="116"/>
      <c r="F2107" s="116"/>
      <c r="G2107" s="114"/>
      <c r="H2107" s="115"/>
      <c r="I2107" s="274"/>
      <c r="J2107" s="277" t="str">
        <f>IFERROR(VLOOKUP(I2107,ACOUSTIC_SITE_INFO!$AR$3:$AS$501,2,FALSE),"")</f>
        <v/>
      </c>
    </row>
    <row r="2108" spans="1:10" x14ac:dyDescent="0.35">
      <c r="A2108" s="113"/>
      <c r="B2108" s="114"/>
      <c r="C2108" s="115"/>
      <c r="D2108" s="114"/>
      <c r="E2108" s="116"/>
      <c r="F2108" s="116"/>
      <c r="G2108" s="114"/>
      <c r="H2108" s="115"/>
      <c r="I2108" s="274"/>
      <c r="J2108" s="277" t="str">
        <f>IFERROR(VLOOKUP(I2108,ACOUSTIC_SITE_INFO!$AR$3:$AS$501,2,FALSE),"")</f>
        <v/>
      </c>
    </row>
    <row r="2109" spans="1:10" x14ac:dyDescent="0.35">
      <c r="A2109" s="113"/>
      <c r="B2109" s="114"/>
      <c r="C2109" s="115"/>
      <c r="D2109" s="114"/>
      <c r="E2109" s="116"/>
      <c r="F2109" s="116"/>
      <c r="G2109" s="114"/>
      <c r="H2109" s="115"/>
      <c r="I2109" s="274"/>
      <c r="J2109" s="277" t="str">
        <f>IFERROR(VLOOKUP(I2109,ACOUSTIC_SITE_INFO!$AR$3:$AS$501,2,FALSE),"")</f>
        <v/>
      </c>
    </row>
    <row r="2110" spans="1:10" x14ac:dyDescent="0.35">
      <c r="A2110" s="113"/>
      <c r="B2110" s="114"/>
      <c r="C2110" s="115"/>
      <c r="D2110" s="114"/>
      <c r="E2110" s="116"/>
      <c r="F2110" s="116"/>
      <c r="G2110" s="114"/>
      <c r="H2110" s="115"/>
      <c r="I2110" s="274"/>
      <c r="J2110" s="277" t="str">
        <f>IFERROR(VLOOKUP(I2110,ACOUSTIC_SITE_INFO!$AR$3:$AS$501,2,FALSE),"")</f>
        <v/>
      </c>
    </row>
    <row r="2111" spans="1:10" x14ac:dyDescent="0.35">
      <c r="A2111" s="113"/>
      <c r="B2111" s="114"/>
      <c r="C2111" s="115"/>
      <c r="D2111" s="114"/>
      <c r="E2111" s="116"/>
      <c r="F2111" s="116"/>
      <c r="G2111" s="114"/>
      <c r="H2111" s="115"/>
      <c r="I2111" s="274"/>
      <c r="J2111" s="277" t="str">
        <f>IFERROR(VLOOKUP(I2111,ACOUSTIC_SITE_INFO!$AR$3:$AS$501,2,FALSE),"")</f>
        <v/>
      </c>
    </row>
    <row r="2112" spans="1:10" x14ac:dyDescent="0.35">
      <c r="A2112" s="113"/>
      <c r="B2112" s="114"/>
      <c r="C2112" s="115"/>
      <c r="D2112" s="114"/>
      <c r="E2112" s="116"/>
      <c r="F2112" s="116"/>
      <c r="G2112" s="114"/>
      <c r="H2112" s="115"/>
      <c r="I2112" s="274"/>
      <c r="J2112" s="277" t="str">
        <f>IFERROR(VLOOKUP(I2112,ACOUSTIC_SITE_INFO!$AR$3:$AS$501,2,FALSE),"")</f>
        <v/>
      </c>
    </row>
    <row r="2113" spans="1:10" x14ac:dyDescent="0.35">
      <c r="A2113" s="113"/>
      <c r="B2113" s="114"/>
      <c r="C2113" s="115"/>
      <c r="D2113" s="114"/>
      <c r="E2113" s="116"/>
      <c r="F2113" s="116"/>
      <c r="G2113" s="114"/>
      <c r="H2113" s="115"/>
      <c r="I2113" s="274"/>
      <c r="J2113" s="277" t="str">
        <f>IFERROR(VLOOKUP(I2113,ACOUSTIC_SITE_INFO!$AR$3:$AS$501,2,FALSE),"")</f>
        <v/>
      </c>
    </row>
    <row r="2114" spans="1:10" x14ac:dyDescent="0.35">
      <c r="A2114" s="113"/>
      <c r="B2114" s="114"/>
      <c r="C2114" s="115"/>
      <c r="D2114" s="114"/>
      <c r="E2114" s="116"/>
      <c r="F2114" s="116"/>
      <c r="G2114" s="114"/>
      <c r="H2114" s="115"/>
      <c r="I2114" s="274"/>
      <c r="J2114" s="277" t="str">
        <f>IFERROR(VLOOKUP(I2114,ACOUSTIC_SITE_INFO!$AR$3:$AS$501,2,FALSE),"")</f>
        <v/>
      </c>
    </row>
    <row r="2115" spans="1:10" x14ac:dyDescent="0.35">
      <c r="A2115" s="113"/>
      <c r="B2115" s="114"/>
      <c r="C2115" s="115"/>
      <c r="D2115" s="114"/>
      <c r="E2115" s="116"/>
      <c r="F2115" s="116"/>
      <c r="G2115" s="114"/>
      <c r="H2115" s="115"/>
      <c r="I2115" s="274"/>
      <c r="J2115" s="277" t="str">
        <f>IFERROR(VLOOKUP(I2115,ACOUSTIC_SITE_INFO!$AR$3:$AS$501,2,FALSE),"")</f>
        <v/>
      </c>
    </row>
    <row r="2116" spans="1:10" x14ac:dyDescent="0.35">
      <c r="A2116" s="113"/>
      <c r="B2116" s="114"/>
      <c r="C2116" s="115"/>
      <c r="D2116" s="114"/>
      <c r="E2116" s="116"/>
      <c r="F2116" s="116"/>
      <c r="G2116" s="114"/>
      <c r="H2116" s="115"/>
      <c r="I2116" s="274"/>
      <c r="J2116" s="277" t="str">
        <f>IFERROR(VLOOKUP(I2116,ACOUSTIC_SITE_INFO!$AR$3:$AS$501,2,FALSE),"")</f>
        <v/>
      </c>
    </row>
    <row r="2117" spans="1:10" x14ac:dyDescent="0.35">
      <c r="A2117" s="113"/>
      <c r="B2117" s="114"/>
      <c r="C2117" s="115"/>
      <c r="D2117" s="114"/>
      <c r="E2117" s="116"/>
      <c r="F2117" s="116"/>
      <c r="G2117" s="114"/>
      <c r="H2117" s="115"/>
      <c r="I2117" s="274"/>
      <c r="J2117" s="277" t="str">
        <f>IFERROR(VLOOKUP(I2117,ACOUSTIC_SITE_INFO!$AR$3:$AS$501,2,FALSE),"")</f>
        <v/>
      </c>
    </row>
    <row r="2118" spans="1:10" x14ac:dyDescent="0.35">
      <c r="A2118" s="113"/>
      <c r="B2118" s="114"/>
      <c r="C2118" s="115"/>
      <c r="D2118" s="114"/>
      <c r="E2118" s="116"/>
      <c r="F2118" s="116"/>
      <c r="G2118" s="114"/>
      <c r="H2118" s="115"/>
      <c r="I2118" s="274"/>
      <c r="J2118" s="277" t="str">
        <f>IFERROR(VLOOKUP(I2118,ACOUSTIC_SITE_INFO!$AR$3:$AS$501,2,FALSE),"")</f>
        <v/>
      </c>
    </row>
    <row r="2119" spans="1:10" x14ac:dyDescent="0.35">
      <c r="A2119" s="113"/>
      <c r="B2119" s="114"/>
      <c r="C2119" s="115"/>
      <c r="D2119" s="114"/>
      <c r="E2119" s="116"/>
      <c r="F2119" s="116"/>
      <c r="G2119" s="114"/>
      <c r="H2119" s="115"/>
      <c r="I2119" s="274"/>
      <c r="J2119" s="277" t="str">
        <f>IFERROR(VLOOKUP(I2119,ACOUSTIC_SITE_INFO!$AR$3:$AS$501,2,FALSE),"")</f>
        <v/>
      </c>
    </row>
    <row r="2120" spans="1:10" x14ac:dyDescent="0.35">
      <c r="A2120" s="113"/>
      <c r="B2120" s="114"/>
      <c r="C2120" s="115"/>
      <c r="D2120" s="114"/>
      <c r="E2120" s="116"/>
      <c r="F2120" s="116"/>
      <c r="G2120" s="114"/>
      <c r="H2120" s="115"/>
      <c r="I2120" s="274"/>
      <c r="J2120" s="277" t="str">
        <f>IFERROR(VLOOKUP(I2120,ACOUSTIC_SITE_INFO!$AR$3:$AS$501,2,FALSE),"")</f>
        <v/>
      </c>
    </row>
    <row r="2121" spans="1:10" x14ac:dyDescent="0.35">
      <c r="A2121" s="113"/>
      <c r="B2121" s="114"/>
      <c r="C2121" s="115"/>
      <c r="D2121" s="114"/>
      <c r="E2121" s="116"/>
      <c r="F2121" s="116"/>
      <c r="G2121" s="114"/>
      <c r="H2121" s="115"/>
      <c r="I2121" s="274"/>
      <c r="J2121" s="277" t="str">
        <f>IFERROR(VLOOKUP(I2121,ACOUSTIC_SITE_INFO!$AR$3:$AS$501,2,FALSE),"")</f>
        <v/>
      </c>
    </row>
    <row r="2122" spans="1:10" x14ac:dyDescent="0.35">
      <c r="A2122" s="113"/>
      <c r="B2122" s="114"/>
      <c r="C2122" s="115"/>
      <c r="D2122" s="114"/>
      <c r="E2122" s="116"/>
      <c r="F2122" s="116"/>
      <c r="G2122" s="114"/>
      <c r="H2122" s="115"/>
      <c r="I2122" s="274"/>
      <c r="J2122" s="277" t="str">
        <f>IFERROR(VLOOKUP(I2122,ACOUSTIC_SITE_INFO!$AR$3:$AS$501,2,FALSE),"")</f>
        <v/>
      </c>
    </row>
    <row r="2123" spans="1:10" x14ac:dyDescent="0.35">
      <c r="A2123" s="113"/>
      <c r="B2123" s="114"/>
      <c r="C2123" s="115"/>
      <c r="D2123" s="114"/>
      <c r="E2123" s="116"/>
      <c r="F2123" s="116"/>
      <c r="G2123" s="114"/>
      <c r="H2123" s="115"/>
      <c r="I2123" s="274"/>
      <c r="J2123" s="277" t="str">
        <f>IFERROR(VLOOKUP(I2123,ACOUSTIC_SITE_INFO!$AR$3:$AS$501,2,FALSE),"")</f>
        <v/>
      </c>
    </row>
    <row r="2124" spans="1:10" x14ac:dyDescent="0.35">
      <c r="A2124" s="113"/>
      <c r="B2124" s="114"/>
      <c r="C2124" s="115"/>
      <c r="D2124" s="114"/>
      <c r="E2124" s="116"/>
      <c r="F2124" s="116"/>
      <c r="G2124" s="114"/>
      <c r="H2124" s="115"/>
      <c r="I2124" s="274"/>
      <c r="J2124" s="277" t="str">
        <f>IFERROR(VLOOKUP(I2124,ACOUSTIC_SITE_INFO!$AR$3:$AS$501,2,FALSE),"")</f>
        <v/>
      </c>
    </row>
    <row r="2125" spans="1:10" x14ac:dyDescent="0.35">
      <c r="A2125" s="113"/>
      <c r="B2125" s="114"/>
      <c r="C2125" s="115"/>
      <c r="D2125" s="114"/>
      <c r="E2125" s="116"/>
      <c r="F2125" s="116"/>
      <c r="G2125" s="114"/>
      <c r="H2125" s="115"/>
      <c r="I2125" s="274"/>
      <c r="J2125" s="277" t="str">
        <f>IFERROR(VLOOKUP(I2125,ACOUSTIC_SITE_INFO!$AR$3:$AS$501,2,FALSE),"")</f>
        <v/>
      </c>
    </row>
    <row r="2126" spans="1:10" x14ac:dyDescent="0.35">
      <c r="A2126" s="113"/>
      <c r="B2126" s="114"/>
      <c r="C2126" s="115"/>
      <c r="D2126" s="114"/>
      <c r="E2126" s="116"/>
      <c r="F2126" s="116"/>
      <c r="G2126" s="114"/>
      <c r="H2126" s="115"/>
      <c r="I2126" s="274"/>
      <c r="J2126" s="277" t="str">
        <f>IFERROR(VLOOKUP(I2126,ACOUSTIC_SITE_INFO!$AR$3:$AS$501,2,FALSE),"")</f>
        <v/>
      </c>
    </row>
    <row r="2127" spans="1:10" x14ac:dyDescent="0.35">
      <c r="A2127" s="113"/>
      <c r="B2127" s="114"/>
      <c r="C2127" s="115"/>
      <c r="D2127" s="114"/>
      <c r="E2127" s="116"/>
      <c r="F2127" s="116"/>
      <c r="G2127" s="114"/>
      <c r="H2127" s="115"/>
      <c r="I2127" s="274"/>
      <c r="J2127" s="277" t="str">
        <f>IFERROR(VLOOKUP(I2127,ACOUSTIC_SITE_INFO!$AR$3:$AS$501,2,FALSE),"")</f>
        <v/>
      </c>
    </row>
    <row r="2128" spans="1:10" x14ac:dyDescent="0.35">
      <c r="A2128" s="113"/>
      <c r="B2128" s="114"/>
      <c r="C2128" s="115"/>
      <c r="D2128" s="114"/>
      <c r="E2128" s="116"/>
      <c r="F2128" s="116"/>
      <c r="G2128" s="114"/>
      <c r="H2128" s="115"/>
      <c r="I2128" s="274"/>
      <c r="J2128" s="277" t="str">
        <f>IFERROR(VLOOKUP(I2128,ACOUSTIC_SITE_INFO!$AR$3:$AS$501,2,FALSE),"")</f>
        <v/>
      </c>
    </row>
    <row r="2129" spans="1:10" x14ac:dyDescent="0.35">
      <c r="A2129" s="113"/>
      <c r="B2129" s="114"/>
      <c r="C2129" s="115"/>
      <c r="D2129" s="114"/>
      <c r="E2129" s="116"/>
      <c r="F2129" s="116"/>
      <c r="G2129" s="114"/>
      <c r="H2129" s="115"/>
      <c r="I2129" s="274"/>
      <c r="J2129" s="277" t="str">
        <f>IFERROR(VLOOKUP(I2129,ACOUSTIC_SITE_INFO!$AR$3:$AS$501,2,FALSE),"")</f>
        <v/>
      </c>
    </row>
    <row r="2130" spans="1:10" x14ac:dyDescent="0.35">
      <c r="A2130" s="113"/>
      <c r="B2130" s="114"/>
      <c r="C2130" s="115"/>
      <c r="D2130" s="114"/>
      <c r="E2130" s="116"/>
      <c r="F2130" s="116"/>
      <c r="G2130" s="114"/>
      <c r="H2130" s="115"/>
      <c r="I2130" s="274"/>
      <c r="J2130" s="277" t="str">
        <f>IFERROR(VLOOKUP(I2130,ACOUSTIC_SITE_INFO!$AR$3:$AS$501,2,FALSE),"")</f>
        <v/>
      </c>
    </row>
    <row r="2131" spans="1:10" x14ac:dyDescent="0.35">
      <c r="A2131" s="113"/>
      <c r="B2131" s="114"/>
      <c r="C2131" s="115"/>
      <c r="D2131" s="114"/>
      <c r="E2131" s="116"/>
      <c r="F2131" s="116"/>
      <c r="G2131" s="114"/>
      <c r="H2131" s="115"/>
      <c r="I2131" s="274"/>
      <c r="J2131" s="277" t="str">
        <f>IFERROR(VLOOKUP(I2131,ACOUSTIC_SITE_INFO!$AR$3:$AS$501,2,FALSE),"")</f>
        <v/>
      </c>
    </row>
    <row r="2132" spans="1:10" x14ac:dyDescent="0.35">
      <c r="A2132" s="113"/>
      <c r="B2132" s="114"/>
      <c r="C2132" s="115"/>
      <c r="D2132" s="114"/>
      <c r="E2132" s="116"/>
      <c r="F2132" s="116"/>
      <c r="G2132" s="114"/>
      <c r="H2132" s="115"/>
      <c r="I2132" s="274"/>
      <c r="J2132" s="277" t="str">
        <f>IFERROR(VLOOKUP(I2132,ACOUSTIC_SITE_INFO!$AR$3:$AS$501,2,FALSE),"")</f>
        <v/>
      </c>
    </row>
    <row r="2133" spans="1:10" x14ac:dyDescent="0.35">
      <c r="A2133" s="113"/>
      <c r="B2133" s="114"/>
      <c r="C2133" s="115"/>
      <c r="D2133" s="114"/>
      <c r="E2133" s="116"/>
      <c r="F2133" s="116"/>
      <c r="G2133" s="114"/>
      <c r="H2133" s="115"/>
      <c r="I2133" s="274"/>
      <c r="J2133" s="277" t="str">
        <f>IFERROR(VLOOKUP(I2133,ACOUSTIC_SITE_INFO!$AR$3:$AS$501,2,FALSE),"")</f>
        <v/>
      </c>
    </row>
    <row r="2134" spans="1:10" x14ac:dyDescent="0.35">
      <c r="A2134" s="113"/>
      <c r="B2134" s="114"/>
      <c r="C2134" s="115"/>
      <c r="D2134" s="114"/>
      <c r="E2134" s="116"/>
      <c r="F2134" s="116"/>
      <c r="G2134" s="114"/>
      <c r="H2134" s="115"/>
      <c r="I2134" s="274"/>
      <c r="J2134" s="277" t="str">
        <f>IFERROR(VLOOKUP(I2134,ACOUSTIC_SITE_INFO!$AR$3:$AS$501,2,FALSE),"")</f>
        <v/>
      </c>
    </row>
    <row r="2135" spans="1:10" x14ac:dyDescent="0.35">
      <c r="A2135" s="113"/>
      <c r="B2135" s="114"/>
      <c r="C2135" s="115"/>
      <c r="D2135" s="114"/>
      <c r="E2135" s="116"/>
      <c r="F2135" s="116"/>
      <c r="G2135" s="114"/>
      <c r="H2135" s="115"/>
      <c r="I2135" s="274"/>
      <c r="J2135" s="277" t="str">
        <f>IFERROR(VLOOKUP(I2135,ACOUSTIC_SITE_INFO!$AR$3:$AS$501,2,FALSE),"")</f>
        <v/>
      </c>
    </row>
    <row r="2136" spans="1:10" x14ac:dyDescent="0.35">
      <c r="A2136" s="113"/>
      <c r="B2136" s="114"/>
      <c r="C2136" s="115"/>
      <c r="D2136" s="114"/>
      <c r="E2136" s="116"/>
      <c r="F2136" s="116"/>
      <c r="G2136" s="114"/>
      <c r="H2136" s="115"/>
      <c r="I2136" s="274"/>
      <c r="J2136" s="277" t="str">
        <f>IFERROR(VLOOKUP(I2136,ACOUSTIC_SITE_INFO!$AR$3:$AS$501,2,FALSE),"")</f>
        <v/>
      </c>
    </row>
    <row r="2137" spans="1:10" x14ac:dyDescent="0.35">
      <c r="A2137" s="113"/>
      <c r="B2137" s="114"/>
      <c r="C2137" s="115"/>
      <c r="D2137" s="114"/>
      <c r="E2137" s="116"/>
      <c r="F2137" s="116"/>
      <c r="G2137" s="114"/>
      <c r="H2137" s="115"/>
      <c r="I2137" s="274"/>
      <c r="J2137" s="277" t="str">
        <f>IFERROR(VLOOKUP(I2137,ACOUSTIC_SITE_INFO!$AR$3:$AS$501,2,FALSE),"")</f>
        <v/>
      </c>
    </row>
    <row r="2138" spans="1:10" x14ac:dyDescent="0.35">
      <c r="A2138" s="113"/>
      <c r="B2138" s="114"/>
      <c r="C2138" s="115"/>
      <c r="D2138" s="114"/>
      <c r="E2138" s="116"/>
      <c r="F2138" s="116"/>
      <c r="G2138" s="114"/>
      <c r="H2138" s="115"/>
      <c r="I2138" s="274"/>
      <c r="J2138" s="277" t="str">
        <f>IFERROR(VLOOKUP(I2138,ACOUSTIC_SITE_INFO!$AR$3:$AS$501,2,FALSE),"")</f>
        <v/>
      </c>
    </row>
    <row r="2139" spans="1:10" x14ac:dyDescent="0.35">
      <c r="A2139" s="113"/>
      <c r="B2139" s="114"/>
      <c r="C2139" s="115"/>
      <c r="D2139" s="114"/>
      <c r="E2139" s="116"/>
      <c r="F2139" s="116"/>
      <c r="G2139" s="114"/>
      <c r="H2139" s="115"/>
      <c r="I2139" s="274"/>
      <c r="J2139" s="277" t="str">
        <f>IFERROR(VLOOKUP(I2139,ACOUSTIC_SITE_INFO!$AR$3:$AS$501,2,FALSE),"")</f>
        <v/>
      </c>
    </row>
    <row r="2140" spans="1:10" x14ac:dyDescent="0.35">
      <c r="A2140" s="113"/>
      <c r="B2140" s="114"/>
      <c r="C2140" s="115"/>
      <c r="D2140" s="114"/>
      <c r="E2140" s="116"/>
      <c r="F2140" s="116"/>
      <c r="G2140" s="114"/>
      <c r="H2140" s="115"/>
      <c r="I2140" s="274"/>
      <c r="J2140" s="277" t="str">
        <f>IFERROR(VLOOKUP(I2140,ACOUSTIC_SITE_INFO!$AR$3:$AS$501,2,FALSE),"")</f>
        <v/>
      </c>
    </row>
    <row r="2141" spans="1:10" x14ac:dyDescent="0.35">
      <c r="A2141" s="113"/>
      <c r="B2141" s="114"/>
      <c r="C2141" s="115"/>
      <c r="D2141" s="114"/>
      <c r="E2141" s="116"/>
      <c r="F2141" s="116"/>
      <c r="G2141" s="114"/>
      <c r="H2141" s="115"/>
      <c r="I2141" s="274"/>
      <c r="J2141" s="277" t="str">
        <f>IFERROR(VLOOKUP(I2141,ACOUSTIC_SITE_INFO!$AR$3:$AS$501,2,FALSE),"")</f>
        <v/>
      </c>
    </row>
    <row r="2142" spans="1:10" x14ac:dyDescent="0.35">
      <c r="A2142" s="113"/>
      <c r="B2142" s="114"/>
      <c r="C2142" s="115"/>
      <c r="D2142" s="114"/>
      <c r="E2142" s="116"/>
      <c r="F2142" s="116"/>
      <c r="G2142" s="114"/>
      <c r="H2142" s="115"/>
      <c r="I2142" s="274"/>
      <c r="J2142" s="277" t="str">
        <f>IFERROR(VLOOKUP(I2142,ACOUSTIC_SITE_INFO!$AR$3:$AS$501,2,FALSE),"")</f>
        <v/>
      </c>
    </row>
    <row r="2143" spans="1:10" x14ac:dyDescent="0.35">
      <c r="A2143" s="113"/>
      <c r="B2143" s="114"/>
      <c r="C2143" s="115"/>
      <c r="D2143" s="114"/>
      <c r="E2143" s="116"/>
      <c r="F2143" s="116"/>
      <c r="G2143" s="114"/>
      <c r="H2143" s="115"/>
      <c r="I2143" s="274"/>
      <c r="J2143" s="277" t="str">
        <f>IFERROR(VLOOKUP(I2143,ACOUSTIC_SITE_INFO!$AR$3:$AS$501,2,FALSE),"")</f>
        <v/>
      </c>
    </row>
    <row r="2144" spans="1:10" x14ac:dyDescent="0.35">
      <c r="A2144" s="113"/>
      <c r="B2144" s="114"/>
      <c r="C2144" s="115"/>
      <c r="D2144" s="114"/>
      <c r="E2144" s="116"/>
      <c r="F2144" s="116"/>
      <c r="G2144" s="114"/>
      <c r="H2144" s="115"/>
      <c r="I2144" s="274"/>
      <c r="J2144" s="277" t="str">
        <f>IFERROR(VLOOKUP(I2144,ACOUSTIC_SITE_INFO!$AR$3:$AS$501,2,FALSE),"")</f>
        <v/>
      </c>
    </row>
    <row r="2145" spans="1:10" x14ac:dyDescent="0.35">
      <c r="A2145" s="113"/>
      <c r="B2145" s="114"/>
      <c r="C2145" s="115"/>
      <c r="D2145" s="114"/>
      <c r="E2145" s="116"/>
      <c r="F2145" s="116"/>
      <c r="G2145" s="114"/>
      <c r="H2145" s="115"/>
      <c r="I2145" s="274"/>
      <c r="J2145" s="277" t="str">
        <f>IFERROR(VLOOKUP(I2145,ACOUSTIC_SITE_INFO!$AR$3:$AS$501,2,FALSE),"")</f>
        <v/>
      </c>
    </row>
    <row r="2146" spans="1:10" x14ac:dyDescent="0.35">
      <c r="A2146" s="113"/>
      <c r="B2146" s="114"/>
      <c r="C2146" s="115"/>
      <c r="D2146" s="114"/>
      <c r="E2146" s="116"/>
      <c r="F2146" s="116"/>
      <c r="G2146" s="114"/>
      <c r="H2146" s="115"/>
      <c r="I2146" s="274"/>
      <c r="J2146" s="277" t="str">
        <f>IFERROR(VLOOKUP(I2146,ACOUSTIC_SITE_INFO!$AR$3:$AS$501,2,FALSE),"")</f>
        <v/>
      </c>
    </row>
    <row r="2147" spans="1:10" x14ac:dyDescent="0.35">
      <c r="A2147" s="113"/>
      <c r="B2147" s="114"/>
      <c r="C2147" s="115"/>
      <c r="D2147" s="114"/>
      <c r="E2147" s="116"/>
      <c r="F2147" s="116"/>
      <c r="G2147" s="114"/>
      <c r="H2147" s="115"/>
      <c r="I2147" s="274"/>
      <c r="J2147" s="277" t="str">
        <f>IFERROR(VLOOKUP(I2147,ACOUSTIC_SITE_INFO!$AR$3:$AS$501,2,FALSE),"")</f>
        <v/>
      </c>
    </row>
    <row r="2148" spans="1:10" x14ac:dyDescent="0.35">
      <c r="A2148" s="113"/>
      <c r="B2148" s="114"/>
      <c r="C2148" s="115"/>
      <c r="D2148" s="114"/>
      <c r="E2148" s="116"/>
      <c r="F2148" s="116"/>
      <c r="G2148" s="114"/>
      <c r="H2148" s="115"/>
      <c r="I2148" s="274"/>
      <c r="J2148" s="277" t="str">
        <f>IFERROR(VLOOKUP(I2148,ACOUSTIC_SITE_INFO!$AR$3:$AS$501,2,FALSE),"")</f>
        <v/>
      </c>
    </row>
    <row r="2149" spans="1:10" x14ac:dyDescent="0.35">
      <c r="A2149" s="113"/>
      <c r="B2149" s="114"/>
      <c r="C2149" s="115"/>
      <c r="D2149" s="114"/>
      <c r="E2149" s="116"/>
      <c r="F2149" s="116"/>
      <c r="G2149" s="114"/>
      <c r="H2149" s="115"/>
      <c r="I2149" s="274"/>
      <c r="J2149" s="277" t="str">
        <f>IFERROR(VLOOKUP(I2149,ACOUSTIC_SITE_INFO!$AR$3:$AS$501,2,FALSE),"")</f>
        <v/>
      </c>
    </row>
    <row r="2150" spans="1:10" x14ac:dyDescent="0.35">
      <c r="A2150" s="113"/>
      <c r="B2150" s="114"/>
      <c r="C2150" s="115"/>
      <c r="D2150" s="114"/>
      <c r="E2150" s="116"/>
      <c r="F2150" s="116"/>
      <c r="G2150" s="114"/>
      <c r="H2150" s="115"/>
      <c r="I2150" s="274"/>
      <c r="J2150" s="277" t="str">
        <f>IFERROR(VLOOKUP(I2150,ACOUSTIC_SITE_INFO!$AR$3:$AS$501,2,FALSE),"")</f>
        <v/>
      </c>
    </row>
    <row r="2151" spans="1:10" x14ac:dyDescent="0.35">
      <c r="A2151" s="113"/>
      <c r="B2151" s="114"/>
      <c r="C2151" s="115"/>
      <c r="D2151" s="114"/>
      <c r="E2151" s="116"/>
      <c r="F2151" s="116"/>
      <c r="G2151" s="114"/>
      <c r="H2151" s="115"/>
      <c r="I2151" s="274"/>
      <c r="J2151" s="277" t="str">
        <f>IFERROR(VLOOKUP(I2151,ACOUSTIC_SITE_INFO!$AR$3:$AS$501,2,FALSE),"")</f>
        <v/>
      </c>
    </row>
    <row r="2152" spans="1:10" x14ac:dyDescent="0.35">
      <c r="A2152" s="113"/>
      <c r="B2152" s="114"/>
      <c r="C2152" s="115"/>
      <c r="D2152" s="114"/>
      <c r="E2152" s="116"/>
      <c r="F2152" s="116"/>
      <c r="G2152" s="114"/>
      <c r="H2152" s="115"/>
      <c r="I2152" s="274"/>
      <c r="J2152" s="277" t="str">
        <f>IFERROR(VLOOKUP(I2152,ACOUSTIC_SITE_INFO!$AR$3:$AS$501,2,FALSE),"")</f>
        <v/>
      </c>
    </row>
    <row r="2153" spans="1:10" x14ac:dyDescent="0.35">
      <c r="A2153" s="113"/>
      <c r="B2153" s="114"/>
      <c r="C2153" s="115"/>
      <c r="D2153" s="114"/>
      <c r="E2153" s="116"/>
      <c r="F2153" s="116"/>
      <c r="G2153" s="114"/>
      <c r="H2153" s="115"/>
      <c r="I2153" s="274"/>
      <c r="J2153" s="277" t="str">
        <f>IFERROR(VLOOKUP(I2153,ACOUSTIC_SITE_INFO!$AR$3:$AS$501,2,FALSE),"")</f>
        <v/>
      </c>
    </row>
    <row r="2154" spans="1:10" x14ac:dyDescent="0.35">
      <c r="A2154" s="113"/>
      <c r="B2154" s="114"/>
      <c r="C2154" s="115"/>
      <c r="D2154" s="114"/>
      <c r="E2154" s="116"/>
      <c r="F2154" s="116"/>
      <c r="G2154" s="114"/>
      <c r="H2154" s="115"/>
      <c r="I2154" s="274"/>
      <c r="J2154" s="277" t="str">
        <f>IFERROR(VLOOKUP(I2154,ACOUSTIC_SITE_INFO!$AR$3:$AS$501,2,FALSE),"")</f>
        <v/>
      </c>
    </row>
    <row r="2155" spans="1:10" x14ac:dyDescent="0.35">
      <c r="A2155" s="113"/>
      <c r="B2155" s="114"/>
      <c r="C2155" s="115"/>
      <c r="D2155" s="114"/>
      <c r="E2155" s="116"/>
      <c r="F2155" s="116"/>
      <c r="G2155" s="114"/>
      <c r="H2155" s="115"/>
      <c r="I2155" s="274"/>
      <c r="J2155" s="277" t="str">
        <f>IFERROR(VLOOKUP(I2155,ACOUSTIC_SITE_INFO!$AR$3:$AS$501,2,FALSE),"")</f>
        <v/>
      </c>
    </row>
    <row r="2156" spans="1:10" x14ac:dyDescent="0.35">
      <c r="A2156" s="113"/>
      <c r="B2156" s="114"/>
      <c r="C2156" s="115"/>
      <c r="D2156" s="114"/>
      <c r="E2156" s="116"/>
      <c r="F2156" s="116"/>
      <c r="G2156" s="114"/>
      <c r="H2156" s="115"/>
      <c r="I2156" s="274"/>
      <c r="J2156" s="277" t="str">
        <f>IFERROR(VLOOKUP(I2156,ACOUSTIC_SITE_INFO!$AR$3:$AS$501,2,FALSE),"")</f>
        <v/>
      </c>
    </row>
    <row r="2157" spans="1:10" x14ac:dyDescent="0.35">
      <c r="A2157" s="113"/>
      <c r="B2157" s="114"/>
      <c r="C2157" s="115"/>
      <c r="D2157" s="114"/>
      <c r="E2157" s="116"/>
      <c r="F2157" s="116"/>
      <c r="G2157" s="114"/>
      <c r="H2157" s="115"/>
      <c r="I2157" s="274"/>
      <c r="J2157" s="277" t="str">
        <f>IFERROR(VLOOKUP(I2157,ACOUSTIC_SITE_INFO!$AR$3:$AS$501,2,FALSE),"")</f>
        <v/>
      </c>
    </row>
    <row r="2158" spans="1:10" x14ac:dyDescent="0.35">
      <c r="A2158" s="113"/>
      <c r="B2158" s="114"/>
      <c r="C2158" s="115"/>
      <c r="D2158" s="114"/>
      <c r="E2158" s="116"/>
      <c r="F2158" s="116"/>
      <c r="G2158" s="114"/>
      <c r="H2158" s="115"/>
      <c r="I2158" s="274"/>
      <c r="J2158" s="277" t="str">
        <f>IFERROR(VLOOKUP(I2158,ACOUSTIC_SITE_INFO!$AR$3:$AS$501,2,FALSE),"")</f>
        <v/>
      </c>
    </row>
    <row r="2159" spans="1:10" x14ac:dyDescent="0.35">
      <c r="A2159" s="113"/>
      <c r="B2159" s="114"/>
      <c r="C2159" s="115"/>
      <c r="D2159" s="114"/>
      <c r="E2159" s="116"/>
      <c r="F2159" s="116"/>
      <c r="G2159" s="114"/>
      <c r="H2159" s="115"/>
      <c r="I2159" s="274"/>
      <c r="J2159" s="277" t="str">
        <f>IFERROR(VLOOKUP(I2159,ACOUSTIC_SITE_INFO!$AR$3:$AS$501,2,FALSE),"")</f>
        <v/>
      </c>
    </row>
    <row r="2160" spans="1:10" x14ac:dyDescent="0.35">
      <c r="A2160" s="113"/>
      <c r="B2160" s="114"/>
      <c r="C2160" s="115"/>
      <c r="D2160" s="114"/>
      <c r="E2160" s="116"/>
      <c r="F2160" s="116"/>
      <c r="G2160" s="114"/>
      <c r="H2160" s="115"/>
      <c r="I2160" s="274"/>
      <c r="J2160" s="277" t="str">
        <f>IFERROR(VLOOKUP(I2160,ACOUSTIC_SITE_INFO!$AR$3:$AS$501,2,FALSE),"")</f>
        <v/>
      </c>
    </row>
    <row r="2161" spans="1:10" x14ac:dyDescent="0.35">
      <c r="A2161" s="113"/>
      <c r="B2161" s="114"/>
      <c r="C2161" s="115"/>
      <c r="D2161" s="114"/>
      <c r="E2161" s="116"/>
      <c r="F2161" s="116"/>
      <c r="G2161" s="114"/>
      <c r="H2161" s="115"/>
      <c r="I2161" s="274"/>
      <c r="J2161" s="277" t="str">
        <f>IFERROR(VLOOKUP(I2161,ACOUSTIC_SITE_INFO!$AR$3:$AS$501,2,FALSE),"")</f>
        <v/>
      </c>
    </row>
    <row r="2162" spans="1:10" x14ac:dyDescent="0.35">
      <c r="A2162" s="113"/>
      <c r="B2162" s="114"/>
      <c r="C2162" s="115"/>
      <c r="D2162" s="114"/>
      <c r="E2162" s="116"/>
      <c r="F2162" s="116"/>
      <c r="G2162" s="114"/>
      <c r="H2162" s="115"/>
      <c r="I2162" s="274"/>
      <c r="J2162" s="277" t="str">
        <f>IFERROR(VLOOKUP(I2162,ACOUSTIC_SITE_INFO!$AR$3:$AS$501,2,FALSE),"")</f>
        <v/>
      </c>
    </row>
    <row r="2163" spans="1:10" x14ac:dyDescent="0.35">
      <c r="A2163" s="113"/>
      <c r="B2163" s="114"/>
      <c r="C2163" s="115"/>
      <c r="D2163" s="114"/>
      <c r="E2163" s="116"/>
      <c r="F2163" s="116"/>
      <c r="G2163" s="114"/>
      <c r="H2163" s="115"/>
      <c r="I2163" s="274"/>
      <c r="J2163" s="277" t="str">
        <f>IFERROR(VLOOKUP(I2163,ACOUSTIC_SITE_INFO!$AR$3:$AS$501,2,FALSE),"")</f>
        <v/>
      </c>
    </row>
    <row r="2164" spans="1:10" x14ac:dyDescent="0.35">
      <c r="A2164" s="113"/>
      <c r="B2164" s="114"/>
      <c r="C2164" s="115"/>
      <c r="D2164" s="114"/>
      <c r="E2164" s="116"/>
      <c r="F2164" s="116"/>
      <c r="G2164" s="114"/>
      <c r="H2164" s="115"/>
      <c r="I2164" s="274"/>
      <c r="J2164" s="277" t="str">
        <f>IFERROR(VLOOKUP(I2164,ACOUSTIC_SITE_INFO!$AR$3:$AS$501,2,FALSE),"")</f>
        <v/>
      </c>
    </row>
    <row r="2165" spans="1:10" x14ac:dyDescent="0.35">
      <c r="A2165" s="113"/>
      <c r="B2165" s="114"/>
      <c r="C2165" s="115"/>
      <c r="D2165" s="114"/>
      <c r="E2165" s="116"/>
      <c r="F2165" s="116"/>
      <c r="G2165" s="114"/>
      <c r="H2165" s="115"/>
      <c r="I2165" s="274"/>
      <c r="J2165" s="277" t="str">
        <f>IFERROR(VLOOKUP(I2165,ACOUSTIC_SITE_INFO!$AR$3:$AS$501,2,FALSE),"")</f>
        <v/>
      </c>
    </row>
    <row r="2166" spans="1:10" x14ac:dyDescent="0.35">
      <c r="A2166" s="113"/>
      <c r="B2166" s="114"/>
      <c r="C2166" s="115"/>
      <c r="D2166" s="114"/>
      <c r="E2166" s="116"/>
      <c r="F2166" s="116"/>
      <c r="G2166" s="114"/>
      <c r="H2166" s="115"/>
      <c r="I2166" s="274"/>
      <c r="J2166" s="277" t="str">
        <f>IFERROR(VLOOKUP(I2166,ACOUSTIC_SITE_INFO!$AR$3:$AS$501,2,FALSE),"")</f>
        <v/>
      </c>
    </row>
    <row r="2167" spans="1:10" x14ac:dyDescent="0.35">
      <c r="A2167" s="113"/>
      <c r="B2167" s="114"/>
      <c r="C2167" s="115"/>
      <c r="D2167" s="114"/>
      <c r="E2167" s="116"/>
      <c r="F2167" s="116"/>
      <c r="G2167" s="114"/>
      <c r="H2167" s="115"/>
      <c r="I2167" s="274"/>
      <c r="J2167" s="277" t="str">
        <f>IFERROR(VLOOKUP(I2167,ACOUSTIC_SITE_INFO!$AR$3:$AS$501,2,FALSE),"")</f>
        <v/>
      </c>
    </row>
    <row r="2168" spans="1:10" x14ac:dyDescent="0.35">
      <c r="A2168" s="113"/>
      <c r="B2168" s="114"/>
      <c r="C2168" s="115"/>
      <c r="D2168" s="114"/>
      <c r="E2168" s="116"/>
      <c r="F2168" s="116"/>
      <c r="G2168" s="114"/>
      <c r="H2168" s="115"/>
      <c r="I2168" s="274"/>
      <c r="J2168" s="277" t="str">
        <f>IFERROR(VLOOKUP(I2168,ACOUSTIC_SITE_INFO!$AR$3:$AS$501,2,FALSE),"")</f>
        <v/>
      </c>
    </row>
    <row r="2169" spans="1:10" x14ac:dyDescent="0.35">
      <c r="A2169" s="113"/>
      <c r="B2169" s="114"/>
      <c r="C2169" s="115"/>
      <c r="D2169" s="114"/>
      <c r="E2169" s="116"/>
      <c r="F2169" s="116"/>
      <c r="G2169" s="114"/>
      <c r="H2169" s="115"/>
      <c r="I2169" s="274"/>
      <c r="J2169" s="277" t="str">
        <f>IFERROR(VLOOKUP(I2169,ACOUSTIC_SITE_INFO!$AR$3:$AS$501,2,FALSE),"")</f>
        <v/>
      </c>
    </row>
    <row r="2170" spans="1:10" x14ac:dyDescent="0.35">
      <c r="A2170" s="113"/>
      <c r="B2170" s="114"/>
      <c r="C2170" s="115"/>
      <c r="D2170" s="114"/>
      <c r="E2170" s="116"/>
      <c r="F2170" s="116"/>
      <c r="G2170" s="114"/>
      <c r="H2170" s="115"/>
      <c r="I2170" s="274"/>
      <c r="J2170" s="277" t="str">
        <f>IFERROR(VLOOKUP(I2170,ACOUSTIC_SITE_INFO!$AR$3:$AS$501,2,FALSE),"")</f>
        <v/>
      </c>
    </row>
    <row r="2171" spans="1:10" x14ac:dyDescent="0.35">
      <c r="A2171" s="113"/>
      <c r="B2171" s="114"/>
      <c r="C2171" s="115"/>
      <c r="D2171" s="114"/>
      <c r="E2171" s="116"/>
      <c r="F2171" s="116"/>
      <c r="G2171" s="114"/>
      <c r="H2171" s="115"/>
      <c r="I2171" s="274"/>
      <c r="J2171" s="277" t="str">
        <f>IFERROR(VLOOKUP(I2171,ACOUSTIC_SITE_INFO!$AR$3:$AS$501,2,FALSE),"")</f>
        <v/>
      </c>
    </row>
    <row r="2172" spans="1:10" x14ac:dyDescent="0.35">
      <c r="A2172" s="113"/>
      <c r="B2172" s="114"/>
      <c r="C2172" s="115"/>
      <c r="D2172" s="114"/>
      <c r="E2172" s="116"/>
      <c r="F2172" s="116"/>
      <c r="G2172" s="114"/>
      <c r="H2172" s="115"/>
      <c r="I2172" s="274"/>
      <c r="J2172" s="277" t="str">
        <f>IFERROR(VLOOKUP(I2172,ACOUSTIC_SITE_INFO!$AR$3:$AS$501,2,FALSE),"")</f>
        <v/>
      </c>
    </row>
    <row r="2173" spans="1:10" x14ac:dyDescent="0.35">
      <c r="A2173" s="113"/>
      <c r="B2173" s="114"/>
      <c r="C2173" s="115"/>
      <c r="D2173" s="114"/>
      <c r="E2173" s="116"/>
      <c r="F2173" s="116"/>
      <c r="G2173" s="114"/>
      <c r="H2173" s="115"/>
      <c r="I2173" s="274"/>
      <c r="J2173" s="277" t="str">
        <f>IFERROR(VLOOKUP(I2173,ACOUSTIC_SITE_INFO!$AR$3:$AS$501,2,FALSE),"")</f>
        <v/>
      </c>
    </row>
    <row r="2174" spans="1:10" x14ac:dyDescent="0.35">
      <c r="A2174" s="113"/>
      <c r="B2174" s="114"/>
      <c r="C2174" s="115"/>
      <c r="D2174" s="114"/>
      <c r="E2174" s="116"/>
      <c r="F2174" s="116"/>
      <c r="G2174" s="114"/>
      <c r="H2174" s="115"/>
      <c r="I2174" s="274"/>
      <c r="J2174" s="277" t="str">
        <f>IFERROR(VLOOKUP(I2174,ACOUSTIC_SITE_INFO!$AR$3:$AS$501,2,FALSE),"")</f>
        <v/>
      </c>
    </row>
    <row r="2175" spans="1:10" x14ac:dyDescent="0.35">
      <c r="A2175" s="113"/>
      <c r="B2175" s="114"/>
      <c r="C2175" s="115"/>
      <c r="D2175" s="114"/>
      <c r="E2175" s="116"/>
      <c r="F2175" s="116"/>
      <c r="G2175" s="114"/>
      <c r="H2175" s="115"/>
      <c r="I2175" s="274"/>
      <c r="J2175" s="277" t="str">
        <f>IFERROR(VLOOKUP(I2175,ACOUSTIC_SITE_INFO!$AR$3:$AS$501,2,FALSE),"")</f>
        <v/>
      </c>
    </row>
    <row r="2176" spans="1:10" x14ac:dyDescent="0.35">
      <c r="A2176" s="113"/>
      <c r="B2176" s="114"/>
      <c r="C2176" s="115"/>
      <c r="D2176" s="114"/>
      <c r="E2176" s="116"/>
      <c r="F2176" s="116"/>
      <c r="G2176" s="114"/>
      <c r="H2176" s="115"/>
      <c r="I2176" s="274"/>
      <c r="J2176" s="277" t="str">
        <f>IFERROR(VLOOKUP(I2176,ACOUSTIC_SITE_INFO!$AR$3:$AS$501,2,FALSE),"")</f>
        <v/>
      </c>
    </row>
    <row r="2177" spans="1:10" x14ac:dyDescent="0.35">
      <c r="A2177" s="113"/>
      <c r="B2177" s="114"/>
      <c r="C2177" s="115"/>
      <c r="D2177" s="114"/>
      <c r="E2177" s="116"/>
      <c r="F2177" s="116"/>
      <c r="G2177" s="114"/>
      <c r="H2177" s="115"/>
      <c r="I2177" s="274"/>
      <c r="J2177" s="277" t="str">
        <f>IFERROR(VLOOKUP(I2177,ACOUSTIC_SITE_INFO!$AR$3:$AS$501,2,FALSE),"")</f>
        <v/>
      </c>
    </row>
    <row r="2178" spans="1:10" x14ac:dyDescent="0.35">
      <c r="A2178" s="113"/>
      <c r="B2178" s="114"/>
      <c r="C2178" s="115"/>
      <c r="D2178" s="114"/>
      <c r="E2178" s="116"/>
      <c r="F2178" s="116"/>
      <c r="G2178" s="114"/>
      <c r="H2178" s="115"/>
      <c r="I2178" s="274"/>
      <c r="J2178" s="277" t="str">
        <f>IFERROR(VLOOKUP(I2178,ACOUSTIC_SITE_INFO!$AR$3:$AS$501,2,FALSE),"")</f>
        <v/>
      </c>
    </row>
    <row r="2179" spans="1:10" x14ac:dyDescent="0.35">
      <c r="A2179" s="113"/>
      <c r="B2179" s="114"/>
      <c r="C2179" s="115"/>
      <c r="D2179" s="114"/>
      <c r="E2179" s="116"/>
      <c r="F2179" s="116"/>
      <c r="G2179" s="114"/>
      <c r="H2179" s="115"/>
      <c r="I2179" s="274"/>
      <c r="J2179" s="277" t="str">
        <f>IFERROR(VLOOKUP(I2179,ACOUSTIC_SITE_INFO!$AR$3:$AS$501,2,FALSE),"")</f>
        <v/>
      </c>
    </row>
    <row r="2180" spans="1:10" x14ac:dyDescent="0.35">
      <c r="A2180" s="113"/>
      <c r="B2180" s="114"/>
      <c r="C2180" s="115"/>
      <c r="D2180" s="114"/>
      <c r="E2180" s="116"/>
      <c r="F2180" s="116"/>
      <c r="G2180" s="114"/>
      <c r="H2180" s="115"/>
      <c r="I2180" s="274"/>
      <c r="J2180" s="277" t="str">
        <f>IFERROR(VLOOKUP(I2180,ACOUSTIC_SITE_INFO!$AR$3:$AS$501,2,FALSE),"")</f>
        <v/>
      </c>
    </row>
    <row r="2181" spans="1:10" x14ac:dyDescent="0.35">
      <c r="A2181" s="113"/>
      <c r="B2181" s="114"/>
      <c r="C2181" s="115"/>
      <c r="D2181" s="114"/>
      <c r="E2181" s="116"/>
      <c r="F2181" s="116"/>
      <c r="G2181" s="114"/>
      <c r="H2181" s="115"/>
      <c r="I2181" s="274"/>
      <c r="J2181" s="277" t="str">
        <f>IFERROR(VLOOKUP(I2181,ACOUSTIC_SITE_INFO!$AR$3:$AS$501,2,FALSE),"")</f>
        <v/>
      </c>
    </row>
    <row r="2182" spans="1:10" x14ac:dyDescent="0.35">
      <c r="A2182" s="113"/>
      <c r="B2182" s="114"/>
      <c r="C2182" s="115"/>
      <c r="D2182" s="114"/>
      <c r="E2182" s="116"/>
      <c r="F2182" s="116"/>
      <c r="G2182" s="114"/>
      <c r="H2182" s="115"/>
      <c r="I2182" s="274"/>
      <c r="J2182" s="277" t="str">
        <f>IFERROR(VLOOKUP(I2182,ACOUSTIC_SITE_INFO!$AR$3:$AS$501,2,FALSE),"")</f>
        <v/>
      </c>
    </row>
    <row r="2183" spans="1:10" x14ac:dyDescent="0.35">
      <c r="A2183" s="113"/>
      <c r="B2183" s="114"/>
      <c r="C2183" s="115"/>
      <c r="D2183" s="114"/>
      <c r="E2183" s="116"/>
      <c r="F2183" s="116"/>
      <c r="G2183" s="114"/>
      <c r="H2183" s="115"/>
      <c r="I2183" s="274"/>
      <c r="J2183" s="277" t="str">
        <f>IFERROR(VLOOKUP(I2183,ACOUSTIC_SITE_INFO!$AR$3:$AS$501,2,FALSE),"")</f>
        <v/>
      </c>
    </row>
    <row r="2184" spans="1:10" x14ac:dyDescent="0.35">
      <c r="A2184" s="113"/>
      <c r="B2184" s="114"/>
      <c r="C2184" s="115"/>
      <c r="D2184" s="114"/>
      <c r="E2184" s="116"/>
      <c r="F2184" s="116"/>
      <c r="G2184" s="114"/>
      <c r="H2184" s="115"/>
      <c r="I2184" s="274"/>
      <c r="J2184" s="277" t="str">
        <f>IFERROR(VLOOKUP(I2184,ACOUSTIC_SITE_INFO!$AR$3:$AS$501,2,FALSE),"")</f>
        <v/>
      </c>
    </row>
    <row r="2185" spans="1:10" x14ac:dyDescent="0.35">
      <c r="A2185" s="113"/>
      <c r="B2185" s="114"/>
      <c r="C2185" s="115"/>
      <c r="D2185" s="114"/>
      <c r="E2185" s="116"/>
      <c r="F2185" s="116"/>
      <c r="G2185" s="114"/>
      <c r="H2185" s="115"/>
      <c r="I2185" s="274"/>
      <c r="J2185" s="277" t="str">
        <f>IFERROR(VLOOKUP(I2185,ACOUSTIC_SITE_INFO!$AR$3:$AS$501,2,FALSE),"")</f>
        <v/>
      </c>
    </row>
    <row r="2186" spans="1:10" x14ac:dyDescent="0.35">
      <c r="A2186" s="113"/>
      <c r="B2186" s="114"/>
      <c r="C2186" s="115"/>
      <c r="D2186" s="114"/>
      <c r="E2186" s="116"/>
      <c r="F2186" s="116"/>
      <c r="G2186" s="114"/>
      <c r="H2186" s="115"/>
      <c r="I2186" s="274"/>
      <c r="J2186" s="277" t="str">
        <f>IFERROR(VLOOKUP(I2186,ACOUSTIC_SITE_INFO!$AR$3:$AS$501,2,FALSE),"")</f>
        <v/>
      </c>
    </row>
    <row r="2187" spans="1:10" x14ac:dyDescent="0.35">
      <c r="A2187" s="113"/>
      <c r="B2187" s="114"/>
      <c r="C2187" s="115"/>
      <c r="D2187" s="114"/>
      <c r="E2187" s="116"/>
      <c r="F2187" s="116"/>
      <c r="G2187" s="114"/>
      <c r="H2187" s="115"/>
      <c r="I2187" s="274"/>
      <c r="J2187" s="277" t="str">
        <f>IFERROR(VLOOKUP(I2187,ACOUSTIC_SITE_INFO!$AR$3:$AS$501,2,FALSE),"")</f>
        <v/>
      </c>
    </row>
    <row r="2188" spans="1:10" x14ac:dyDescent="0.35">
      <c r="A2188" s="113"/>
      <c r="B2188" s="114"/>
      <c r="C2188" s="115"/>
      <c r="D2188" s="114"/>
      <c r="E2188" s="116"/>
      <c r="F2188" s="116"/>
      <c r="G2188" s="114"/>
      <c r="H2188" s="115"/>
      <c r="I2188" s="274"/>
      <c r="J2188" s="277" t="str">
        <f>IFERROR(VLOOKUP(I2188,ACOUSTIC_SITE_INFO!$AR$3:$AS$501,2,FALSE),"")</f>
        <v/>
      </c>
    </row>
    <row r="2189" spans="1:10" x14ac:dyDescent="0.35">
      <c r="A2189" s="113"/>
      <c r="B2189" s="114"/>
      <c r="C2189" s="115"/>
      <c r="D2189" s="114"/>
      <c r="E2189" s="116"/>
      <c r="F2189" s="116"/>
      <c r="G2189" s="114"/>
      <c r="H2189" s="115"/>
      <c r="I2189" s="274"/>
      <c r="J2189" s="277" t="str">
        <f>IFERROR(VLOOKUP(I2189,ACOUSTIC_SITE_INFO!$AR$3:$AS$501,2,FALSE),"")</f>
        <v/>
      </c>
    </row>
    <row r="2190" spans="1:10" x14ac:dyDescent="0.35">
      <c r="A2190" s="113"/>
      <c r="B2190" s="114"/>
      <c r="C2190" s="115"/>
      <c r="D2190" s="114"/>
      <c r="E2190" s="116"/>
      <c r="F2190" s="116"/>
      <c r="G2190" s="114"/>
      <c r="H2190" s="115"/>
      <c r="I2190" s="274"/>
      <c r="J2190" s="277" t="str">
        <f>IFERROR(VLOOKUP(I2190,ACOUSTIC_SITE_INFO!$AR$3:$AS$501,2,FALSE),"")</f>
        <v/>
      </c>
    </row>
    <row r="2191" spans="1:10" x14ac:dyDescent="0.35">
      <c r="A2191" s="113"/>
      <c r="B2191" s="114"/>
      <c r="C2191" s="115"/>
      <c r="D2191" s="114"/>
      <c r="E2191" s="116"/>
      <c r="F2191" s="116"/>
      <c r="G2191" s="114"/>
      <c r="H2191" s="115"/>
      <c r="I2191" s="274"/>
      <c r="J2191" s="277" t="str">
        <f>IFERROR(VLOOKUP(I2191,ACOUSTIC_SITE_INFO!$AR$3:$AS$501,2,FALSE),"")</f>
        <v/>
      </c>
    </row>
    <row r="2192" spans="1:10" x14ac:dyDescent="0.35">
      <c r="A2192" s="113"/>
      <c r="B2192" s="114"/>
      <c r="C2192" s="115"/>
      <c r="D2192" s="114"/>
      <c r="E2192" s="116"/>
      <c r="F2192" s="116"/>
      <c r="G2192" s="114"/>
      <c r="H2192" s="115"/>
      <c r="I2192" s="274"/>
      <c r="J2192" s="277" t="str">
        <f>IFERROR(VLOOKUP(I2192,ACOUSTIC_SITE_INFO!$AR$3:$AS$501,2,FALSE),"")</f>
        <v/>
      </c>
    </row>
    <row r="2193" spans="1:10" x14ac:dyDescent="0.35">
      <c r="A2193" s="113"/>
      <c r="B2193" s="114"/>
      <c r="C2193" s="115"/>
      <c r="D2193" s="114"/>
      <c r="E2193" s="116"/>
      <c r="F2193" s="116"/>
      <c r="G2193" s="114"/>
      <c r="H2193" s="115"/>
      <c r="I2193" s="274"/>
      <c r="J2193" s="277" t="str">
        <f>IFERROR(VLOOKUP(I2193,ACOUSTIC_SITE_INFO!$AR$3:$AS$501,2,FALSE),"")</f>
        <v/>
      </c>
    </row>
    <row r="2194" spans="1:10" x14ac:dyDescent="0.35">
      <c r="A2194" s="113"/>
      <c r="B2194" s="114"/>
      <c r="C2194" s="115"/>
      <c r="D2194" s="114"/>
      <c r="E2194" s="116"/>
      <c r="F2194" s="116"/>
      <c r="G2194" s="114"/>
      <c r="H2194" s="115"/>
      <c r="I2194" s="274"/>
      <c r="J2194" s="277" t="str">
        <f>IFERROR(VLOOKUP(I2194,ACOUSTIC_SITE_INFO!$AR$3:$AS$501,2,FALSE),"")</f>
        <v/>
      </c>
    </row>
    <row r="2195" spans="1:10" x14ac:dyDescent="0.35">
      <c r="A2195" s="113"/>
      <c r="B2195" s="114"/>
      <c r="C2195" s="115"/>
      <c r="D2195" s="114"/>
      <c r="E2195" s="116"/>
      <c r="F2195" s="116"/>
      <c r="G2195" s="114"/>
      <c r="H2195" s="115"/>
      <c r="I2195" s="274"/>
      <c r="J2195" s="277" t="str">
        <f>IFERROR(VLOOKUP(I2195,ACOUSTIC_SITE_INFO!$AR$3:$AS$501,2,FALSE),"")</f>
        <v/>
      </c>
    </row>
    <row r="2196" spans="1:10" x14ac:dyDescent="0.35">
      <c r="A2196" s="113"/>
      <c r="B2196" s="114"/>
      <c r="C2196" s="115"/>
      <c r="D2196" s="114"/>
      <c r="E2196" s="116"/>
      <c r="F2196" s="116"/>
      <c r="G2196" s="114"/>
      <c r="H2196" s="115"/>
      <c r="I2196" s="274"/>
      <c r="J2196" s="277" t="str">
        <f>IFERROR(VLOOKUP(I2196,ACOUSTIC_SITE_INFO!$AR$3:$AS$501,2,FALSE),"")</f>
        <v/>
      </c>
    </row>
    <row r="2197" spans="1:10" x14ac:dyDescent="0.35">
      <c r="A2197" s="113"/>
      <c r="B2197" s="114"/>
      <c r="C2197" s="115"/>
      <c r="D2197" s="114"/>
      <c r="E2197" s="116"/>
      <c r="F2197" s="116"/>
      <c r="G2197" s="114"/>
      <c r="H2197" s="115"/>
      <c r="I2197" s="274"/>
      <c r="J2197" s="277" t="str">
        <f>IFERROR(VLOOKUP(I2197,ACOUSTIC_SITE_INFO!$AR$3:$AS$501,2,FALSE),"")</f>
        <v/>
      </c>
    </row>
    <row r="2198" spans="1:10" x14ac:dyDescent="0.35">
      <c r="A2198" s="113"/>
      <c r="B2198" s="114"/>
      <c r="C2198" s="115"/>
      <c r="D2198" s="114"/>
      <c r="E2198" s="116"/>
      <c r="F2198" s="116"/>
      <c r="G2198" s="114"/>
      <c r="H2198" s="115"/>
      <c r="I2198" s="274"/>
      <c r="J2198" s="277" t="str">
        <f>IFERROR(VLOOKUP(I2198,ACOUSTIC_SITE_INFO!$AR$3:$AS$501,2,FALSE),"")</f>
        <v/>
      </c>
    </row>
    <row r="2199" spans="1:10" x14ac:dyDescent="0.35">
      <c r="A2199" s="113"/>
      <c r="B2199" s="114"/>
      <c r="C2199" s="115"/>
      <c r="D2199" s="114"/>
      <c r="E2199" s="116"/>
      <c r="F2199" s="116"/>
      <c r="G2199" s="114"/>
      <c r="H2199" s="115"/>
      <c r="I2199" s="274"/>
      <c r="J2199" s="277" t="str">
        <f>IFERROR(VLOOKUP(I2199,ACOUSTIC_SITE_INFO!$AR$3:$AS$501,2,FALSE),"")</f>
        <v/>
      </c>
    </row>
    <row r="2200" spans="1:10" x14ac:dyDescent="0.35">
      <c r="A2200" s="113"/>
      <c r="B2200" s="114"/>
      <c r="C2200" s="115"/>
      <c r="D2200" s="114"/>
      <c r="E2200" s="116"/>
      <c r="F2200" s="116"/>
      <c r="G2200" s="114"/>
      <c r="H2200" s="115"/>
      <c r="I2200" s="274"/>
      <c r="J2200" s="277" t="str">
        <f>IFERROR(VLOOKUP(I2200,ACOUSTIC_SITE_INFO!$AR$3:$AS$501,2,FALSE),"")</f>
        <v/>
      </c>
    </row>
    <row r="2201" spans="1:10" x14ac:dyDescent="0.35">
      <c r="A2201" s="113"/>
      <c r="B2201" s="114"/>
      <c r="C2201" s="115"/>
      <c r="D2201" s="114"/>
      <c r="E2201" s="116"/>
      <c r="F2201" s="116"/>
      <c r="G2201" s="114"/>
      <c r="H2201" s="115"/>
      <c r="I2201" s="274"/>
      <c r="J2201" s="277" t="str">
        <f>IFERROR(VLOOKUP(I2201,ACOUSTIC_SITE_INFO!$AR$3:$AS$501,2,FALSE),"")</f>
        <v/>
      </c>
    </row>
    <row r="2202" spans="1:10" x14ac:dyDescent="0.35">
      <c r="A2202" s="113"/>
      <c r="B2202" s="114"/>
      <c r="C2202" s="115"/>
      <c r="D2202" s="114"/>
      <c r="E2202" s="116"/>
      <c r="F2202" s="116"/>
      <c r="G2202" s="114"/>
      <c r="H2202" s="115"/>
      <c r="I2202" s="274"/>
      <c r="J2202" s="277" t="str">
        <f>IFERROR(VLOOKUP(I2202,ACOUSTIC_SITE_INFO!$AR$3:$AS$501,2,FALSE),"")</f>
        <v/>
      </c>
    </row>
    <row r="2203" spans="1:10" x14ac:dyDescent="0.35">
      <c r="A2203" s="113"/>
      <c r="B2203" s="114"/>
      <c r="C2203" s="115"/>
      <c r="D2203" s="114"/>
      <c r="E2203" s="116"/>
      <c r="F2203" s="116"/>
      <c r="G2203" s="114"/>
      <c r="H2203" s="115"/>
      <c r="I2203" s="274"/>
      <c r="J2203" s="277" t="str">
        <f>IFERROR(VLOOKUP(I2203,ACOUSTIC_SITE_INFO!$AR$3:$AS$501,2,FALSE),"")</f>
        <v/>
      </c>
    </row>
    <row r="2204" spans="1:10" x14ac:dyDescent="0.35">
      <c r="A2204" s="113"/>
      <c r="B2204" s="114"/>
      <c r="C2204" s="115"/>
      <c r="D2204" s="114"/>
      <c r="E2204" s="116"/>
      <c r="F2204" s="116"/>
      <c r="G2204" s="114"/>
      <c r="H2204" s="115"/>
      <c r="I2204" s="274"/>
      <c r="J2204" s="277" t="str">
        <f>IFERROR(VLOOKUP(I2204,ACOUSTIC_SITE_INFO!$AR$3:$AS$501,2,FALSE),"")</f>
        <v/>
      </c>
    </row>
    <row r="2205" spans="1:10" x14ac:dyDescent="0.35">
      <c r="A2205" s="113"/>
      <c r="B2205" s="114"/>
      <c r="C2205" s="115"/>
      <c r="D2205" s="114"/>
      <c r="E2205" s="116"/>
      <c r="F2205" s="116"/>
      <c r="G2205" s="114"/>
      <c r="H2205" s="115"/>
      <c r="I2205" s="274"/>
      <c r="J2205" s="277" t="str">
        <f>IFERROR(VLOOKUP(I2205,ACOUSTIC_SITE_INFO!$AR$3:$AS$501,2,FALSE),"")</f>
        <v/>
      </c>
    </row>
    <row r="2206" spans="1:10" x14ac:dyDescent="0.35">
      <c r="A2206" s="113"/>
      <c r="B2206" s="114"/>
      <c r="C2206" s="115"/>
      <c r="D2206" s="114"/>
      <c r="E2206" s="116"/>
      <c r="F2206" s="116"/>
      <c r="G2206" s="114"/>
      <c r="H2206" s="115"/>
      <c r="I2206" s="274"/>
      <c r="J2206" s="277" t="str">
        <f>IFERROR(VLOOKUP(I2206,ACOUSTIC_SITE_INFO!$AR$3:$AS$501,2,FALSE),"")</f>
        <v/>
      </c>
    </row>
    <row r="2207" spans="1:10" x14ac:dyDescent="0.35">
      <c r="A2207" s="113"/>
      <c r="B2207" s="114"/>
      <c r="C2207" s="115"/>
      <c r="D2207" s="114"/>
      <c r="E2207" s="116"/>
      <c r="F2207" s="116"/>
      <c r="G2207" s="114"/>
      <c r="H2207" s="115"/>
      <c r="I2207" s="274"/>
      <c r="J2207" s="277" t="str">
        <f>IFERROR(VLOOKUP(I2207,ACOUSTIC_SITE_INFO!$AR$3:$AS$501,2,FALSE),"")</f>
        <v/>
      </c>
    </row>
    <row r="2208" spans="1:10" x14ac:dyDescent="0.35">
      <c r="A2208" s="113"/>
      <c r="B2208" s="114"/>
      <c r="C2208" s="115"/>
      <c r="D2208" s="114"/>
      <c r="E2208" s="116"/>
      <c r="F2208" s="116"/>
      <c r="G2208" s="114"/>
      <c r="H2208" s="115"/>
      <c r="I2208" s="274"/>
      <c r="J2208" s="277" t="str">
        <f>IFERROR(VLOOKUP(I2208,ACOUSTIC_SITE_INFO!$AR$3:$AS$501,2,FALSE),"")</f>
        <v/>
      </c>
    </row>
    <row r="2209" spans="1:10" x14ac:dyDescent="0.35">
      <c r="A2209" s="113"/>
      <c r="B2209" s="114"/>
      <c r="C2209" s="115"/>
      <c r="D2209" s="114"/>
      <c r="E2209" s="116"/>
      <c r="F2209" s="116"/>
      <c r="G2209" s="114"/>
      <c r="H2209" s="115"/>
      <c r="I2209" s="274"/>
      <c r="J2209" s="277" t="str">
        <f>IFERROR(VLOOKUP(I2209,ACOUSTIC_SITE_INFO!$AR$3:$AS$501,2,FALSE),"")</f>
        <v/>
      </c>
    </row>
    <row r="2210" spans="1:10" x14ac:dyDescent="0.35">
      <c r="A2210" s="113"/>
      <c r="B2210" s="114"/>
      <c r="C2210" s="115"/>
      <c r="D2210" s="114"/>
      <c r="E2210" s="116"/>
      <c r="F2210" s="116"/>
      <c r="G2210" s="114"/>
      <c r="H2210" s="115"/>
      <c r="I2210" s="274"/>
      <c r="J2210" s="277" t="str">
        <f>IFERROR(VLOOKUP(I2210,ACOUSTIC_SITE_INFO!$AR$3:$AS$501,2,FALSE),"")</f>
        <v/>
      </c>
    </row>
    <row r="2211" spans="1:10" x14ac:dyDescent="0.35">
      <c r="A2211" s="113"/>
      <c r="B2211" s="114"/>
      <c r="C2211" s="115"/>
      <c r="D2211" s="114"/>
      <c r="E2211" s="116"/>
      <c r="F2211" s="116"/>
      <c r="G2211" s="114"/>
      <c r="H2211" s="115"/>
      <c r="I2211" s="274"/>
      <c r="J2211" s="277" t="str">
        <f>IFERROR(VLOOKUP(I2211,ACOUSTIC_SITE_INFO!$AR$3:$AS$501,2,FALSE),"")</f>
        <v/>
      </c>
    </row>
    <row r="2212" spans="1:10" x14ac:dyDescent="0.35">
      <c r="A2212" s="113"/>
      <c r="B2212" s="114"/>
      <c r="C2212" s="115"/>
      <c r="D2212" s="114"/>
      <c r="E2212" s="116"/>
      <c r="F2212" s="116"/>
      <c r="G2212" s="114"/>
      <c r="H2212" s="115"/>
      <c r="I2212" s="274"/>
      <c r="J2212" s="277" t="str">
        <f>IFERROR(VLOOKUP(I2212,ACOUSTIC_SITE_INFO!$AR$3:$AS$501,2,FALSE),"")</f>
        <v/>
      </c>
    </row>
    <row r="2213" spans="1:10" x14ac:dyDescent="0.35">
      <c r="A2213" s="113"/>
      <c r="B2213" s="114"/>
      <c r="C2213" s="115"/>
      <c r="D2213" s="114"/>
      <c r="E2213" s="116"/>
      <c r="F2213" s="116"/>
      <c r="G2213" s="114"/>
      <c r="H2213" s="115"/>
      <c r="I2213" s="274"/>
      <c r="J2213" s="277" t="str">
        <f>IFERROR(VLOOKUP(I2213,ACOUSTIC_SITE_INFO!$AR$3:$AS$501,2,FALSE),"")</f>
        <v/>
      </c>
    </row>
    <row r="2214" spans="1:10" x14ac:dyDescent="0.35">
      <c r="A2214" s="113"/>
      <c r="B2214" s="114"/>
      <c r="C2214" s="115"/>
      <c r="D2214" s="114"/>
      <c r="E2214" s="116"/>
      <c r="F2214" s="116"/>
      <c r="G2214" s="114"/>
      <c r="H2214" s="115"/>
      <c r="I2214" s="274"/>
      <c r="J2214" s="277" t="str">
        <f>IFERROR(VLOOKUP(I2214,ACOUSTIC_SITE_INFO!$AR$3:$AS$501,2,FALSE),"")</f>
        <v/>
      </c>
    </row>
    <row r="2215" spans="1:10" x14ac:dyDescent="0.35">
      <c r="A2215" s="113"/>
      <c r="B2215" s="114"/>
      <c r="C2215" s="115"/>
      <c r="D2215" s="114"/>
      <c r="E2215" s="116"/>
      <c r="F2215" s="116"/>
      <c r="G2215" s="114"/>
      <c r="H2215" s="115"/>
      <c r="I2215" s="274"/>
      <c r="J2215" s="277" t="str">
        <f>IFERROR(VLOOKUP(I2215,ACOUSTIC_SITE_INFO!$AR$3:$AS$501,2,FALSE),"")</f>
        <v/>
      </c>
    </row>
    <row r="2216" spans="1:10" x14ac:dyDescent="0.35">
      <c r="A2216" s="113"/>
      <c r="B2216" s="114"/>
      <c r="C2216" s="115"/>
      <c r="D2216" s="114"/>
      <c r="E2216" s="116"/>
      <c r="F2216" s="116"/>
      <c r="G2216" s="114"/>
      <c r="H2216" s="115"/>
      <c r="I2216" s="274"/>
      <c r="J2216" s="277" t="str">
        <f>IFERROR(VLOOKUP(I2216,ACOUSTIC_SITE_INFO!$AR$3:$AS$501,2,FALSE),"")</f>
        <v/>
      </c>
    </row>
    <row r="2217" spans="1:10" x14ac:dyDescent="0.35">
      <c r="A2217" s="113"/>
      <c r="B2217" s="114"/>
      <c r="C2217" s="115"/>
      <c r="D2217" s="114"/>
      <c r="E2217" s="116"/>
      <c r="F2217" s="116"/>
      <c r="G2217" s="114"/>
      <c r="H2217" s="115"/>
      <c r="I2217" s="274"/>
      <c r="J2217" s="277" t="str">
        <f>IFERROR(VLOOKUP(I2217,ACOUSTIC_SITE_INFO!$AR$3:$AS$501,2,FALSE),"")</f>
        <v/>
      </c>
    </row>
    <row r="2218" spans="1:10" x14ac:dyDescent="0.35">
      <c r="A2218" s="113"/>
      <c r="B2218" s="114"/>
      <c r="C2218" s="115"/>
      <c r="D2218" s="114"/>
      <c r="E2218" s="116"/>
      <c r="F2218" s="116"/>
      <c r="G2218" s="114"/>
      <c r="H2218" s="115"/>
      <c r="I2218" s="274"/>
      <c r="J2218" s="277" t="str">
        <f>IFERROR(VLOOKUP(I2218,ACOUSTIC_SITE_INFO!$AR$3:$AS$501,2,FALSE),"")</f>
        <v/>
      </c>
    </row>
    <row r="2219" spans="1:10" x14ac:dyDescent="0.35">
      <c r="A2219" s="113"/>
      <c r="B2219" s="114"/>
      <c r="C2219" s="115"/>
      <c r="D2219" s="114"/>
      <c r="E2219" s="116"/>
      <c r="F2219" s="116"/>
      <c r="G2219" s="114"/>
      <c r="H2219" s="115"/>
      <c r="I2219" s="274"/>
      <c r="J2219" s="277" t="str">
        <f>IFERROR(VLOOKUP(I2219,ACOUSTIC_SITE_INFO!$AR$3:$AS$501,2,FALSE),"")</f>
        <v/>
      </c>
    </row>
    <row r="2220" spans="1:10" x14ac:dyDescent="0.35">
      <c r="A2220" s="113"/>
      <c r="B2220" s="114"/>
      <c r="C2220" s="115"/>
      <c r="D2220" s="114"/>
      <c r="E2220" s="116"/>
      <c r="F2220" s="116"/>
      <c r="G2220" s="114"/>
      <c r="H2220" s="115"/>
      <c r="I2220" s="274"/>
      <c r="J2220" s="277" t="str">
        <f>IFERROR(VLOOKUP(I2220,ACOUSTIC_SITE_INFO!$AR$3:$AS$501,2,FALSE),"")</f>
        <v/>
      </c>
    </row>
    <row r="2221" spans="1:10" x14ac:dyDescent="0.35">
      <c r="A2221" s="113"/>
      <c r="B2221" s="114"/>
      <c r="C2221" s="115"/>
      <c r="D2221" s="114"/>
      <c r="E2221" s="116"/>
      <c r="F2221" s="116"/>
      <c r="G2221" s="114"/>
      <c r="H2221" s="115"/>
      <c r="I2221" s="274"/>
      <c r="J2221" s="277" t="str">
        <f>IFERROR(VLOOKUP(I2221,ACOUSTIC_SITE_INFO!$AR$3:$AS$501,2,FALSE),"")</f>
        <v/>
      </c>
    </row>
    <row r="2222" spans="1:10" x14ac:dyDescent="0.35">
      <c r="A2222" s="113"/>
      <c r="B2222" s="114"/>
      <c r="C2222" s="115"/>
      <c r="D2222" s="114"/>
      <c r="E2222" s="116"/>
      <c r="F2222" s="116"/>
      <c r="G2222" s="114"/>
      <c r="H2222" s="115"/>
      <c r="I2222" s="274"/>
      <c r="J2222" s="277" t="str">
        <f>IFERROR(VLOOKUP(I2222,ACOUSTIC_SITE_INFO!$AR$3:$AS$501,2,FALSE),"")</f>
        <v/>
      </c>
    </row>
    <row r="2223" spans="1:10" x14ac:dyDescent="0.35">
      <c r="A2223" s="113"/>
      <c r="B2223" s="114"/>
      <c r="C2223" s="115"/>
      <c r="D2223" s="114"/>
      <c r="E2223" s="116"/>
      <c r="F2223" s="116"/>
      <c r="G2223" s="114"/>
      <c r="H2223" s="115"/>
      <c r="I2223" s="274"/>
      <c r="J2223" s="277" t="str">
        <f>IFERROR(VLOOKUP(I2223,ACOUSTIC_SITE_INFO!$AR$3:$AS$501,2,FALSE),"")</f>
        <v/>
      </c>
    </row>
    <row r="2224" spans="1:10" x14ac:dyDescent="0.35">
      <c r="A2224" s="113"/>
      <c r="B2224" s="114"/>
      <c r="C2224" s="115"/>
      <c r="D2224" s="114"/>
      <c r="E2224" s="116"/>
      <c r="F2224" s="116"/>
      <c r="G2224" s="114"/>
      <c r="H2224" s="115"/>
      <c r="I2224" s="274"/>
      <c r="J2224" s="277" t="str">
        <f>IFERROR(VLOOKUP(I2224,ACOUSTIC_SITE_INFO!$AR$3:$AS$501,2,FALSE),"")</f>
        <v/>
      </c>
    </row>
    <row r="2225" spans="1:10" x14ac:dyDescent="0.35">
      <c r="A2225" s="113"/>
      <c r="B2225" s="114"/>
      <c r="C2225" s="115"/>
      <c r="D2225" s="114"/>
      <c r="E2225" s="116"/>
      <c r="F2225" s="116"/>
      <c r="G2225" s="114"/>
      <c r="H2225" s="115"/>
      <c r="I2225" s="274"/>
      <c r="J2225" s="277" t="str">
        <f>IFERROR(VLOOKUP(I2225,ACOUSTIC_SITE_INFO!$AR$3:$AS$501,2,FALSE),"")</f>
        <v/>
      </c>
    </row>
    <row r="2226" spans="1:10" x14ac:dyDescent="0.35">
      <c r="A2226" s="113"/>
      <c r="B2226" s="114"/>
      <c r="C2226" s="115"/>
      <c r="D2226" s="114"/>
      <c r="E2226" s="116"/>
      <c r="F2226" s="116"/>
      <c r="G2226" s="114"/>
      <c r="H2226" s="115"/>
      <c r="I2226" s="274"/>
      <c r="J2226" s="277" t="str">
        <f>IFERROR(VLOOKUP(I2226,ACOUSTIC_SITE_INFO!$AR$3:$AS$501,2,FALSE),"")</f>
        <v/>
      </c>
    </row>
    <row r="2227" spans="1:10" x14ac:dyDescent="0.35">
      <c r="A2227" s="113"/>
      <c r="B2227" s="114"/>
      <c r="C2227" s="115"/>
      <c r="D2227" s="114"/>
      <c r="E2227" s="116"/>
      <c r="F2227" s="116"/>
      <c r="G2227" s="114"/>
      <c r="H2227" s="115"/>
      <c r="I2227" s="274"/>
      <c r="J2227" s="277" t="str">
        <f>IFERROR(VLOOKUP(I2227,ACOUSTIC_SITE_INFO!$AR$3:$AS$501,2,FALSE),"")</f>
        <v/>
      </c>
    </row>
    <row r="2228" spans="1:10" x14ac:dyDescent="0.35">
      <c r="A2228" s="113"/>
      <c r="B2228" s="114"/>
      <c r="C2228" s="115"/>
      <c r="D2228" s="114"/>
      <c r="E2228" s="116"/>
      <c r="F2228" s="116"/>
      <c r="G2228" s="114"/>
      <c r="H2228" s="115"/>
      <c r="I2228" s="274"/>
      <c r="J2228" s="277" t="str">
        <f>IFERROR(VLOOKUP(I2228,ACOUSTIC_SITE_INFO!$AR$3:$AS$501,2,FALSE),"")</f>
        <v/>
      </c>
    </row>
    <row r="2229" spans="1:10" x14ac:dyDescent="0.35">
      <c r="A2229" s="113"/>
      <c r="B2229" s="114"/>
      <c r="C2229" s="115"/>
      <c r="D2229" s="114"/>
      <c r="E2229" s="116"/>
      <c r="F2229" s="116"/>
      <c r="G2229" s="114"/>
      <c r="H2229" s="115"/>
      <c r="I2229" s="274"/>
      <c r="J2229" s="277" t="str">
        <f>IFERROR(VLOOKUP(I2229,ACOUSTIC_SITE_INFO!$AR$3:$AS$501,2,FALSE),"")</f>
        <v/>
      </c>
    </row>
    <row r="2230" spans="1:10" x14ac:dyDescent="0.35">
      <c r="A2230" s="113"/>
      <c r="B2230" s="114"/>
      <c r="C2230" s="115"/>
      <c r="D2230" s="114"/>
      <c r="E2230" s="116"/>
      <c r="F2230" s="116"/>
      <c r="G2230" s="114"/>
      <c r="H2230" s="115"/>
      <c r="I2230" s="274"/>
      <c r="J2230" s="277" t="str">
        <f>IFERROR(VLOOKUP(I2230,ACOUSTIC_SITE_INFO!$AR$3:$AS$501,2,FALSE),"")</f>
        <v/>
      </c>
    </row>
    <row r="2231" spans="1:10" x14ac:dyDescent="0.35">
      <c r="A2231" s="113"/>
      <c r="B2231" s="114"/>
      <c r="C2231" s="115"/>
      <c r="D2231" s="114"/>
      <c r="E2231" s="116"/>
      <c r="F2231" s="116"/>
      <c r="G2231" s="114"/>
      <c r="H2231" s="115"/>
      <c r="I2231" s="274"/>
      <c r="J2231" s="277" t="str">
        <f>IFERROR(VLOOKUP(I2231,ACOUSTIC_SITE_INFO!$AR$3:$AS$501,2,FALSE),"")</f>
        <v/>
      </c>
    </row>
    <row r="2232" spans="1:10" x14ac:dyDescent="0.35">
      <c r="A2232" s="113"/>
      <c r="B2232" s="114"/>
      <c r="C2232" s="115"/>
      <c r="D2232" s="114"/>
      <c r="E2232" s="116"/>
      <c r="F2232" s="116"/>
      <c r="G2232" s="114"/>
      <c r="H2232" s="115"/>
      <c r="I2232" s="274"/>
      <c r="J2232" s="277" t="str">
        <f>IFERROR(VLOOKUP(I2232,ACOUSTIC_SITE_INFO!$AR$3:$AS$501,2,FALSE),"")</f>
        <v/>
      </c>
    </row>
    <row r="2233" spans="1:10" x14ac:dyDescent="0.35">
      <c r="A2233" s="113"/>
      <c r="B2233" s="114"/>
      <c r="C2233" s="115"/>
      <c r="D2233" s="114"/>
      <c r="E2233" s="116"/>
      <c r="F2233" s="116"/>
      <c r="G2233" s="114"/>
      <c r="H2233" s="115"/>
      <c r="I2233" s="274"/>
      <c r="J2233" s="277" t="str">
        <f>IFERROR(VLOOKUP(I2233,ACOUSTIC_SITE_INFO!$AR$3:$AS$501,2,FALSE),"")</f>
        <v/>
      </c>
    </row>
    <row r="2234" spans="1:10" x14ac:dyDescent="0.35">
      <c r="A2234" s="113"/>
      <c r="B2234" s="114"/>
      <c r="C2234" s="115"/>
      <c r="D2234" s="114"/>
      <c r="E2234" s="116"/>
      <c r="F2234" s="116"/>
      <c r="G2234" s="114"/>
      <c r="H2234" s="115"/>
      <c r="I2234" s="274"/>
      <c r="J2234" s="277" t="str">
        <f>IFERROR(VLOOKUP(I2234,ACOUSTIC_SITE_INFO!$AR$3:$AS$501,2,FALSE),"")</f>
        <v/>
      </c>
    </row>
    <row r="2235" spans="1:10" x14ac:dyDescent="0.35">
      <c r="A2235" s="113"/>
      <c r="B2235" s="114"/>
      <c r="C2235" s="115"/>
      <c r="D2235" s="114"/>
      <c r="E2235" s="116"/>
      <c r="F2235" s="116"/>
      <c r="G2235" s="114"/>
      <c r="H2235" s="115"/>
      <c r="I2235" s="274"/>
      <c r="J2235" s="277" t="str">
        <f>IFERROR(VLOOKUP(I2235,ACOUSTIC_SITE_INFO!$AR$3:$AS$501,2,FALSE),"")</f>
        <v/>
      </c>
    </row>
    <row r="2236" spans="1:10" x14ac:dyDescent="0.35">
      <c r="A2236" s="113"/>
      <c r="B2236" s="114"/>
      <c r="C2236" s="115"/>
      <c r="D2236" s="114"/>
      <c r="E2236" s="116"/>
      <c r="F2236" s="116"/>
      <c r="G2236" s="114"/>
      <c r="H2236" s="115"/>
      <c r="I2236" s="274"/>
      <c r="J2236" s="277" t="str">
        <f>IFERROR(VLOOKUP(I2236,ACOUSTIC_SITE_INFO!$AR$3:$AS$501,2,FALSE),"")</f>
        <v/>
      </c>
    </row>
    <row r="2237" spans="1:10" x14ac:dyDescent="0.35">
      <c r="A2237" s="113"/>
      <c r="B2237" s="114"/>
      <c r="C2237" s="115"/>
      <c r="D2237" s="114"/>
      <c r="E2237" s="116"/>
      <c r="F2237" s="116"/>
      <c r="G2237" s="114"/>
      <c r="H2237" s="115"/>
      <c r="I2237" s="274"/>
      <c r="J2237" s="277" t="str">
        <f>IFERROR(VLOOKUP(I2237,ACOUSTIC_SITE_INFO!$AR$3:$AS$501,2,FALSE),"")</f>
        <v/>
      </c>
    </row>
    <row r="2238" spans="1:10" x14ac:dyDescent="0.35">
      <c r="A2238" s="113"/>
      <c r="B2238" s="114"/>
      <c r="C2238" s="115"/>
      <c r="D2238" s="114"/>
      <c r="E2238" s="116"/>
      <c r="F2238" s="116"/>
      <c r="G2238" s="114"/>
      <c r="H2238" s="115"/>
      <c r="I2238" s="274"/>
      <c r="J2238" s="277" t="str">
        <f>IFERROR(VLOOKUP(I2238,ACOUSTIC_SITE_INFO!$AR$3:$AS$501,2,FALSE),"")</f>
        <v/>
      </c>
    </row>
    <row r="2239" spans="1:10" x14ac:dyDescent="0.35">
      <c r="A2239" s="113"/>
      <c r="B2239" s="114"/>
      <c r="C2239" s="115"/>
      <c r="D2239" s="114"/>
      <c r="E2239" s="116"/>
      <c r="F2239" s="116"/>
      <c r="G2239" s="114"/>
      <c r="H2239" s="115"/>
      <c r="I2239" s="274"/>
      <c r="J2239" s="277" t="str">
        <f>IFERROR(VLOOKUP(I2239,ACOUSTIC_SITE_INFO!$AR$3:$AS$501,2,FALSE),"")</f>
        <v/>
      </c>
    </row>
    <row r="2240" spans="1:10" x14ac:dyDescent="0.35">
      <c r="A2240" s="113"/>
      <c r="B2240" s="114"/>
      <c r="C2240" s="115"/>
      <c r="D2240" s="114"/>
      <c r="E2240" s="116"/>
      <c r="F2240" s="116"/>
      <c r="G2240" s="114"/>
      <c r="H2240" s="115"/>
      <c r="I2240" s="274"/>
      <c r="J2240" s="277" t="str">
        <f>IFERROR(VLOOKUP(I2240,ACOUSTIC_SITE_INFO!$AR$3:$AS$501,2,FALSE),"")</f>
        <v/>
      </c>
    </row>
    <row r="2241" spans="1:10" x14ac:dyDescent="0.35">
      <c r="A2241" s="113"/>
      <c r="B2241" s="114"/>
      <c r="C2241" s="115"/>
      <c r="D2241" s="114"/>
      <c r="E2241" s="116"/>
      <c r="F2241" s="116"/>
      <c r="G2241" s="114"/>
      <c r="H2241" s="115"/>
      <c r="I2241" s="274"/>
      <c r="J2241" s="277" t="str">
        <f>IFERROR(VLOOKUP(I2241,ACOUSTIC_SITE_INFO!$AR$3:$AS$501,2,FALSE),"")</f>
        <v/>
      </c>
    </row>
    <row r="2242" spans="1:10" x14ac:dyDescent="0.35">
      <c r="A2242" s="113"/>
      <c r="B2242" s="114"/>
      <c r="C2242" s="115"/>
      <c r="D2242" s="114"/>
      <c r="E2242" s="116"/>
      <c r="F2242" s="116"/>
      <c r="G2242" s="114"/>
      <c r="H2242" s="115"/>
      <c r="I2242" s="274"/>
      <c r="J2242" s="277" t="str">
        <f>IFERROR(VLOOKUP(I2242,ACOUSTIC_SITE_INFO!$AR$3:$AS$501,2,FALSE),"")</f>
        <v/>
      </c>
    </row>
    <row r="2243" spans="1:10" x14ac:dyDescent="0.35">
      <c r="A2243" s="113"/>
      <c r="B2243" s="114"/>
      <c r="C2243" s="115"/>
      <c r="D2243" s="114"/>
      <c r="E2243" s="116"/>
      <c r="F2243" s="116"/>
      <c r="G2243" s="114"/>
      <c r="H2243" s="115"/>
      <c r="I2243" s="274"/>
      <c r="J2243" s="277" t="str">
        <f>IFERROR(VLOOKUP(I2243,ACOUSTIC_SITE_INFO!$AR$3:$AS$501,2,FALSE),"")</f>
        <v/>
      </c>
    </row>
    <row r="2244" spans="1:10" x14ac:dyDescent="0.35">
      <c r="A2244" s="113"/>
      <c r="B2244" s="114"/>
      <c r="C2244" s="115"/>
      <c r="D2244" s="114"/>
      <c r="E2244" s="116"/>
      <c r="F2244" s="116"/>
      <c r="G2244" s="114"/>
      <c r="H2244" s="115"/>
      <c r="I2244" s="274"/>
      <c r="J2244" s="277" t="str">
        <f>IFERROR(VLOOKUP(I2244,ACOUSTIC_SITE_INFO!$AR$3:$AS$501,2,FALSE),"")</f>
        <v/>
      </c>
    </row>
    <row r="2245" spans="1:10" x14ac:dyDescent="0.35">
      <c r="A2245" s="113"/>
      <c r="B2245" s="114"/>
      <c r="C2245" s="115"/>
      <c r="D2245" s="114"/>
      <c r="E2245" s="116"/>
      <c r="F2245" s="116"/>
      <c r="G2245" s="114"/>
      <c r="H2245" s="115"/>
      <c r="I2245" s="274"/>
      <c r="J2245" s="277" t="str">
        <f>IFERROR(VLOOKUP(I2245,ACOUSTIC_SITE_INFO!$AR$3:$AS$501,2,FALSE),"")</f>
        <v/>
      </c>
    </row>
    <row r="2246" spans="1:10" x14ac:dyDescent="0.35">
      <c r="A2246" s="113"/>
      <c r="B2246" s="114"/>
      <c r="C2246" s="115"/>
      <c r="D2246" s="114"/>
      <c r="E2246" s="116"/>
      <c r="F2246" s="116"/>
      <c r="G2246" s="114"/>
      <c r="H2246" s="115"/>
      <c r="I2246" s="274"/>
      <c r="J2246" s="277" t="str">
        <f>IFERROR(VLOOKUP(I2246,ACOUSTIC_SITE_INFO!$AR$3:$AS$501,2,FALSE),"")</f>
        <v/>
      </c>
    </row>
    <row r="2247" spans="1:10" x14ac:dyDescent="0.35">
      <c r="A2247" s="113"/>
      <c r="B2247" s="114"/>
      <c r="C2247" s="115"/>
      <c r="D2247" s="114"/>
      <c r="E2247" s="116"/>
      <c r="F2247" s="116"/>
      <c r="G2247" s="114"/>
      <c r="H2247" s="115"/>
      <c r="I2247" s="274"/>
      <c r="J2247" s="277" t="str">
        <f>IFERROR(VLOOKUP(I2247,ACOUSTIC_SITE_INFO!$AR$3:$AS$501,2,FALSE),"")</f>
        <v/>
      </c>
    </row>
    <row r="2248" spans="1:10" x14ac:dyDescent="0.35">
      <c r="A2248" s="113"/>
      <c r="B2248" s="114"/>
      <c r="C2248" s="115"/>
      <c r="D2248" s="114"/>
      <c r="E2248" s="116"/>
      <c r="F2248" s="116"/>
      <c r="G2248" s="114"/>
      <c r="H2248" s="115"/>
      <c r="I2248" s="274"/>
      <c r="J2248" s="277" t="str">
        <f>IFERROR(VLOOKUP(I2248,ACOUSTIC_SITE_INFO!$AR$3:$AS$501,2,FALSE),"")</f>
        <v/>
      </c>
    </row>
    <row r="2249" spans="1:10" x14ac:dyDescent="0.35">
      <c r="A2249" s="113"/>
      <c r="B2249" s="114"/>
      <c r="C2249" s="115"/>
      <c r="D2249" s="114"/>
      <c r="E2249" s="116"/>
      <c r="F2249" s="116"/>
      <c r="G2249" s="114"/>
      <c r="H2249" s="115"/>
      <c r="I2249" s="274"/>
      <c r="J2249" s="277" t="str">
        <f>IFERROR(VLOOKUP(I2249,ACOUSTIC_SITE_INFO!$AR$3:$AS$501,2,FALSE),"")</f>
        <v/>
      </c>
    </row>
    <row r="2250" spans="1:10" x14ac:dyDescent="0.35">
      <c r="A2250" s="113"/>
      <c r="B2250" s="114"/>
      <c r="C2250" s="115"/>
      <c r="D2250" s="114"/>
      <c r="E2250" s="116"/>
      <c r="F2250" s="116"/>
      <c r="G2250" s="114"/>
      <c r="H2250" s="115"/>
      <c r="I2250" s="274"/>
      <c r="J2250" s="277" t="str">
        <f>IFERROR(VLOOKUP(I2250,ACOUSTIC_SITE_INFO!$AR$3:$AS$501,2,FALSE),"")</f>
        <v/>
      </c>
    </row>
    <row r="2251" spans="1:10" x14ac:dyDescent="0.35">
      <c r="A2251" s="113"/>
      <c r="B2251" s="114"/>
      <c r="C2251" s="115"/>
      <c r="D2251" s="114"/>
      <c r="E2251" s="116"/>
      <c r="F2251" s="116"/>
      <c r="G2251" s="114"/>
      <c r="H2251" s="115"/>
      <c r="I2251" s="274"/>
      <c r="J2251" s="277" t="str">
        <f>IFERROR(VLOOKUP(I2251,ACOUSTIC_SITE_INFO!$AR$3:$AS$501,2,FALSE),"")</f>
        <v/>
      </c>
    </row>
    <row r="2252" spans="1:10" x14ac:dyDescent="0.35">
      <c r="A2252" s="113"/>
      <c r="B2252" s="114"/>
      <c r="C2252" s="115"/>
      <c r="D2252" s="114"/>
      <c r="E2252" s="116"/>
      <c r="F2252" s="116"/>
      <c r="G2252" s="114"/>
      <c r="H2252" s="115"/>
      <c r="I2252" s="274"/>
      <c r="J2252" s="277" t="str">
        <f>IFERROR(VLOOKUP(I2252,ACOUSTIC_SITE_INFO!$AR$3:$AS$501,2,FALSE),"")</f>
        <v/>
      </c>
    </row>
    <row r="2253" spans="1:10" x14ac:dyDescent="0.35">
      <c r="A2253" s="113"/>
      <c r="B2253" s="114"/>
      <c r="C2253" s="115"/>
      <c r="D2253" s="114"/>
      <c r="E2253" s="116"/>
      <c r="F2253" s="116"/>
      <c r="G2253" s="114"/>
      <c r="H2253" s="115"/>
      <c r="I2253" s="274"/>
      <c r="J2253" s="277" t="str">
        <f>IFERROR(VLOOKUP(I2253,ACOUSTIC_SITE_INFO!$AR$3:$AS$501,2,FALSE),"")</f>
        <v/>
      </c>
    </row>
    <row r="2254" spans="1:10" x14ac:dyDescent="0.35">
      <c r="A2254" s="113"/>
      <c r="B2254" s="114"/>
      <c r="C2254" s="115"/>
      <c r="D2254" s="114"/>
      <c r="E2254" s="116"/>
      <c r="F2254" s="116"/>
      <c r="G2254" s="114"/>
      <c r="H2254" s="115"/>
      <c r="I2254" s="274"/>
      <c r="J2254" s="277" t="str">
        <f>IFERROR(VLOOKUP(I2254,ACOUSTIC_SITE_INFO!$AR$3:$AS$501,2,FALSE),"")</f>
        <v/>
      </c>
    </row>
    <row r="2255" spans="1:10" x14ac:dyDescent="0.35">
      <c r="A2255" s="113"/>
      <c r="B2255" s="114"/>
      <c r="C2255" s="115"/>
      <c r="D2255" s="114"/>
      <c r="E2255" s="116"/>
      <c r="F2255" s="116"/>
      <c r="G2255" s="114"/>
      <c r="H2255" s="115"/>
      <c r="I2255" s="274"/>
      <c r="J2255" s="277" t="str">
        <f>IFERROR(VLOOKUP(I2255,ACOUSTIC_SITE_INFO!$AR$3:$AS$501,2,FALSE),"")</f>
        <v/>
      </c>
    </row>
    <row r="2256" spans="1:10" x14ac:dyDescent="0.35">
      <c r="A2256" s="113"/>
      <c r="B2256" s="114"/>
      <c r="C2256" s="115"/>
      <c r="D2256" s="114"/>
      <c r="E2256" s="116"/>
      <c r="F2256" s="116"/>
      <c r="G2256" s="114"/>
      <c r="H2256" s="115"/>
      <c r="I2256" s="274"/>
      <c r="J2256" s="277" t="str">
        <f>IFERROR(VLOOKUP(I2256,ACOUSTIC_SITE_INFO!$AR$3:$AS$501,2,FALSE),"")</f>
        <v/>
      </c>
    </row>
    <row r="2257" spans="1:10" x14ac:dyDescent="0.35">
      <c r="A2257" s="113"/>
      <c r="B2257" s="114"/>
      <c r="C2257" s="115"/>
      <c r="D2257" s="114"/>
      <c r="E2257" s="116"/>
      <c r="F2257" s="116"/>
      <c r="G2257" s="114"/>
      <c r="H2257" s="115"/>
      <c r="I2257" s="274"/>
      <c r="J2257" s="277" t="str">
        <f>IFERROR(VLOOKUP(I2257,ACOUSTIC_SITE_INFO!$AR$3:$AS$501,2,FALSE),"")</f>
        <v/>
      </c>
    </row>
    <row r="2258" spans="1:10" x14ac:dyDescent="0.35">
      <c r="A2258" s="113"/>
      <c r="B2258" s="114"/>
      <c r="C2258" s="115"/>
      <c r="D2258" s="114"/>
      <c r="E2258" s="116"/>
      <c r="F2258" s="116"/>
      <c r="G2258" s="114"/>
      <c r="H2258" s="115"/>
      <c r="I2258" s="274"/>
      <c r="J2258" s="277" t="str">
        <f>IFERROR(VLOOKUP(I2258,ACOUSTIC_SITE_INFO!$AR$3:$AS$501,2,FALSE),"")</f>
        <v/>
      </c>
    </row>
    <row r="2259" spans="1:10" x14ac:dyDescent="0.35">
      <c r="A2259" s="113"/>
      <c r="B2259" s="114"/>
      <c r="C2259" s="115"/>
      <c r="D2259" s="114"/>
      <c r="E2259" s="116"/>
      <c r="F2259" s="116"/>
      <c r="G2259" s="114"/>
      <c r="H2259" s="115"/>
      <c r="I2259" s="274"/>
      <c r="J2259" s="277" t="str">
        <f>IFERROR(VLOOKUP(I2259,ACOUSTIC_SITE_INFO!$AR$3:$AS$501,2,FALSE),"")</f>
        <v/>
      </c>
    </row>
    <row r="2260" spans="1:10" x14ac:dyDescent="0.35">
      <c r="A2260" s="113"/>
      <c r="B2260" s="114"/>
      <c r="C2260" s="115"/>
      <c r="D2260" s="114"/>
      <c r="E2260" s="116"/>
      <c r="F2260" s="116"/>
      <c r="G2260" s="114"/>
      <c r="H2260" s="115"/>
      <c r="I2260" s="274"/>
      <c r="J2260" s="277" t="str">
        <f>IFERROR(VLOOKUP(I2260,ACOUSTIC_SITE_INFO!$AR$3:$AS$501,2,FALSE),"")</f>
        <v/>
      </c>
    </row>
    <row r="2261" spans="1:10" x14ac:dyDescent="0.35">
      <c r="A2261" s="113"/>
      <c r="B2261" s="114"/>
      <c r="C2261" s="115"/>
      <c r="D2261" s="114"/>
      <c r="E2261" s="116"/>
      <c r="F2261" s="116"/>
      <c r="G2261" s="114"/>
      <c r="H2261" s="115"/>
      <c r="I2261" s="274"/>
      <c r="J2261" s="277" t="str">
        <f>IFERROR(VLOOKUP(I2261,ACOUSTIC_SITE_INFO!$AR$3:$AS$501,2,FALSE),"")</f>
        <v/>
      </c>
    </row>
    <row r="2262" spans="1:10" x14ac:dyDescent="0.35">
      <c r="A2262" s="113"/>
      <c r="B2262" s="114"/>
      <c r="C2262" s="115"/>
      <c r="D2262" s="114"/>
      <c r="E2262" s="116"/>
      <c r="F2262" s="116"/>
      <c r="G2262" s="114"/>
      <c r="H2262" s="115"/>
      <c r="I2262" s="274"/>
      <c r="J2262" s="277" t="str">
        <f>IFERROR(VLOOKUP(I2262,ACOUSTIC_SITE_INFO!$AR$3:$AS$501,2,FALSE),"")</f>
        <v/>
      </c>
    </row>
    <row r="2263" spans="1:10" x14ac:dyDescent="0.35">
      <c r="A2263" s="113"/>
      <c r="B2263" s="114"/>
      <c r="C2263" s="115"/>
      <c r="D2263" s="114"/>
      <c r="E2263" s="116"/>
      <c r="F2263" s="116"/>
      <c r="G2263" s="114"/>
      <c r="H2263" s="115"/>
      <c r="I2263" s="274"/>
      <c r="J2263" s="277" t="str">
        <f>IFERROR(VLOOKUP(I2263,ACOUSTIC_SITE_INFO!$AR$3:$AS$501,2,FALSE),"")</f>
        <v/>
      </c>
    </row>
    <row r="2264" spans="1:10" x14ac:dyDescent="0.35">
      <c r="A2264" s="113"/>
      <c r="B2264" s="114"/>
      <c r="C2264" s="115"/>
      <c r="D2264" s="114"/>
      <c r="E2264" s="116"/>
      <c r="F2264" s="116"/>
      <c r="G2264" s="114"/>
      <c r="H2264" s="115"/>
      <c r="I2264" s="274"/>
      <c r="J2264" s="277" t="str">
        <f>IFERROR(VLOOKUP(I2264,ACOUSTIC_SITE_INFO!$AR$3:$AS$501,2,FALSE),"")</f>
        <v/>
      </c>
    </row>
    <row r="2265" spans="1:10" x14ac:dyDescent="0.35">
      <c r="A2265" s="113"/>
      <c r="B2265" s="114"/>
      <c r="C2265" s="115"/>
      <c r="D2265" s="114"/>
      <c r="E2265" s="116"/>
      <c r="F2265" s="116"/>
      <c r="G2265" s="114"/>
      <c r="H2265" s="115"/>
      <c r="I2265" s="274"/>
      <c r="J2265" s="277" t="str">
        <f>IFERROR(VLOOKUP(I2265,ACOUSTIC_SITE_INFO!$AR$3:$AS$501,2,FALSE),"")</f>
        <v/>
      </c>
    </row>
    <row r="2266" spans="1:10" x14ac:dyDescent="0.35">
      <c r="A2266" s="113"/>
      <c r="B2266" s="114"/>
      <c r="C2266" s="115"/>
      <c r="D2266" s="114"/>
      <c r="E2266" s="116"/>
      <c r="F2266" s="116"/>
      <c r="G2266" s="114"/>
      <c r="H2266" s="115"/>
      <c r="I2266" s="274"/>
      <c r="J2266" s="277" t="str">
        <f>IFERROR(VLOOKUP(I2266,ACOUSTIC_SITE_INFO!$AR$3:$AS$501,2,FALSE),"")</f>
        <v/>
      </c>
    </row>
    <row r="2267" spans="1:10" x14ac:dyDescent="0.35">
      <c r="A2267" s="113"/>
      <c r="B2267" s="114"/>
      <c r="C2267" s="115"/>
      <c r="D2267" s="114"/>
      <c r="E2267" s="116"/>
      <c r="F2267" s="116"/>
      <c r="G2267" s="114"/>
      <c r="H2267" s="115"/>
      <c r="I2267" s="274"/>
      <c r="J2267" s="277" t="str">
        <f>IFERROR(VLOOKUP(I2267,ACOUSTIC_SITE_INFO!$AR$3:$AS$501,2,FALSE),"")</f>
        <v/>
      </c>
    </row>
    <row r="2268" spans="1:10" x14ac:dyDescent="0.35">
      <c r="A2268" s="113"/>
      <c r="B2268" s="114"/>
      <c r="C2268" s="115"/>
      <c r="D2268" s="114"/>
      <c r="E2268" s="116"/>
      <c r="F2268" s="116"/>
      <c r="G2268" s="114"/>
      <c r="H2268" s="115"/>
      <c r="I2268" s="274"/>
      <c r="J2268" s="277" t="str">
        <f>IFERROR(VLOOKUP(I2268,ACOUSTIC_SITE_INFO!$AR$3:$AS$501,2,FALSE),"")</f>
        <v/>
      </c>
    </row>
    <row r="2269" spans="1:10" x14ac:dyDescent="0.35">
      <c r="A2269" s="113"/>
      <c r="B2269" s="114"/>
      <c r="C2269" s="115"/>
      <c r="D2269" s="114"/>
      <c r="E2269" s="116"/>
      <c r="F2269" s="116"/>
      <c r="G2269" s="114"/>
      <c r="H2269" s="115"/>
      <c r="I2269" s="274"/>
      <c r="J2269" s="277" t="str">
        <f>IFERROR(VLOOKUP(I2269,ACOUSTIC_SITE_INFO!$AR$3:$AS$501,2,FALSE),"")</f>
        <v/>
      </c>
    </row>
    <row r="2270" spans="1:10" x14ac:dyDescent="0.35">
      <c r="A2270" s="113"/>
      <c r="B2270" s="114"/>
      <c r="C2270" s="115"/>
      <c r="D2270" s="114"/>
      <c r="E2270" s="116"/>
      <c r="F2270" s="116"/>
      <c r="G2270" s="114"/>
      <c r="H2270" s="115"/>
      <c r="I2270" s="274"/>
      <c r="J2270" s="277" t="str">
        <f>IFERROR(VLOOKUP(I2270,ACOUSTIC_SITE_INFO!$AR$3:$AS$501,2,FALSE),"")</f>
        <v/>
      </c>
    </row>
    <row r="2271" spans="1:10" x14ac:dyDescent="0.35">
      <c r="A2271" s="113"/>
      <c r="B2271" s="114"/>
      <c r="C2271" s="115"/>
      <c r="D2271" s="114"/>
      <c r="E2271" s="116"/>
      <c r="F2271" s="116"/>
      <c r="G2271" s="114"/>
      <c r="H2271" s="115"/>
      <c r="I2271" s="274"/>
      <c r="J2271" s="277" t="str">
        <f>IFERROR(VLOOKUP(I2271,ACOUSTIC_SITE_INFO!$AR$3:$AS$501,2,FALSE),"")</f>
        <v/>
      </c>
    </row>
    <row r="2272" spans="1:10" x14ac:dyDescent="0.35">
      <c r="A2272" s="113"/>
      <c r="B2272" s="114"/>
      <c r="C2272" s="115"/>
      <c r="D2272" s="114"/>
      <c r="E2272" s="116"/>
      <c r="F2272" s="116"/>
      <c r="G2272" s="114"/>
      <c r="H2272" s="115"/>
      <c r="I2272" s="274"/>
      <c r="J2272" s="277" t="str">
        <f>IFERROR(VLOOKUP(I2272,ACOUSTIC_SITE_INFO!$AR$3:$AS$501,2,FALSE),"")</f>
        <v/>
      </c>
    </row>
    <row r="2273" spans="1:10" x14ac:dyDescent="0.35">
      <c r="A2273" s="113"/>
      <c r="B2273" s="114"/>
      <c r="C2273" s="115"/>
      <c r="D2273" s="114"/>
      <c r="E2273" s="116"/>
      <c r="F2273" s="116"/>
      <c r="G2273" s="114"/>
      <c r="H2273" s="115"/>
      <c r="I2273" s="274"/>
      <c r="J2273" s="277" t="str">
        <f>IFERROR(VLOOKUP(I2273,ACOUSTIC_SITE_INFO!$AR$3:$AS$501,2,FALSE),"")</f>
        <v/>
      </c>
    </row>
    <row r="2274" spans="1:10" x14ac:dyDescent="0.35">
      <c r="A2274" s="113"/>
      <c r="B2274" s="114"/>
      <c r="C2274" s="115"/>
      <c r="D2274" s="114"/>
      <c r="E2274" s="116"/>
      <c r="F2274" s="116"/>
      <c r="G2274" s="114"/>
      <c r="H2274" s="115"/>
      <c r="I2274" s="274"/>
      <c r="J2274" s="277" t="str">
        <f>IFERROR(VLOOKUP(I2274,ACOUSTIC_SITE_INFO!$AR$3:$AS$501,2,FALSE),"")</f>
        <v/>
      </c>
    </row>
    <row r="2275" spans="1:10" x14ac:dyDescent="0.35">
      <c r="A2275" s="113"/>
      <c r="B2275" s="114"/>
      <c r="C2275" s="115"/>
      <c r="D2275" s="114"/>
      <c r="E2275" s="116"/>
      <c r="F2275" s="116"/>
      <c r="G2275" s="114"/>
      <c r="H2275" s="115"/>
      <c r="I2275" s="274"/>
      <c r="J2275" s="277" t="str">
        <f>IFERROR(VLOOKUP(I2275,ACOUSTIC_SITE_INFO!$AR$3:$AS$501,2,FALSE),"")</f>
        <v/>
      </c>
    </row>
    <row r="2276" spans="1:10" x14ac:dyDescent="0.35">
      <c r="A2276" s="113"/>
      <c r="B2276" s="114"/>
      <c r="C2276" s="115"/>
      <c r="D2276" s="114"/>
      <c r="E2276" s="116"/>
      <c r="F2276" s="116"/>
      <c r="G2276" s="114"/>
      <c r="H2276" s="115"/>
      <c r="I2276" s="274"/>
      <c r="J2276" s="277" t="str">
        <f>IFERROR(VLOOKUP(I2276,ACOUSTIC_SITE_INFO!$AR$3:$AS$501,2,FALSE),"")</f>
        <v/>
      </c>
    </row>
    <row r="2277" spans="1:10" x14ac:dyDescent="0.35">
      <c r="A2277" s="113"/>
      <c r="B2277" s="114"/>
      <c r="C2277" s="115"/>
      <c r="D2277" s="114"/>
      <c r="E2277" s="116"/>
      <c r="F2277" s="116"/>
      <c r="G2277" s="114"/>
      <c r="H2277" s="115"/>
      <c r="I2277" s="274"/>
      <c r="J2277" s="277" t="str">
        <f>IFERROR(VLOOKUP(I2277,ACOUSTIC_SITE_INFO!$AR$3:$AS$501,2,FALSE),"")</f>
        <v/>
      </c>
    </row>
    <row r="2278" spans="1:10" x14ac:dyDescent="0.35">
      <c r="A2278" s="113"/>
      <c r="B2278" s="114"/>
      <c r="C2278" s="115"/>
      <c r="D2278" s="114"/>
      <c r="E2278" s="116"/>
      <c r="F2278" s="116"/>
      <c r="G2278" s="114"/>
      <c r="H2278" s="115"/>
      <c r="I2278" s="274"/>
      <c r="J2278" s="277" t="str">
        <f>IFERROR(VLOOKUP(I2278,ACOUSTIC_SITE_INFO!$AR$3:$AS$501,2,FALSE),"")</f>
        <v/>
      </c>
    </row>
    <row r="2279" spans="1:10" x14ac:dyDescent="0.35">
      <c r="A2279" s="113"/>
      <c r="B2279" s="114"/>
      <c r="C2279" s="115"/>
      <c r="D2279" s="114"/>
      <c r="E2279" s="116"/>
      <c r="F2279" s="116"/>
      <c r="G2279" s="114"/>
      <c r="H2279" s="115"/>
      <c r="I2279" s="274"/>
      <c r="J2279" s="277" t="str">
        <f>IFERROR(VLOOKUP(I2279,ACOUSTIC_SITE_INFO!$AR$3:$AS$501,2,FALSE),"")</f>
        <v/>
      </c>
    </row>
    <row r="2280" spans="1:10" x14ac:dyDescent="0.35">
      <c r="A2280" s="113"/>
      <c r="B2280" s="114"/>
      <c r="C2280" s="115"/>
      <c r="D2280" s="114"/>
      <c r="E2280" s="116"/>
      <c r="F2280" s="116"/>
      <c r="G2280" s="114"/>
      <c r="H2280" s="115"/>
      <c r="I2280" s="274"/>
      <c r="J2280" s="277" t="str">
        <f>IFERROR(VLOOKUP(I2280,ACOUSTIC_SITE_INFO!$AR$3:$AS$501,2,FALSE),"")</f>
        <v/>
      </c>
    </row>
    <row r="2281" spans="1:10" x14ac:dyDescent="0.35">
      <c r="A2281" s="113"/>
      <c r="B2281" s="114"/>
      <c r="C2281" s="115"/>
      <c r="D2281" s="114"/>
      <c r="E2281" s="116"/>
      <c r="F2281" s="116"/>
      <c r="G2281" s="114"/>
      <c r="H2281" s="115"/>
      <c r="I2281" s="274"/>
      <c r="J2281" s="277" t="str">
        <f>IFERROR(VLOOKUP(I2281,ACOUSTIC_SITE_INFO!$AR$3:$AS$501,2,FALSE),"")</f>
        <v/>
      </c>
    </row>
    <row r="2282" spans="1:10" x14ac:dyDescent="0.35">
      <c r="A2282" s="113"/>
      <c r="B2282" s="114"/>
      <c r="C2282" s="115"/>
      <c r="D2282" s="114"/>
      <c r="E2282" s="116"/>
      <c r="F2282" s="116"/>
      <c r="G2282" s="114"/>
      <c r="H2282" s="115"/>
      <c r="I2282" s="274"/>
      <c r="J2282" s="277" t="str">
        <f>IFERROR(VLOOKUP(I2282,ACOUSTIC_SITE_INFO!$AR$3:$AS$501,2,FALSE),"")</f>
        <v/>
      </c>
    </row>
    <row r="2283" spans="1:10" x14ac:dyDescent="0.35">
      <c r="A2283" s="113"/>
      <c r="B2283" s="114"/>
      <c r="C2283" s="115"/>
      <c r="D2283" s="114"/>
      <c r="E2283" s="116"/>
      <c r="F2283" s="116"/>
      <c r="G2283" s="114"/>
      <c r="H2283" s="115"/>
      <c r="I2283" s="274"/>
      <c r="J2283" s="277" t="str">
        <f>IFERROR(VLOOKUP(I2283,ACOUSTIC_SITE_INFO!$AR$3:$AS$501,2,FALSE),"")</f>
        <v/>
      </c>
    </row>
    <row r="2284" spans="1:10" x14ac:dyDescent="0.35">
      <c r="A2284" s="113"/>
      <c r="B2284" s="114"/>
      <c r="C2284" s="115"/>
      <c r="D2284" s="114"/>
      <c r="E2284" s="116"/>
      <c r="F2284" s="116"/>
      <c r="G2284" s="114"/>
      <c r="H2284" s="115"/>
      <c r="I2284" s="274"/>
      <c r="J2284" s="277" t="str">
        <f>IFERROR(VLOOKUP(I2284,ACOUSTIC_SITE_INFO!$AR$3:$AS$501,2,FALSE),"")</f>
        <v/>
      </c>
    </row>
    <row r="2285" spans="1:10" x14ac:dyDescent="0.35">
      <c r="A2285" s="113"/>
      <c r="B2285" s="114"/>
      <c r="C2285" s="115"/>
      <c r="D2285" s="114"/>
      <c r="E2285" s="116"/>
      <c r="F2285" s="116"/>
      <c r="G2285" s="114"/>
      <c r="H2285" s="115"/>
      <c r="I2285" s="274"/>
      <c r="J2285" s="277" t="str">
        <f>IFERROR(VLOOKUP(I2285,ACOUSTIC_SITE_INFO!$AR$3:$AS$501,2,FALSE),"")</f>
        <v/>
      </c>
    </row>
    <row r="2286" spans="1:10" x14ac:dyDescent="0.35">
      <c r="A2286" s="113"/>
      <c r="B2286" s="114"/>
      <c r="C2286" s="115"/>
      <c r="D2286" s="114"/>
      <c r="E2286" s="116"/>
      <c r="F2286" s="116"/>
      <c r="G2286" s="114"/>
      <c r="H2286" s="115"/>
      <c r="I2286" s="274"/>
      <c r="J2286" s="277" t="str">
        <f>IFERROR(VLOOKUP(I2286,ACOUSTIC_SITE_INFO!$AR$3:$AS$501,2,FALSE),"")</f>
        <v/>
      </c>
    </row>
    <row r="2287" spans="1:10" x14ac:dyDescent="0.35">
      <c r="A2287" s="113"/>
      <c r="B2287" s="114"/>
      <c r="C2287" s="115"/>
      <c r="D2287" s="114"/>
      <c r="E2287" s="116"/>
      <c r="F2287" s="116"/>
      <c r="G2287" s="114"/>
      <c r="H2287" s="115"/>
      <c r="I2287" s="274"/>
      <c r="J2287" s="277" t="str">
        <f>IFERROR(VLOOKUP(I2287,ACOUSTIC_SITE_INFO!$AR$3:$AS$501,2,FALSE),"")</f>
        <v/>
      </c>
    </row>
    <row r="2288" spans="1:10" x14ac:dyDescent="0.35">
      <c r="A2288" s="113"/>
      <c r="B2288" s="114"/>
      <c r="C2288" s="115"/>
      <c r="D2288" s="114"/>
      <c r="E2288" s="116"/>
      <c r="F2288" s="116"/>
      <c r="G2288" s="114"/>
      <c r="H2288" s="115"/>
      <c r="I2288" s="274"/>
      <c r="J2288" s="277" t="str">
        <f>IFERROR(VLOOKUP(I2288,ACOUSTIC_SITE_INFO!$AR$3:$AS$501,2,FALSE),"")</f>
        <v/>
      </c>
    </row>
    <row r="2289" spans="1:10" x14ac:dyDescent="0.35">
      <c r="A2289" s="113"/>
      <c r="B2289" s="114"/>
      <c r="C2289" s="115"/>
      <c r="D2289" s="114"/>
      <c r="E2289" s="116"/>
      <c r="F2289" s="116"/>
      <c r="G2289" s="114"/>
      <c r="H2289" s="115"/>
      <c r="I2289" s="274"/>
      <c r="J2289" s="277" t="str">
        <f>IFERROR(VLOOKUP(I2289,ACOUSTIC_SITE_INFO!$AR$3:$AS$501,2,FALSE),"")</f>
        <v/>
      </c>
    </row>
    <row r="2290" spans="1:10" x14ac:dyDescent="0.35">
      <c r="A2290" s="113"/>
      <c r="B2290" s="114"/>
      <c r="C2290" s="115"/>
      <c r="D2290" s="114"/>
      <c r="E2290" s="116"/>
      <c r="F2290" s="116"/>
      <c r="G2290" s="114"/>
      <c r="H2290" s="115"/>
      <c r="I2290" s="274"/>
      <c r="J2290" s="277" t="str">
        <f>IFERROR(VLOOKUP(I2290,ACOUSTIC_SITE_INFO!$AR$3:$AS$501,2,FALSE),"")</f>
        <v/>
      </c>
    </row>
    <row r="2291" spans="1:10" x14ac:dyDescent="0.35">
      <c r="A2291" s="113"/>
      <c r="B2291" s="114"/>
      <c r="C2291" s="115"/>
      <c r="D2291" s="114"/>
      <c r="E2291" s="116"/>
      <c r="F2291" s="116"/>
      <c r="G2291" s="114"/>
      <c r="H2291" s="115"/>
      <c r="I2291" s="274"/>
      <c r="J2291" s="277" t="str">
        <f>IFERROR(VLOOKUP(I2291,ACOUSTIC_SITE_INFO!$AR$3:$AS$501,2,FALSE),"")</f>
        <v/>
      </c>
    </row>
    <row r="2292" spans="1:10" x14ac:dyDescent="0.35">
      <c r="A2292" s="113"/>
      <c r="B2292" s="114"/>
      <c r="C2292" s="115"/>
      <c r="D2292" s="114"/>
      <c r="E2292" s="116"/>
      <c r="F2292" s="116"/>
      <c r="G2292" s="114"/>
      <c r="H2292" s="115"/>
      <c r="I2292" s="274"/>
      <c r="J2292" s="277" t="str">
        <f>IFERROR(VLOOKUP(I2292,ACOUSTIC_SITE_INFO!$AR$3:$AS$501,2,FALSE),"")</f>
        <v/>
      </c>
    </row>
    <row r="2293" spans="1:10" x14ac:dyDescent="0.35">
      <c r="A2293" s="113"/>
      <c r="B2293" s="114"/>
      <c r="C2293" s="115"/>
      <c r="D2293" s="114"/>
      <c r="E2293" s="116"/>
      <c r="F2293" s="116"/>
      <c r="G2293" s="114"/>
      <c r="H2293" s="115"/>
      <c r="I2293" s="274"/>
      <c r="J2293" s="277" t="str">
        <f>IFERROR(VLOOKUP(I2293,ACOUSTIC_SITE_INFO!$AR$3:$AS$501,2,FALSE),"")</f>
        <v/>
      </c>
    </row>
    <row r="2294" spans="1:10" x14ac:dyDescent="0.35">
      <c r="A2294" s="113"/>
      <c r="B2294" s="114"/>
      <c r="C2294" s="115"/>
      <c r="D2294" s="114"/>
      <c r="E2294" s="116"/>
      <c r="F2294" s="116"/>
      <c r="G2294" s="114"/>
      <c r="H2294" s="115"/>
      <c r="I2294" s="274"/>
      <c r="J2294" s="277" t="str">
        <f>IFERROR(VLOOKUP(I2294,ACOUSTIC_SITE_INFO!$AR$3:$AS$501,2,FALSE),"")</f>
        <v/>
      </c>
    </row>
    <row r="2295" spans="1:10" x14ac:dyDescent="0.35">
      <c r="A2295" s="113"/>
      <c r="B2295" s="114"/>
      <c r="C2295" s="115"/>
      <c r="D2295" s="114"/>
      <c r="E2295" s="116"/>
      <c r="F2295" s="116"/>
      <c r="G2295" s="114"/>
      <c r="H2295" s="115"/>
      <c r="I2295" s="274"/>
      <c r="J2295" s="277" t="str">
        <f>IFERROR(VLOOKUP(I2295,ACOUSTIC_SITE_INFO!$AR$3:$AS$501,2,FALSE),"")</f>
        <v/>
      </c>
    </row>
    <row r="2296" spans="1:10" x14ac:dyDescent="0.35">
      <c r="A2296" s="113"/>
      <c r="B2296" s="114"/>
      <c r="C2296" s="115"/>
      <c r="D2296" s="114"/>
      <c r="E2296" s="116"/>
      <c r="F2296" s="116"/>
      <c r="G2296" s="114"/>
      <c r="H2296" s="115"/>
      <c r="I2296" s="274"/>
      <c r="J2296" s="277" t="str">
        <f>IFERROR(VLOOKUP(I2296,ACOUSTIC_SITE_INFO!$AR$3:$AS$501,2,FALSE),"")</f>
        <v/>
      </c>
    </row>
    <row r="2297" spans="1:10" x14ac:dyDescent="0.35">
      <c r="A2297" s="113"/>
      <c r="B2297" s="114"/>
      <c r="C2297" s="115"/>
      <c r="D2297" s="114"/>
      <c r="E2297" s="116"/>
      <c r="F2297" s="116"/>
      <c r="G2297" s="114"/>
      <c r="H2297" s="115"/>
      <c r="I2297" s="274"/>
      <c r="J2297" s="277" t="str">
        <f>IFERROR(VLOOKUP(I2297,ACOUSTIC_SITE_INFO!$AR$3:$AS$501,2,FALSE),"")</f>
        <v/>
      </c>
    </row>
    <row r="2298" spans="1:10" x14ac:dyDescent="0.35">
      <c r="A2298" s="113"/>
      <c r="B2298" s="114"/>
      <c r="C2298" s="115"/>
      <c r="D2298" s="114"/>
      <c r="E2298" s="116"/>
      <c r="F2298" s="116"/>
      <c r="G2298" s="114"/>
      <c r="H2298" s="115"/>
      <c r="I2298" s="274"/>
      <c r="J2298" s="277" t="str">
        <f>IFERROR(VLOOKUP(I2298,ACOUSTIC_SITE_INFO!$AR$3:$AS$501,2,FALSE),"")</f>
        <v/>
      </c>
    </row>
    <row r="2299" spans="1:10" x14ac:dyDescent="0.35">
      <c r="A2299" s="113"/>
      <c r="B2299" s="114"/>
      <c r="C2299" s="115"/>
      <c r="D2299" s="114"/>
      <c r="E2299" s="116"/>
      <c r="F2299" s="116"/>
      <c r="G2299" s="114"/>
      <c r="H2299" s="115"/>
      <c r="I2299" s="274"/>
      <c r="J2299" s="277" t="str">
        <f>IFERROR(VLOOKUP(I2299,ACOUSTIC_SITE_INFO!$AR$3:$AS$501,2,FALSE),"")</f>
        <v/>
      </c>
    </row>
    <row r="2300" spans="1:10" x14ac:dyDescent="0.35">
      <c r="A2300" s="113"/>
      <c r="B2300" s="114"/>
      <c r="C2300" s="115"/>
      <c r="D2300" s="114"/>
      <c r="E2300" s="116"/>
      <c r="F2300" s="116"/>
      <c r="G2300" s="114"/>
      <c r="H2300" s="115"/>
      <c r="I2300" s="274"/>
      <c r="J2300" s="277" t="str">
        <f>IFERROR(VLOOKUP(I2300,ACOUSTIC_SITE_INFO!$AR$3:$AS$501,2,FALSE),"")</f>
        <v/>
      </c>
    </row>
    <row r="2301" spans="1:10" x14ac:dyDescent="0.35">
      <c r="A2301" s="113"/>
      <c r="B2301" s="114"/>
      <c r="C2301" s="115"/>
      <c r="D2301" s="114"/>
      <c r="E2301" s="116"/>
      <c r="F2301" s="116"/>
      <c r="G2301" s="114"/>
      <c r="H2301" s="115"/>
      <c r="I2301" s="274"/>
      <c r="J2301" s="277" t="str">
        <f>IFERROR(VLOOKUP(I2301,ACOUSTIC_SITE_INFO!$AR$3:$AS$501,2,FALSE),"")</f>
        <v/>
      </c>
    </row>
    <row r="2302" spans="1:10" x14ac:dyDescent="0.35">
      <c r="A2302" s="113"/>
      <c r="B2302" s="114"/>
      <c r="C2302" s="115"/>
      <c r="D2302" s="114"/>
      <c r="E2302" s="116"/>
      <c r="F2302" s="116"/>
      <c r="G2302" s="114"/>
      <c r="H2302" s="115"/>
      <c r="I2302" s="274"/>
      <c r="J2302" s="277" t="str">
        <f>IFERROR(VLOOKUP(I2302,ACOUSTIC_SITE_INFO!$AR$3:$AS$501,2,FALSE),"")</f>
        <v/>
      </c>
    </row>
    <row r="2303" spans="1:10" x14ac:dyDescent="0.35">
      <c r="A2303" s="113"/>
      <c r="B2303" s="114"/>
      <c r="C2303" s="115"/>
      <c r="D2303" s="114"/>
      <c r="E2303" s="116"/>
      <c r="F2303" s="116"/>
      <c r="G2303" s="114"/>
      <c r="H2303" s="115"/>
      <c r="I2303" s="274"/>
      <c r="J2303" s="277" t="str">
        <f>IFERROR(VLOOKUP(I2303,ACOUSTIC_SITE_INFO!$AR$3:$AS$501,2,FALSE),"")</f>
        <v/>
      </c>
    </row>
    <row r="2304" spans="1:10" x14ac:dyDescent="0.35">
      <c r="A2304" s="113"/>
      <c r="B2304" s="114"/>
      <c r="C2304" s="115"/>
      <c r="D2304" s="114"/>
      <c r="E2304" s="116"/>
      <c r="F2304" s="116"/>
      <c r="G2304" s="114"/>
      <c r="H2304" s="115"/>
      <c r="I2304" s="274"/>
      <c r="J2304" s="277" t="str">
        <f>IFERROR(VLOOKUP(I2304,ACOUSTIC_SITE_INFO!$AR$3:$AS$501,2,FALSE),"")</f>
        <v/>
      </c>
    </row>
    <row r="2305" spans="1:10" x14ac:dyDescent="0.35">
      <c r="A2305" s="113"/>
      <c r="B2305" s="114"/>
      <c r="C2305" s="115"/>
      <c r="D2305" s="114"/>
      <c r="E2305" s="116"/>
      <c r="F2305" s="116"/>
      <c r="G2305" s="114"/>
      <c r="H2305" s="115"/>
      <c r="I2305" s="274"/>
      <c r="J2305" s="277" t="str">
        <f>IFERROR(VLOOKUP(I2305,ACOUSTIC_SITE_INFO!$AR$3:$AS$501,2,FALSE),"")</f>
        <v/>
      </c>
    </row>
    <row r="2306" spans="1:10" x14ac:dyDescent="0.35">
      <c r="A2306" s="113"/>
      <c r="B2306" s="114"/>
      <c r="C2306" s="115"/>
      <c r="D2306" s="114"/>
      <c r="E2306" s="116"/>
      <c r="F2306" s="116"/>
      <c r="G2306" s="114"/>
      <c r="H2306" s="115"/>
      <c r="I2306" s="274"/>
      <c r="J2306" s="277" t="str">
        <f>IFERROR(VLOOKUP(I2306,ACOUSTIC_SITE_INFO!$AR$3:$AS$501,2,FALSE),"")</f>
        <v/>
      </c>
    </row>
    <row r="2307" spans="1:10" x14ac:dyDescent="0.35">
      <c r="A2307" s="113"/>
      <c r="B2307" s="114"/>
      <c r="C2307" s="115"/>
      <c r="D2307" s="114"/>
      <c r="E2307" s="116"/>
      <c r="F2307" s="116"/>
      <c r="G2307" s="114"/>
      <c r="H2307" s="115"/>
      <c r="I2307" s="274"/>
      <c r="J2307" s="277" t="str">
        <f>IFERROR(VLOOKUP(I2307,ACOUSTIC_SITE_INFO!$AR$3:$AS$501,2,FALSE),"")</f>
        <v/>
      </c>
    </row>
    <row r="2308" spans="1:10" x14ac:dyDescent="0.35">
      <c r="A2308" s="113"/>
      <c r="B2308" s="114"/>
      <c r="C2308" s="115"/>
      <c r="D2308" s="114"/>
      <c r="E2308" s="116"/>
      <c r="F2308" s="116"/>
      <c r="G2308" s="114"/>
      <c r="H2308" s="115"/>
      <c r="I2308" s="274"/>
      <c r="J2308" s="277" t="str">
        <f>IFERROR(VLOOKUP(I2308,ACOUSTIC_SITE_INFO!$AR$3:$AS$501,2,FALSE),"")</f>
        <v/>
      </c>
    </row>
    <row r="2309" spans="1:10" x14ac:dyDescent="0.35">
      <c r="A2309" s="113"/>
      <c r="B2309" s="114"/>
      <c r="C2309" s="115"/>
      <c r="D2309" s="114"/>
      <c r="E2309" s="116"/>
      <c r="F2309" s="116"/>
      <c r="G2309" s="114"/>
      <c r="H2309" s="115"/>
      <c r="I2309" s="274"/>
      <c r="J2309" s="277" t="str">
        <f>IFERROR(VLOOKUP(I2309,ACOUSTIC_SITE_INFO!$AR$3:$AS$501,2,FALSE),"")</f>
        <v/>
      </c>
    </row>
    <row r="2310" spans="1:10" x14ac:dyDescent="0.35">
      <c r="A2310" s="113"/>
      <c r="B2310" s="114"/>
      <c r="C2310" s="115"/>
      <c r="D2310" s="114"/>
      <c r="E2310" s="116"/>
      <c r="F2310" s="116"/>
      <c r="G2310" s="114"/>
      <c r="H2310" s="115"/>
      <c r="I2310" s="274"/>
      <c r="J2310" s="277" t="str">
        <f>IFERROR(VLOOKUP(I2310,ACOUSTIC_SITE_INFO!$AR$3:$AS$501,2,FALSE),"")</f>
        <v/>
      </c>
    </row>
    <row r="2311" spans="1:10" x14ac:dyDescent="0.35">
      <c r="A2311" s="113"/>
      <c r="B2311" s="114"/>
      <c r="C2311" s="115"/>
      <c r="D2311" s="114"/>
      <c r="E2311" s="116"/>
      <c r="F2311" s="116"/>
      <c r="G2311" s="114"/>
      <c r="H2311" s="115"/>
      <c r="I2311" s="274"/>
      <c r="J2311" s="277" t="str">
        <f>IFERROR(VLOOKUP(I2311,ACOUSTIC_SITE_INFO!$AR$3:$AS$501,2,FALSE),"")</f>
        <v/>
      </c>
    </row>
    <row r="2312" spans="1:10" x14ac:dyDescent="0.35">
      <c r="A2312" s="113"/>
      <c r="B2312" s="114"/>
      <c r="C2312" s="115"/>
      <c r="D2312" s="114"/>
      <c r="E2312" s="116"/>
      <c r="F2312" s="116"/>
      <c r="G2312" s="114"/>
      <c r="H2312" s="115"/>
      <c r="I2312" s="274"/>
      <c r="J2312" s="277" t="str">
        <f>IFERROR(VLOOKUP(I2312,ACOUSTIC_SITE_INFO!$AR$3:$AS$501,2,FALSE),"")</f>
        <v/>
      </c>
    </row>
    <row r="2313" spans="1:10" x14ac:dyDescent="0.35">
      <c r="A2313" s="113"/>
      <c r="B2313" s="114"/>
      <c r="C2313" s="115"/>
      <c r="D2313" s="114"/>
      <c r="E2313" s="116"/>
      <c r="F2313" s="116"/>
      <c r="G2313" s="114"/>
      <c r="H2313" s="115"/>
      <c r="I2313" s="274"/>
      <c r="J2313" s="277" t="str">
        <f>IFERROR(VLOOKUP(I2313,ACOUSTIC_SITE_INFO!$AR$3:$AS$501,2,FALSE),"")</f>
        <v/>
      </c>
    </row>
    <row r="2314" spans="1:10" x14ac:dyDescent="0.35">
      <c r="A2314" s="113"/>
      <c r="B2314" s="114"/>
      <c r="C2314" s="115"/>
      <c r="D2314" s="114"/>
      <c r="E2314" s="116"/>
      <c r="F2314" s="116"/>
      <c r="G2314" s="114"/>
      <c r="H2314" s="115"/>
      <c r="I2314" s="274"/>
      <c r="J2314" s="277" t="str">
        <f>IFERROR(VLOOKUP(I2314,ACOUSTIC_SITE_INFO!$AR$3:$AS$501,2,FALSE),"")</f>
        <v/>
      </c>
    </row>
    <row r="2315" spans="1:10" x14ac:dyDescent="0.35">
      <c r="A2315" s="113"/>
      <c r="B2315" s="114"/>
      <c r="C2315" s="115"/>
      <c r="D2315" s="114"/>
      <c r="E2315" s="116"/>
      <c r="F2315" s="116"/>
      <c r="G2315" s="114"/>
      <c r="H2315" s="115"/>
      <c r="I2315" s="274"/>
      <c r="J2315" s="277" t="str">
        <f>IFERROR(VLOOKUP(I2315,ACOUSTIC_SITE_INFO!$AR$3:$AS$501,2,FALSE),"")</f>
        <v/>
      </c>
    </row>
    <row r="2316" spans="1:10" x14ac:dyDescent="0.35">
      <c r="A2316" s="113"/>
      <c r="B2316" s="114"/>
      <c r="C2316" s="115"/>
      <c r="D2316" s="114"/>
      <c r="E2316" s="116"/>
      <c r="F2316" s="116"/>
      <c r="G2316" s="114"/>
      <c r="H2316" s="115"/>
      <c r="I2316" s="274"/>
      <c r="J2316" s="277" t="str">
        <f>IFERROR(VLOOKUP(I2316,ACOUSTIC_SITE_INFO!$AR$3:$AS$501,2,FALSE),"")</f>
        <v/>
      </c>
    </row>
    <row r="2317" spans="1:10" x14ac:dyDescent="0.35">
      <c r="A2317" s="113"/>
      <c r="B2317" s="114"/>
      <c r="C2317" s="115"/>
      <c r="D2317" s="114"/>
      <c r="E2317" s="116"/>
      <c r="F2317" s="116"/>
      <c r="G2317" s="114"/>
      <c r="H2317" s="115"/>
      <c r="I2317" s="274"/>
      <c r="J2317" s="277" t="str">
        <f>IFERROR(VLOOKUP(I2317,ACOUSTIC_SITE_INFO!$AR$3:$AS$501,2,FALSE),"")</f>
        <v/>
      </c>
    </row>
    <row r="2318" spans="1:10" x14ac:dyDescent="0.35">
      <c r="A2318" s="113"/>
      <c r="B2318" s="114"/>
      <c r="C2318" s="115"/>
      <c r="D2318" s="114"/>
      <c r="E2318" s="116"/>
      <c r="F2318" s="116"/>
      <c r="G2318" s="114"/>
      <c r="H2318" s="115"/>
      <c r="I2318" s="274"/>
      <c r="J2318" s="277" t="str">
        <f>IFERROR(VLOOKUP(I2318,ACOUSTIC_SITE_INFO!$AR$3:$AS$501,2,FALSE),"")</f>
        <v/>
      </c>
    </row>
    <row r="2319" spans="1:10" x14ac:dyDescent="0.35">
      <c r="A2319" s="113"/>
      <c r="B2319" s="114"/>
      <c r="C2319" s="115"/>
      <c r="D2319" s="114"/>
      <c r="E2319" s="116"/>
      <c r="F2319" s="116"/>
      <c r="G2319" s="114"/>
      <c r="H2319" s="115"/>
      <c r="I2319" s="274"/>
      <c r="J2319" s="277" t="str">
        <f>IFERROR(VLOOKUP(I2319,ACOUSTIC_SITE_INFO!$AR$3:$AS$501,2,FALSE),"")</f>
        <v/>
      </c>
    </row>
    <row r="2320" spans="1:10" x14ac:dyDescent="0.35">
      <c r="A2320" s="113"/>
      <c r="B2320" s="114"/>
      <c r="C2320" s="115"/>
      <c r="D2320" s="114"/>
      <c r="E2320" s="116"/>
      <c r="F2320" s="116"/>
      <c r="G2320" s="114"/>
      <c r="H2320" s="115"/>
      <c r="I2320" s="274"/>
      <c r="J2320" s="277" t="str">
        <f>IFERROR(VLOOKUP(I2320,ACOUSTIC_SITE_INFO!$AR$3:$AS$501,2,FALSE),"")</f>
        <v/>
      </c>
    </row>
    <row r="2321" spans="1:10" x14ac:dyDescent="0.35">
      <c r="A2321" s="113"/>
      <c r="B2321" s="114"/>
      <c r="C2321" s="115"/>
      <c r="D2321" s="114"/>
      <c r="E2321" s="116"/>
      <c r="F2321" s="116"/>
      <c r="G2321" s="114"/>
      <c r="H2321" s="115"/>
      <c r="I2321" s="274"/>
      <c r="J2321" s="277" t="str">
        <f>IFERROR(VLOOKUP(I2321,ACOUSTIC_SITE_INFO!$AR$3:$AS$501,2,FALSE),"")</f>
        <v/>
      </c>
    </row>
    <row r="2322" spans="1:10" x14ac:dyDescent="0.35">
      <c r="A2322" s="113"/>
      <c r="B2322" s="114"/>
      <c r="C2322" s="115"/>
      <c r="D2322" s="114"/>
      <c r="E2322" s="116"/>
      <c r="F2322" s="116"/>
      <c r="G2322" s="114"/>
      <c r="H2322" s="115"/>
      <c r="I2322" s="274"/>
      <c r="J2322" s="277" t="str">
        <f>IFERROR(VLOOKUP(I2322,ACOUSTIC_SITE_INFO!$AR$3:$AS$501,2,FALSE),"")</f>
        <v/>
      </c>
    </row>
    <row r="2323" spans="1:10" x14ac:dyDescent="0.35">
      <c r="A2323" s="113"/>
      <c r="B2323" s="114"/>
      <c r="C2323" s="115"/>
      <c r="D2323" s="114"/>
      <c r="E2323" s="116"/>
      <c r="F2323" s="116"/>
      <c r="G2323" s="114"/>
      <c r="H2323" s="115"/>
      <c r="I2323" s="274"/>
      <c r="J2323" s="277" t="str">
        <f>IFERROR(VLOOKUP(I2323,ACOUSTIC_SITE_INFO!$AR$3:$AS$501,2,FALSE),"")</f>
        <v/>
      </c>
    </row>
    <row r="2324" spans="1:10" x14ac:dyDescent="0.35">
      <c r="A2324" s="113"/>
      <c r="B2324" s="114"/>
      <c r="C2324" s="115"/>
      <c r="D2324" s="114"/>
      <c r="E2324" s="116"/>
      <c r="F2324" s="116"/>
      <c r="G2324" s="114"/>
      <c r="H2324" s="115"/>
      <c r="I2324" s="274"/>
      <c r="J2324" s="277" t="str">
        <f>IFERROR(VLOOKUP(I2324,ACOUSTIC_SITE_INFO!$AR$3:$AS$501,2,FALSE),"")</f>
        <v/>
      </c>
    </row>
    <row r="2325" spans="1:10" x14ac:dyDescent="0.35">
      <c r="A2325" s="113"/>
      <c r="B2325" s="114"/>
      <c r="C2325" s="115"/>
      <c r="D2325" s="114"/>
      <c r="E2325" s="116"/>
      <c r="F2325" s="116"/>
      <c r="G2325" s="114"/>
      <c r="H2325" s="115"/>
      <c r="I2325" s="274"/>
      <c r="J2325" s="277" t="str">
        <f>IFERROR(VLOOKUP(I2325,ACOUSTIC_SITE_INFO!$AR$3:$AS$501,2,FALSE),"")</f>
        <v/>
      </c>
    </row>
    <row r="2326" spans="1:10" x14ac:dyDescent="0.35">
      <c r="A2326" s="113"/>
      <c r="B2326" s="114"/>
      <c r="C2326" s="115"/>
      <c r="D2326" s="114"/>
      <c r="E2326" s="116"/>
      <c r="F2326" s="116"/>
      <c r="G2326" s="114"/>
      <c r="H2326" s="115"/>
      <c r="I2326" s="274"/>
      <c r="J2326" s="277" t="str">
        <f>IFERROR(VLOOKUP(I2326,ACOUSTIC_SITE_INFO!$AR$3:$AS$501,2,FALSE),"")</f>
        <v/>
      </c>
    </row>
    <row r="2327" spans="1:10" x14ac:dyDescent="0.35">
      <c r="A2327" s="113"/>
      <c r="B2327" s="114"/>
      <c r="C2327" s="115"/>
      <c r="D2327" s="114"/>
      <c r="E2327" s="116"/>
      <c r="F2327" s="116"/>
      <c r="G2327" s="114"/>
      <c r="H2327" s="115"/>
      <c r="I2327" s="274"/>
      <c r="J2327" s="277" t="str">
        <f>IFERROR(VLOOKUP(I2327,ACOUSTIC_SITE_INFO!$AR$3:$AS$501,2,FALSE),"")</f>
        <v/>
      </c>
    </row>
    <row r="2328" spans="1:10" x14ac:dyDescent="0.35">
      <c r="A2328" s="113"/>
      <c r="B2328" s="114"/>
      <c r="C2328" s="115"/>
      <c r="D2328" s="114"/>
      <c r="E2328" s="116"/>
      <c r="F2328" s="116"/>
      <c r="G2328" s="114"/>
      <c r="H2328" s="115"/>
      <c r="I2328" s="274"/>
      <c r="J2328" s="277" t="str">
        <f>IFERROR(VLOOKUP(I2328,ACOUSTIC_SITE_INFO!$AR$3:$AS$501,2,FALSE),"")</f>
        <v/>
      </c>
    </row>
    <row r="2329" spans="1:10" x14ac:dyDescent="0.35">
      <c r="A2329" s="113"/>
      <c r="B2329" s="114"/>
      <c r="C2329" s="115"/>
      <c r="D2329" s="114"/>
      <c r="E2329" s="116"/>
      <c r="F2329" s="116"/>
      <c r="G2329" s="114"/>
      <c r="H2329" s="115"/>
      <c r="I2329" s="274"/>
      <c r="J2329" s="277" t="str">
        <f>IFERROR(VLOOKUP(I2329,ACOUSTIC_SITE_INFO!$AR$3:$AS$501,2,FALSE),"")</f>
        <v/>
      </c>
    </row>
    <row r="2330" spans="1:10" x14ac:dyDescent="0.35">
      <c r="A2330" s="113"/>
      <c r="B2330" s="114"/>
      <c r="C2330" s="115"/>
      <c r="D2330" s="114"/>
      <c r="E2330" s="116"/>
      <c r="F2330" s="116"/>
      <c r="G2330" s="114"/>
      <c r="H2330" s="115"/>
      <c r="I2330" s="274"/>
      <c r="J2330" s="277" t="str">
        <f>IFERROR(VLOOKUP(I2330,ACOUSTIC_SITE_INFO!$AR$3:$AS$501,2,FALSE),"")</f>
        <v/>
      </c>
    </row>
    <row r="2331" spans="1:10" x14ac:dyDescent="0.35">
      <c r="A2331" s="113"/>
      <c r="B2331" s="114"/>
      <c r="C2331" s="115"/>
      <c r="D2331" s="114"/>
      <c r="E2331" s="116"/>
      <c r="F2331" s="116"/>
      <c r="G2331" s="114"/>
      <c r="H2331" s="115"/>
      <c r="I2331" s="274"/>
      <c r="J2331" s="277" t="str">
        <f>IFERROR(VLOOKUP(I2331,ACOUSTIC_SITE_INFO!$AR$3:$AS$501,2,FALSE),"")</f>
        <v/>
      </c>
    </row>
    <row r="2332" spans="1:10" x14ac:dyDescent="0.35">
      <c r="A2332" s="113"/>
      <c r="B2332" s="114"/>
      <c r="C2332" s="115"/>
      <c r="D2332" s="114"/>
      <c r="E2332" s="116"/>
      <c r="F2332" s="116"/>
      <c r="G2332" s="114"/>
      <c r="H2332" s="115"/>
      <c r="I2332" s="274"/>
      <c r="J2332" s="277" t="str">
        <f>IFERROR(VLOOKUP(I2332,ACOUSTIC_SITE_INFO!$AR$3:$AS$501,2,FALSE),"")</f>
        <v/>
      </c>
    </row>
    <row r="2333" spans="1:10" x14ac:dyDescent="0.35">
      <c r="A2333" s="113"/>
      <c r="B2333" s="114"/>
      <c r="C2333" s="115"/>
      <c r="D2333" s="114"/>
      <c r="E2333" s="116"/>
      <c r="F2333" s="116"/>
      <c r="G2333" s="114"/>
      <c r="H2333" s="115"/>
      <c r="I2333" s="274"/>
      <c r="J2333" s="277" t="str">
        <f>IFERROR(VLOOKUP(I2333,ACOUSTIC_SITE_INFO!$AR$3:$AS$501,2,FALSE),"")</f>
        <v/>
      </c>
    </row>
    <row r="2334" spans="1:10" x14ac:dyDescent="0.35">
      <c r="A2334" s="113"/>
      <c r="B2334" s="114"/>
      <c r="C2334" s="115"/>
      <c r="D2334" s="114"/>
      <c r="E2334" s="116"/>
      <c r="F2334" s="116"/>
      <c r="G2334" s="114"/>
      <c r="H2334" s="115"/>
      <c r="I2334" s="274"/>
      <c r="J2334" s="277" t="str">
        <f>IFERROR(VLOOKUP(I2334,ACOUSTIC_SITE_INFO!$AR$3:$AS$501,2,FALSE),"")</f>
        <v/>
      </c>
    </row>
    <row r="2335" spans="1:10" x14ac:dyDescent="0.35">
      <c r="A2335" s="113"/>
      <c r="B2335" s="114"/>
      <c r="C2335" s="115"/>
      <c r="D2335" s="114"/>
      <c r="E2335" s="116"/>
      <c r="F2335" s="116"/>
      <c r="G2335" s="114"/>
      <c r="H2335" s="115"/>
      <c r="I2335" s="274"/>
      <c r="J2335" s="277" t="str">
        <f>IFERROR(VLOOKUP(I2335,ACOUSTIC_SITE_INFO!$AR$3:$AS$501,2,FALSE),"")</f>
        <v/>
      </c>
    </row>
    <row r="2336" spans="1:10" x14ac:dyDescent="0.35">
      <c r="A2336" s="113"/>
      <c r="B2336" s="114"/>
      <c r="C2336" s="115"/>
      <c r="D2336" s="114"/>
      <c r="E2336" s="116"/>
      <c r="F2336" s="116"/>
      <c r="G2336" s="114"/>
      <c r="H2336" s="115"/>
      <c r="I2336" s="274"/>
      <c r="J2336" s="277" t="str">
        <f>IFERROR(VLOOKUP(I2336,ACOUSTIC_SITE_INFO!$AR$3:$AS$501,2,FALSE),"")</f>
        <v/>
      </c>
    </row>
    <row r="2337" spans="1:10" x14ac:dyDescent="0.35">
      <c r="A2337" s="113"/>
      <c r="B2337" s="114"/>
      <c r="C2337" s="115"/>
      <c r="D2337" s="114"/>
      <c r="E2337" s="116"/>
      <c r="F2337" s="116"/>
      <c r="G2337" s="114"/>
      <c r="H2337" s="115"/>
      <c r="I2337" s="274"/>
      <c r="J2337" s="277" t="str">
        <f>IFERROR(VLOOKUP(I2337,ACOUSTIC_SITE_INFO!$AR$3:$AS$501,2,FALSE),"")</f>
        <v/>
      </c>
    </row>
    <row r="2338" spans="1:10" x14ac:dyDescent="0.35">
      <c r="A2338" s="113"/>
      <c r="B2338" s="114"/>
      <c r="C2338" s="115"/>
      <c r="D2338" s="114"/>
      <c r="E2338" s="116"/>
      <c r="F2338" s="116"/>
      <c r="G2338" s="114"/>
      <c r="H2338" s="115"/>
      <c r="I2338" s="274"/>
      <c r="J2338" s="277" t="str">
        <f>IFERROR(VLOOKUP(I2338,ACOUSTIC_SITE_INFO!$AR$3:$AS$501,2,FALSE),"")</f>
        <v/>
      </c>
    </row>
    <row r="2339" spans="1:10" x14ac:dyDescent="0.35">
      <c r="A2339" s="113"/>
      <c r="B2339" s="114"/>
      <c r="C2339" s="115"/>
      <c r="D2339" s="114"/>
      <c r="E2339" s="116"/>
      <c r="F2339" s="116"/>
      <c r="G2339" s="114"/>
      <c r="H2339" s="115"/>
      <c r="I2339" s="274"/>
      <c r="J2339" s="277" t="str">
        <f>IFERROR(VLOOKUP(I2339,ACOUSTIC_SITE_INFO!$AR$3:$AS$501,2,FALSE),"")</f>
        <v/>
      </c>
    </row>
    <row r="2340" spans="1:10" x14ac:dyDescent="0.35">
      <c r="A2340" s="113"/>
      <c r="B2340" s="114"/>
      <c r="C2340" s="115"/>
      <c r="D2340" s="114"/>
      <c r="E2340" s="116"/>
      <c r="F2340" s="116"/>
      <c r="G2340" s="114"/>
      <c r="H2340" s="115"/>
      <c r="I2340" s="274"/>
      <c r="J2340" s="277" t="str">
        <f>IFERROR(VLOOKUP(I2340,ACOUSTIC_SITE_INFO!$AR$3:$AS$501,2,FALSE),"")</f>
        <v/>
      </c>
    </row>
    <row r="2341" spans="1:10" x14ac:dyDescent="0.35">
      <c r="A2341" s="113"/>
      <c r="B2341" s="114"/>
      <c r="C2341" s="115"/>
      <c r="D2341" s="114"/>
      <c r="E2341" s="116"/>
      <c r="F2341" s="116"/>
      <c r="G2341" s="114"/>
      <c r="H2341" s="115"/>
      <c r="I2341" s="274"/>
      <c r="J2341" s="277" t="str">
        <f>IFERROR(VLOOKUP(I2341,ACOUSTIC_SITE_INFO!$AR$3:$AS$501,2,FALSE),"")</f>
        <v/>
      </c>
    </row>
    <row r="2342" spans="1:10" x14ac:dyDescent="0.35">
      <c r="A2342" s="113"/>
      <c r="B2342" s="114"/>
      <c r="C2342" s="115"/>
      <c r="D2342" s="114"/>
      <c r="E2342" s="116"/>
      <c r="F2342" s="116"/>
      <c r="G2342" s="114"/>
      <c r="H2342" s="115"/>
      <c r="I2342" s="274"/>
      <c r="J2342" s="277" t="str">
        <f>IFERROR(VLOOKUP(I2342,ACOUSTIC_SITE_INFO!$AR$3:$AS$501,2,FALSE),"")</f>
        <v/>
      </c>
    </row>
    <row r="2343" spans="1:10" x14ac:dyDescent="0.35">
      <c r="A2343" s="113"/>
      <c r="B2343" s="114"/>
      <c r="C2343" s="115"/>
      <c r="D2343" s="114"/>
      <c r="E2343" s="116"/>
      <c r="F2343" s="116"/>
      <c r="G2343" s="114"/>
      <c r="H2343" s="115"/>
      <c r="I2343" s="274"/>
      <c r="J2343" s="277" t="str">
        <f>IFERROR(VLOOKUP(I2343,ACOUSTIC_SITE_INFO!$AR$3:$AS$501,2,FALSE),"")</f>
        <v/>
      </c>
    </row>
    <row r="2344" spans="1:10" x14ac:dyDescent="0.35">
      <c r="A2344" s="113"/>
      <c r="B2344" s="114"/>
      <c r="C2344" s="115"/>
      <c r="D2344" s="114"/>
      <c r="E2344" s="116"/>
      <c r="F2344" s="116"/>
      <c r="G2344" s="114"/>
      <c r="H2344" s="115"/>
      <c r="I2344" s="274"/>
      <c r="J2344" s="277" t="str">
        <f>IFERROR(VLOOKUP(I2344,ACOUSTIC_SITE_INFO!$AR$3:$AS$501,2,FALSE),"")</f>
        <v/>
      </c>
    </row>
    <row r="2345" spans="1:10" x14ac:dyDescent="0.35">
      <c r="A2345" s="113"/>
      <c r="B2345" s="114"/>
      <c r="C2345" s="115"/>
      <c r="D2345" s="114"/>
      <c r="E2345" s="116"/>
      <c r="F2345" s="116"/>
      <c r="G2345" s="114"/>
      <c r="H2345" s="115"/>
      <c r="I2345" s="274"/>
      <c r="J2345" s="277" t="str">
        <f>IFERROR(VLOOKUP(I2345,ACOUSTIC_SITE_INFO!$AR$3:$AS$501,2,FALSE),"")</f>
        <v/>
      </c>
    </row>
    <row r="2346" spans="1:10" x14ac:dyDescent="0.35">
      <c r="A2346" s="113"/>
      <c r="B2346" s="114"/>
      <c r="C2346" s="115"/>
      <c r="D2346" s="114"/>
      <c r="E2346" s="116"/>
      <c r="F2346" s="116"/>
      <c r="G2346" s="114"/>
      <c r="H2346" s="115"/>
      <c r="I2346" s="274"/>
      <c r="J2346" s="277" t="str">
        <f>IFERROR(VLOOKUP(I2346,ACOUSTIC_SITE_INFO!$AR$3:$AS$501,2,FALSE),"")</f>
        <v/>
      </c>
    </row>
    <row r="2347" spans="1:10" x14ac:dyDescent="0.35">
      <c r="A2347" s="113"/>
      <c r="B2347" s="114"/>
      <c r="C2347" s="115"/>
      <c r="D2347" s="114"/>
      <c r="E2347" s="116"/>
      <c r="F2347" s="116"/>
      <c r="G2347" s="114"/>
      <c r="H2347" s="115"/>
      <c r="I2347" s="274"/>
      <c r="J2347" s="277" t="str">
        <f>IFERROR(VLOOKUP(I2347,ACOUSTIC_SITE_INFO!$AR$3:$AS$501,2,FALSE),"")</f>
        <v/>
      </c>
    </row>
    <row r="2348" spans="1:10" x14ac:dyDescent="0.35">
      <c r="A2348" s="113"/>
      <c r="B2348" s="114"/>
      <c r="C2348" s="115"/>
      <c r="D2348" s="114"/>
      <c r="E2348" s="116"/>
      <c r="F2348" s="116"/>
      <c r="G2348" s="114"/>
      <c r="H2348" s="115"/>
      <c r="I2348" s="274"/>
      <c r="J2348" s="277" t="str">
        <f>IFERROR(VLOOKUP(I2348,ACOUSTIC_SITE_INFO!$AR$3:$AS$501,2,FALSE),"")</f>
        <v/>
      </c>
    </row>
    <row r="2349" spans="1:10" x14ac:dyDescent="0.35">
      <c r="A2349" s="113"/>
      <c r="B2349" s="114"/>
      <c r="C2349" s="115"/>
      <c r="D2349" s="114"/>
      <c r="E2349" s="116"/>
      <c r="F2349" s="116"/>
      <c r="G2349" s="114"/>
      <c r="H2349" s="115"/>
      <c r="I2349" s="274"/>
      <c r="J2349" s="277" t="str">
        <f>IFERROR(VLOOKUP(I2349,ACOUSTIC_SITE_INFO!$AR$3:$AS$501,2,FALSE),"")</f>
        <v/>
      </c>
    </row>
    <row r="2350" spans="1:10" x14ac:dyDescent="0.35">
      <c r="A2350" s="113"/>
      <c r="B2350" s="114"/>
      <c r="C2350" s="115"/>
      <c r="D2350" s="114"/>
      <c r="E2350" s="116"/>
      <c r="F2350" s="116"/>
      <c r="G2350" s="114"/>
      <c r="H2350" s="115"/>
      <c r="I2350" s="274"/>
      <c r="J2350" s="277" t="str">
        <f>IFERROR(VLOOKUP(I2350,ACOUSTIC_SITE_INFO!$AR$3:$AS$501,2,FALSE),"")</f>
        <v/>
      </c>
    </row>
    <row r="2351" spans="1:10" x14ac:dyDescent="0.35">
      <c r="A2351" s="113"/>
      <c r="B2351" s="114"/>
      <c r="C2351" s="115"/>
      <c r="D2351" s="114"/>
      <c r="E2351" s="116"/>
      <c r="F2351" s="116"/>
      <c r="G2351" s="114"/>
      <c r="H2351" s="115"/>
      <c r="I2351" s="274"/>
      <c r="J2351" s="277" t="str">
        <f>IFERROR(VLOOKUP(I2351,ACOUSTIC_SITE_INFO!$AR$3:$AS$501,2,FALSE),"")</f>
        <v/>
      </c>
    </row>
    <row r="2352" spans="1:10" x14ac:dyDescent="0.35">
      <c r="A2352" s="113"/>
      <c r="B2352" s="114"/>
      <c r="C2352" s="115"/>
      <c r="D2352" s="114"/>
      <c r="E2352" s="116"/>
      <c r="F2352" s="116"/>
      <c r="G2352" s="114"/>
      <c r="H2352" s="115"/>
      <c r="I2352" s="274"/>
      <c r="J2352" s="277" t="str">
        <f>IFERROR(VLOOKUP(I2352,ACOUSTIC_SITE_INFO!$AR$3:$AS$501,2,FALSE),"")</f>
        <v/>
      </c>
    </row>
    <row r="2353" spans="1:10" x14ac:dyDescent="0.35">
      <c r="A2353" s="113"/>
      <c r="B2353" s="114"/>
      <c r="C2353" s="115"/>
      <c r="D2353" s="114"/>
      <c r="E2353" s="116"/>
      <c r="F2353" s="116"/>
      <c r="G2353" s="114"/>
      <c r="H2353" s="115"/>
      <c r="I2353" s="274"/>
      <c r="J2353" s="277" t="str">
        <f>IFERROR(VLOOKUP(I2353,ACOUSTIC_SITE_INFO!$AR$3:$AS$501,2,FALSE),"")</f>
        <v/>
      </c>
    </row>
    <row r="2354" spans="1:10" x14ac:dyDescent="0.35">
      <c r="A2354" s="113"/>
      <c r="B2354" s="114"/>
      <c r="C2354" s="115"/>
      <c r="D2354" s="114"/>
      <c r="E2354" s="116"/>
      <c r="F2354" s="116"/>
      <c r="G2354" s="114"/>
      <c r="H2354" s="115"/>
      <c r="I2354" s="274"/>
      <c r="J2354" s="277" t="str">
        <f>IFERROR(VLOOKUP(I2354,ACOUSTIC_SITE_INFO!$AR$3:$AS$501,2,FALSE),"")</f>
        <v/>
      </c>
    </row>
    <row r="2355" spans="1:10" x14ac:dyDescent="0.35">
      <c r="A2355" s="113"/>
      <c r="B2355" s="114"/>
      <c r="C2355" s="115"/>
      <c r="D2355" s="114"/>
      <c r="E2355" s="116"/>
      <c r="F2355" s="116"/>
      <c r="G2355" s="114"/>
      <c r="H2355" s="115"/>
      <c r="I2355" s="274"/>
      <c r="J2355" s="277" t="str">
        <f>IFERROR(VLOOKUP(I2355,ACOUSTIC_SITE_INFO!$AR$3:$AS$501,2,FALSE),"")</f>
        <v/>
      </c>
    </row>
    <row r="2356" spans="1:10" x14ac:dyDescent="0.35">
      <c r="A2356" s="113"/>
      <c r="B2356" s="114"/>
      <c r="C2356" s="115"/>
      <c r="D2356" s="114"/>
      <c r="E2356" s="116"/>
      <c r="F2356" s="116"/>
      <c r="G2356" s="114"/>
      <c r="H2356" s="115"/>
      <c r="I2356" s="274"/>
      <c r="J2356" s="277" t="str">
        <f>IFERROR(VLOOKUP(I2356,ACOUSTIC_SITE_INFO!$AR$3:$AS$501,2,FALSE),"")</f>
        <v/>
      </c>
    </row>
    <row r="2357" spans="1:10" x14ac:dyDescent="0.35">
      <c r="A2357" s="113"/>
      <c r="B2357" s="114"/>
      <c r="C2357" s="115"/>
      <c r="D2357" s="114"/>
      <c r="E2357" s="116"/>
      <c r="F2357" s="116"/>
      <c r="G2357" s="114"/>
      <c r="H2357" s="115"/>
      <c r="I2357" s="274"/>
      <c r="J2357" s="277" t="str">
        <f>IFERROR(VLOOKUP(I2357,ACOUSTIC_SITE_INFO!$AR$3:$AS$501,2,FALSE),"")</f>
        <v/>
      </c>
    </row>
    <row r="2358" spans="1:10" x14ac:dyDescent="0.35">
      <c r="A2358" s="113"/>
      <c r="B2358" s="114"/>
      <c r="C2358" s="115"/>
      <c r="D2358" s="114"/>
      <c r="E2358" s="116"/>
      <c r="F2358" s="116"/>
      <c r="G2358" s="114"/>
      <c r="H2358" s="115"/>
      <c r="I2358" s="274"/>
      <c r="J2358" s="277" t="str">
        <f>IFERROR(VLOOKUP(I2358,ACOUSTIC_SITE_INFO!$AR$3:$AS$501,2,FALSE),"")</f>
        <v/>
      </c>
    </row>
    <row r="2359" spans="1:10" x14ac:dyDescent="0.35">
      <c r="A2359" s="113"/>
      <c r="B2359" s="114"/>
      <c r="C2359" s="115"/>
      <c r="D2359" s="114"/>
      <c r="E2359" s="116"/>
      <c r="F2359" s="116"/>
      <c r="G2359" s="114"/>
      <c r="H2359" s="115"/>
      <c r="I2359" s="274"/>
      <c r="J2359" s="277" t="str">
        <f>IFERROR(VLOOKUP(I2359,ACOUSTIC_SITE_INFO!$AR$3:$AS$501,2,FALSE),"")</f>
        <v/>
      </c>
    </row>
    <row r="2360" spans="1:10" x14ac:dyDescent="0.35">
      <c r="A2360" s="113"/>
      <c r="B2360" s="114"/>
      <c r="C2360" s="115"/>
      <c r="D2360" s="114"/>
      <c r="E2360" s="116"/>
      <c r="F2360" s="116"/>
      <c r="G2360" s="114"/>
      <c r="H2360" s="115"/>
      <c r="I2360" s="274"/>
      <c r="J2360" s="277" t="str">
        <f>IFERROR(VLOOKUP(I2360,ACOUSTIC_SITE_INFO!$AR$3:$AS$501,2,FALSE),"")</f>
        <v/>
      </c>
    </row>
    <row r="2361" spans="1:10" x14ac:dyDescent="0.35">
      <c r="A2361" s="113"/>
      <c r="B2361" s="114"/>
      <c r="C2361" s="115"/>
      <c r="D2361" s="114"/>
      <c r="E2361" s="116"/>
      <c r="F2361" s="116"/>
      <c r="G2361" s="114"/>
      <c r="H2361" s="115"/>
      <c r="I2361" s="274"/>
      <c r="J2361" s="277" t="str">
        <f>IFERROR(VLOOKUP(I2361,ACOUSTIC_SITE_INFO!$AR$3:$AS$501,2,FALSE),"")</f>
        <v/>
      </c>
    </row>
    <row r="2362" spans="1:10" x14ac:dyDescent="0.35">
      <c r="A2362" s="113"/>
      <c r="B2362" s="114"/>
      <c r="C2362" s="115"/>
      <c r="D2362" s="114"/>
      <c r="E2362" s="116"/>
      <c r="F2362" s="116"/>
      <c r="G2362" s="114"/>
      <c r="H2362" s="115"/>
      <c r="I2362" s="274"/>
      <c r="J2362" s="277" t="str">
        <f>IFERROR(VLOOKUP(I2362,ACOUSTIC_SITE_INFO!$AR$3:$AS$501,2,FALSE),"")</f>
        <v/>
      </c>
    </row>
    <row r="2363" spans="1:10" x14ac:dyDescent="0.35">
      <c r="A2363" s="113"/>
      <c r="B2363" s="114"/>
      <c r="C2363" s="115"/>
      <c r="D2363" s="114"/>
      <c r="E2363" s="116"/>
      <c r="F2363" s="116"/>
      <c r="G2363" s="114"/>
      <c r="H2363" s="115"/>
      <c r="I2363" s="274"/>
      <c r="J2363" s="277" t="str">
        <f>IFERROR(VLOOKUP(I2363,ACOUSTIC_SITE_INFO!$AR$3:$AS$501,2,FALSE),"")</f>
        <v/>
      </c>
    </row>
    <row r="2364" spans="1:10" x14ac:dyDescent="0.35">
      <c r="A2364" s="113"/>
      <c r="B2364" s="114"/>
      <c r="C2364" s="115"/>
      <c r="D2364" s="114"/>
      <c r="E2364" s="116"/>
      <c r="F2364" s="116"/>
      <c r="G2364" s="114"/>
      <c r="H2364" s="115"/>
      <c r="I2364" s="274"/>
      <c r="J2364" s="277" t="str">
        <f>IFERROR(VLOOKUP(I2364,ACOUSTIC_SITE_INFO!$AR$3:$AS$501,2,FALSE),"")</f>
        <v/>
      </c>
    </row>
    <row r="2365" spans="1:10" x14ac:dyDescent="0.35">
      <c r="A2365" s="113"/>
      <c r="B2365" s="114"/>
      <c r="C2365" s="115"/>
      <c r="D2365" s="114"/>
      <c r="E2365" s="116"/>
      <c r="F2365" s="116"/>
      <c r="G2365" s="114"/>
      <c r="H2365" s="115"/>
      <c r="I2365" s="274"/>
      <c r="J2365" s="277" t="str">
        <f>IFERROR(VLOOKUP(I2365,ACOUSTIC_SITE_INFO!$AR$3:$AS$501,2,FALSE),"")</f>
        <v/>
      </c>
    </row>
    <row r="2366" spans="1:10" x14ac:dyDescent="0.35">
      <c r="A2366" s="113"/>
      <c r="B2366" s="114"/>
      <c r="C2366" s="115"/>
      <c r="D2366" s="114"/>
      <c r="E2366" s="116"/>
      <c r="F2366" s="116"/>
      <c r="G2366" s="114"/>
      <c r="H2366" s="115"/>
      <c r="I2366" s="274"/>
      <c r="J2366" s="277" t="str">
        <f>IFERROR(VLOOKUP(I2366,ACOUSTIC_SITE_INFO!$AR$3:$AS$501,2,FALSE),"")</f>
        <v/>
      </c>
    </row>
    <row r="2367" spans="1:10" x14ac:dyDescent="0.35">
      <c r="A2367" s="113"/>
      <c r="B2367" s="114"/>
      <c r="C2367" s="115"/>
      <c r="D2367" s="114"/>
      <c r="E2367" s="116"/>
      <c r="F2367" s="116"/>
      <c r="G2367" s="114"/>
      <c r="H2367" s="115"/>
      <c r="I2367" s="274"/>
      <c r="J2367" s="277" t="str">
        <f>IFERROR(VLOOKUP(I2367,ACOUSTIC_SITE_INFO!$AR$3:$AS$501,2,FALSE),"")</f>
        <v/>
      </c>
    </row>
    <row r="2368" spans="1:10" x14ac:dyDescent="0.35">
      <c r="A2368" s="113"/>
      <c r="B2368" s="114"/>
      <c r="C2368" s="115"/>
      <c r="D2368" s="114"/>
      <c r="E2368" s="116"/>
      <c r="F2368" s="116"/>
      <c r="G2368" s="114"/>
      <c r="H2368" s="115"/>
      <c r="I2368" s="274"/>
      <c r="J2368" s="277" t="str">
        <f>IFERROR(VLOOKUP(I2368,ACOUSTIC_SITE_INFO!$AR$3:$AS$501,2,FALSE),"")</f>
        <v/>
      </c>
    </row>
    <row r="2369" spans="1:10" x14ac:dyDescent="0.35">
      <c r="A2369" s="113"/>
      <c r="B2369" s="114"/>
      <c r="C2369" s="115"/>
      <c r="D2369" s="114"/>
      <c r="E2369" s="116"/>
      <c r="F2369" s="116"/>
      <c r="G2369" s="114"/>
      <c r="H2369" s="115"/>
      <c r="I2369" s="274"/>
      <c r="J2369" s="277" t="str">
        <f>IFERROR(VLOOKUP(I2369,ACOUSTIC_SITE_INFO!$AR$3:$AS$501,2,FALSE),"")</f>
        <v/>
      </c>
    </row>
    <row r="2370" spans="1:10" x14ac:dyDescent="0.35">
      <c r="A2370" s="113"/>
      <c r="B2370" s="114"/>
      <c r="C2370" s="115"/>
      <c r="D2370" s="114"/>
      <c r="E2370" s="116"/>
      <c r="F2370" s="116"/>
      <c r="G2370" s="114"/>
      <c r="H2370" s="115"/>
      <c r="I2370" s="274"/>
      <c r="J2370" s="277" t="str">
        <f>IFERROR(VLOOKUP(I2370,ACOUSTIC_SITE_INFO!$AR$3:$AS$501,2,FALSE),"")</f>
        <v/>
      </c>
    </row>
    <row r="2371" spans="1:10" x14ac:dyDescent="0.35">
      <c r="A2371" s="113"/>
      <c r="B2371" s="114"/>
      <c r="C2371" s="115"/>
      <c r="D2371" s="114"/>
      <c r="E2371" s="116"/>
      <c r="F2371" s="116"/>
      <c r="G2371" s="114"/>
      <c r="H2371" s="115"/>
      <c r="I2371" s="274"/>
      <c r="J2371" s="277" t="str">
        <f>IFERROR(VLOOKUP(I2371,ACOUSTIC_SITE_INFO!$AR$3:$AS$501,2,FALSE),"")</f>
        <v/>
      </c>
    </row>
    <row r="2372" spans="1:10" x14ac:dyDescent="0.35">
      <c r="A2372" s="113"/>
      <c r="B2372" s="114"/>
      <c r="C2372" s="115"/>
      <c r="D2372" s="114"/>
      <c r="E2372" s="116"/>
      <c r="F2372" s="116"/>
      <c r="G2372" s="114"/>
      <c r="H2372" s="115"/>
      <c r="I2372" s="274"/>
      <c r="J2372" s="277" t="str">
        <f>IFERROR(VLOOKUP(I2372,ACOUSTIC_SITE_INFO!$AR$3:$AS$501,2,FALSE),"")</f>
        <v/>
      </c>
    </row>
    <row r="2373" spans="1:10" x14ac:dyDescent="0.35">
      <c r="A2373" s="113"/>
      <c r="B2373" s="114"/>
      <c r="C2373" s="115"/>
      <c r="D2373" s="114"/>
      <c r="E2373" s="116"/>
      <c r="F2373" s="116"/>
      <c r="G2373" s="114"/>
      <c r="H2373" s="115"/>
      <c r="I2373" s="274"/>
      <c r="J2373" s="277" t="str">
        <f>IFERROR(VLOOKUP(I2373,ACOUSTIC_SITE_INFO!$AR$3:$AS$501,2,FALSE),"")</f>
        <v/>
      </c>
    </row>
    <row r="2374" spans="1:10" x14ac:dyDescent="0.35">
      <c r="A2374" s="113"/>
      <c r="B2374" s="114"/>
      <c r="C2374" s="115"/>
      <c r="D2374" s="114"/>
      <c r="E2374" s="116"/>
      <c r="F2374" s="116"/>
      <c r="G2374" s="114"/>
      <c r="H2374" s="115"/>
      <c r="I2374" s="274"/>
      <c r="J2374" s="277" t="str">
        <f>IFERROR(VLOOKUP(I2374,ACOUSTIC_SITE_INFO!$AR$3:$AS$501,2,FALSE),"")</f>
        <v/>
      </c>
    </row>
    <row r="2375" spans="1:10" x14ac:dyDescent="0.35">
      <c r="A2375" s="113"/>
      <c r="B2375" s="114"/>
      <c r="C2375" s="115"/>
      <c r="D2375" s="114"/>
      <c r="E2375" s="116"/>
      <c r="F2375" s="116"/>
      <c r="G2375" s="114"/>
      <c r="H2375" s="115"/>
      <c r="I2375" s="274"/>
      <c r="J2375" s="277" t="str">
        <f>IFERROR(VLOOKUP(I2375,ACOUSTIC_SITE_INFO!$AR$3:$AS$501,2,FALSE),"")</f>
        <v/>
      </c>
    </row>
    <row r="2376" spans="1:10" x14ac:dyDescent="0.35">
      <c r="A2376" s="113"/>
      <c r="B2376" s="114"/>
      <c r="C2376" s="115"/>
      <c r="D2376" s="114"/>
      <c r="E2376" s="116"/>
      <c r="F2376" s="116"/>
      <c r="G2376" s="114"/>
      <c r="H2376" s="115"/>
      <c r="I2376" s="274"/>
      <c r="J2376" s="277" t="str">
        <f>IFERROR(VLOOKUP(I2376,ACOUSTIC_SITE_INFO!$AR$3:$AS$501,2,FALSE),"")</f>
        <v/>
      </c>
    </row>
    <row r="2377" spans="1:10" x14ac:dyDescent="0.35">
      <c r="A2377" s="113"/>
      <c r="B2377" s="114"/>
      <c r="C2377" s="115"/>
      <c r="D2377" s="114"/>
      <c r="E2377" s="116"/>
      <c r="F2377" s="116"/>
      <c r="G2377" s="114"/>
      <c r="H2377" s="115"/>
      <c r="I2377" s="274"/>
      <c r="J2377" s="277" t="str">
        <f>IFERROR(VLOOKUP(I2377,ACOUSTIC_SITE_INFO!$AR$3:$AS$501,2,FALSE),"")</f>
        <v/>
      </c>
    </row>
    <row r="2378" spans="1:10" x14ac:dyDescent="0.35">
      <c r="A2378" s="113"/>
      <c r="B2378" s="114"/>
      <c r="C2378" s="115"/>
      <c r="D2378" s="114"/>
      <c r="E2378" s="116"/>
      <c r="F2378" s="116"/>
      <c r="G2378" s="114"/>
      <c r="H2378" s="115"/>
      <c r="I2378" s="274"/>
      <c r="J2378" s="277" t="str">
        <f>IFERROR(VLOOKUP(I2378,ACOUSTIC_SITE_INFO!$AR$3:$AS$501,2,FALSE),"")</f>
        <v/>
      </c>
    </row>
    <row r="2379" spans="1:10" x14ac:dyDescent="0.35">
      <c r="A2379" s="113"/>
      <c r="B2379" s="114"/>
      <c r="C2379" s="115"/>
      <c r="D2379" s="114"/>
      <c r="E2379" s="116"/>
      <c r="F2379" s="116"/>
      <c r="G2379" s="114"/>
      <c r="H2379" s="115"/>
      <c r="I2379" s="274"/>
      <c r="J2379" s="277" t="str">
        <f>IFERROR(VLOOKUP(I2379,ACOUSTIC_SITE_INFO!$AR$3:$AS$501,2,FALSE),"")</f>
        <v/>
      </c>
    </row>
    <row r="2380" spans="1:10" x14ac:dyDescent="0.35">
      <c r="A2380" s="113"/>
      <c r="B2380" s="114"/>
      <c r="C2380" s="115"/>
      <c r="D2380" s="114"/>
      <c r="E2380" s="116"/>
      <c r="F2380" s="116"/>
      <c r="G2380" s="114"/>
      <c r="H2380" s="115"/>
      <c r="I2380" s="274"/>
      <c r="J2380" s="277" t="str">
        <f>IFERROR(VLOOKUP(I2380,ACOUSTIC_SITE_INFO!$AR$3:$AS$501,2,FALSE),"")</f>
        <v/>
      </c>
    </row>
    <row r="2381" spans="1:10" x14ac:dyDescent="0.35">
      <c r="A2381" s="113"/>
      <c r="B2381" s="114"/>
      <c r="C2381" s="115"/>
      <c r="D2381" s="114"/>
      <c r="E2381" s="116"/>
      <c r="F2381" s="116"/>
      <c r="G2381" s="114"/>
      <c r="H2381" s="115"/>
      <c r="I2381" s="274"/>
      <c r="J2381" s="277" t="str">
        <f>IFERROR(VLOOKUP(I2381,ACOUSTIC_SITE_INFO!$AR$3:$AS$501,2,FALSE),"")</f>
        <v/>
      </c>
    </row>
    <row r="2382" spans="1:10" x14ac:dyDescent="0.35">
      <c r="A2382" s="113"/>
      <c r="B2382" s="114"/>
      <c r="C2382" s="115"/>
      <c r="D2382" s="114"/>
      <c r="E2382" s="116"/>
      <c r="F2382" s="116"/>
      <c r="G2382" s="114"/>
      <c r="H2382" s="115"/>
      <c r="I2382" s="274"/>
      <c r="J2382" s="277" t="str">
        <f>IFERROR(VLOOKUP(I2382,ACOUSTIC_SITE_INFO!$AR$3:$AS$501,2,FALSE),"")</f>
        <v/>
      </c>
    </row>
    <row r="2383" spans="1:10" x14ac:dyDescent="0.35">
      <c r="A2383" s="113"/>
      <c r="B2383" s="114"/>
      <c r="C2383" s="115"/>
      <c r="D2383" s="114"/>
      <c r="E2383" s="116"/>
      <c r="F2383" s="116"/>
      <c r="G2383" s="114"/>
      <c r="H2383" s="115"/>
      <c r="I2383" s="274"/>
      <c r="J2383" s="277" t="str">
        <f>IFERROR(VLOOKUP(I2383,ACOUSTIC_SITE_INFO!$AR$3:$AS$501,2,FALSE),"")</f>
        <v/>
      </c>
    </row>
    <row r="2384" spans="1:10" x14ac:dyDescent="0.35">
      <c r="A2384" s="113"/>
      <c r="B2384" s="114"/>
      <c r="C2384" s="115"/>
      <c r="D2384" s="114"/>
      <c r="E2384" s="116"/>
      <c r="F2384" s="116"/>
      <c r="G2384" s="114"/>
      <c r="H2384" s="115"/>
      <c r="I2384" s="274"/>
      <c r="J2384" s="277" t="str">
        <f>IFERROR(VLOOKUP(I2384,ACOUSTIC_SITE_INFO!$AR$3:$AS$501,2,FALSE),"")</f>
        <v/>
      </c>
    </row>
    <row r="2385" spans="1:10" x14ac:dyDescent="0.35">
      <c r="A2385" s="113"/>
      <c r="B2385" s="114"/>
      <c r="C2385" s="115"/>
      <c r="D2385" s="114"/>
      <c r="E2385" s="116"/>
      <c r="F2385" s="116"/>
      <c r="G2385" s="114"/>
      <c r="H2385" s="115"/>
      <c r="I2385" s="274"/>
      <c r="J2385" s="277" t="str">
        <f>IFERROR(VLOOKUP(I2385,ACOUSTIC_SITE_INFO!$AR$3:$AS$501,2,FALSE),"")</f>
        <v/>
      </c>
    </row>
    <row r="2386" spans="1:10" x14ac:dyDescent="0.35">
      <c r="A2386" s="113"/>
      <c r="B2386" s="114"/>
      <c r="C2386" s="115"/>
      <c r="D2386" s="114"/>
      <c r="E2386" s="116"/>
      <c r="F2386" s="116"/>
      <c r="G2386" s="114"/>
      <c r="H2386" s="115"/>
      <c r="I2386" s="274"/>
      <c r="J2386" s="277" t="str">
        <f>IFERROR(VLOOKUP(I2386,ACOUSTIC_SITE_INFO!$AR$3:$AS$501,2,FALSE),"")</f>
        <v/>
      </c>
    </row>
    <row r="2387" spans="1:10" x14ac:dyDescent="0.35">
      <c r="A2387" s="113"/>
      <c r="B2387" s="114"/>
      <c r="C2387" s="115"/>
      <c r="D2387" s="114"/>
      <c r="E2387" s="116"/>
      <c r="F2387" s="116"/>
      <c r="G2387" s="114"/>
      <c r="H2387" s="115"/>
      <c r="I2387" s="274"/>
      <c r="J2387" s="277" t="str">
        <f>IFERROR(VLOOKUP(I2387,ACOUSTIC_SITE_INFO!$AR$3:$AS$501,2,FALSE),"")</f>
        <v/>
      </c>
    </row>
    <row r="2388" spans="1:10" x14ac:dyDescent="0.35">
      <c r="A2388" s="113"/>
      <c r="B2388" s="114"/>
      <c r="C2388" s="115"/>
      <c r="D2388" s="114"/>
      <c r="E2388" s="116"/>
      <c r="F2388" s="116"/>
      <c r="G2388" s="114"/>
      <c r="H2388" s="115"/>
      <c r="I2388" s="274"/>
      <c r="J2388" s="277" t="str">
        <f>IFERROR(VLOOKUP(I2388,ACOUSTIC_SITE_INFO!$AR$3:$AS$501,2,FALSE),"")</f>
        <v/>
      </c>
    </row>
    <row r="2389" spans="1:10" x14ac:dyDescent="0.35">
      <c r="A2389" s="113"/>
      <c r="B2389" s="114"/>
      <c r="C2389" s="115"/>
      <c r="D2389" s="114"/>
      <c r="E2389" s="116"/>
      <c r="F2389" s="116"/>
      <c r="G2389" s="114"/>
      <c r="H2389" s="115"/>
      <c r="I2389" s="274"/>
      <c r="J2389" s="277" t="str">
        <f>IFERROR(VLOOKUP(I2389,ACOUSTIC_SITE_INFO!$AR$3:$AS$501,2,FALSE),"")</f>
        <v/>
      </c>
    </row>
    <row r="2390" spans="1:10" x14ac:dyDescent="0.35">
      <c r="A2390" s="113"/>
      <c r="B2390" s="114"/>
      <c r="C2390" s="115"/>
      <c r="D2390" s="114"/>
      <c r="E2390" s="116"/>
      <c r="F2390" s="116"/>
      <c r="G2390" s="114"/>
      <c r="H2390" s="115"/>
      <c r="I2390" s="274"/>
      <c r="J2390" s="277" t="str">
        <f>IFERROR(VLOOKUP(I2390,ACOUSTIC_SITE_INFO!$AR$3:$AS$501,2,FALSE),"")</f>
        <v/>
      </c>
    </row>
    <row r="2391" spans="1:10" x14ac:dyDescent="0.35">
      <c r="A2391" s="113"/>
      <c r="B2391" s="114"/>
      <c r="C2391" s="115"/>
      <c r="D2391" s="114"/>
      <c r="E2391" s="116"/>
      <c r="F2391" s="116"/>
      <c r="G2391" s="114"/>
      <c r="H2391" s="115"/>
      <c r="I2391" s="274"/>
      <c r="J2391" s="277" t="str">
        <f>IFERROR(VLOOKUP(I2391,ACOUSTIC_SITE_INFO!$AR$3:$AS$501,2,FALSE),"")</f>
        <v/>
      </c>
    </row>
    <row r="2392" spans="1:10" x14ac:dyDescent="0.35">
      <c r="A2392" s="113"/>
      <c r="B2392" s="114"/>
      <c r="C2392" s="115"/>
      <c r="D2392" s="114"/>
      <c r="E2392" s="116"/>
      <c r="F2392" s="116"/>
      <c r="G2392" s="114"/>
      <c r="H2392" s="115"/>
      <c r="I2392" s="274"/>
      <c r="J2392" s="277" t="str">
        <f>IFERROR(VLOOKUP(I2392,ACOUSTIC_SITE_INFO!$AR$3:$AS$501,2,FALSE),"")</f>
        <v/>
      </c>
    </row>
    <row r="2393" spans="1:10" x14ac:dyDescent="0.35">
      <c r="A2393" s="113"/>
      <c r="B2393" s="114"/>
      <c r="C2393" s="115"/>
      <c r="D2393" s="114"/>
      <c r="E2393" s="116"/>
      <c r="F2393" s="116"/>
      <c r="G2393" s="114"/>
      <c r="H2393" s="115"/>
      <c r="I2393" s="274"/>
      <c r="J2393" s="277" t="str">
        <f>IFERROR(VLOOKUP(I2393,ACOUSTIC_SITE_INFO!$AR$3:$AS$501,2,FALSE),"")</f>
        <v/>
      </c>
    </row>
    <row r="2394" spans="1:10" x14ac:dyDescent="0.35">
      <c r="A2394" s="113"/>
      <c r="B2394" s="114"/>
      <c r="C2394" s="115"/>
      <c r="D2394" s="114"/>
      <c r="E2394" s="116"/>
      <c r="F2394" s="116"/>
      <c r="G2394" s="114"/>
      <c r="H2394" s="115"/>
      <c r="I2394" s="274"/>
      <c r="J2394" s="277" t="str">
        <f>IFERROR(VLOOKUP(I2394,ACOUSTIC_SITE_INFO!$AR$3:$AS$501,2,FALSE),"")</f>
        <v/>
      </c>
    </row>
    <row r="2395" spans="1:10" x14ac:dyDescent="0.35">
      <c r="A2395" s="113"/>
      <c r="B2395" s="114"/>
      <c r="C2395" s="115"/>
      <c r="D2395" s="114"/>
      <c r="E2395" s="116"/>
      <c r="F2395" s="116"/>
      <c r="G2395" s="114"/>
      <c r="H2395" s="115"/>
      <c r="I2395" s="274"/>
      <c r="J2395" s="277" t="str">
        <f>IFERROR(VLOOKUP(I2395,ACOUSTIC_SITE_INFO!$AR$3:$AS$501,2,FALSE),"")</f>
        <v/>
      </c>
    </row>
    <row r="2396" spans="1:10" x14ac:dyDescent="0.35">
      <c r="A2396" s="113"/>
      <c r="B2396" s="114"/>
      <c r="C2396" s="115"/>
      <c r="D2396" s="114"/>
      <c r="E2396" s="116"/>
      <c r="F2396" s="116"/>
      <c r="G2396" s="114"/>
      <c r="H2396" s="115"/>
      <c r="I2396" s="274"/>
      <c r="J2396" s="277" t="str">
        <f>IFERROR(VLOOKUP(I2396,ACOUSTIC_SITE_INFO!$AR$3:$AS$501,2,FALSE),"")</f>
        <v/>
      </c>
    </row>
    <row r="2397" spans="1:10" x14ac:dyDescent="0.35">
      <c r="A2397" s="113"/>
      <c r="B2397" s="114"/>
      <c r="C2397" s="115"/>
      <c r="D2397" s="114"/>
      <c r="E2397" s="116"/>
      <c r="F2397" s="116"/>
      <c r="G2397" s="114"/>
      <c r="H2397" s="115"/>
      <c r="I2397" s="274"/>
      <c r="J2397" s="277" t="str">
        <f>IFERROR(VLOOKUP(I2397,ACOUSTIC_SITE_INFO!$AR$3:$AS$501,2,FALSE),"")</f>
        <v/>
      </c>
    </row>
    <row r="2398" spans="1:10" x14ac:dyDescent="0.35">
      <c r="A2398" s="113"/>
      <c r="B2398" s="114"/>
      <c r="C2398" s="115"/>
      <c r="D2398" s="114"/>
      <c r="E2398" s="116"/>
      <c r="F2398" s="116"/>
      <c r="G2398" s="114"/>
      <c r="H2398" s="115"/>
      <c r="I2398" s="274"/>
      <c r="J2398" s="277" t="str">
        <f>IFERROR(VLOOKUP(I2398,ACOUSTIC_SITE_INFO!$AR$3:$AS$501,2,FALSE),"")</f>
        <v/>
      </c>
    </row>
    <row r="2399" spans="1:10" x14ac:dyDescent="0.35">
      <c r="A2399" s="113"/>
      <c r="B2399" s="114"/>
      <c r="C2399" s="115"/>
      <c r="D2399" s="114"/>
      <c r="E2399" s="116"/>
      <c r="F2399" s="116"/>
      <c r="G2399" s="114"/>
      <c r="H2399" s="115"/>
      <c r="I2399" s="274"/>
      <c r="J2399" s="277" t="str">
        <f>IFERROR(VLOOKUP(I2399,ACOUSTIC_SITE_INFO!$AR$3:$AS$501,2,FALSE),"")</f>
        <v/>
      </c>
    </row>
    <row r="2400" spans="1:10" x14ac:dyDescent="0.35">
      <c r="A2400" s="113"/>
      <c r="B2400" s="114"/>
      <c r="C2400" s="115"/>
      <c r="D2400" s="114"/>
      <c r="E2400" s="116"/>
      <c r="F2400" s="116"/>
      <c r="G2400" s="114"/>
      <c r="H2400" s="115"/>
      <c r="I2400" s="274"/>
      <c r="J2400" s="277" t="str">
        <f>IFERROR(VLOOKUP(I2400,ACOUSTIC_SITE_INFO!$AR$3:$AS$501,2,FALSE),"")</f>
        <v/>
      </c>
    </row>
    <row r="2401" spans="1:10" x14ac:dyDescent="0.35">
      <c r="A2401" s="113"/>
      <c r="B2401" s="114"/>
      <c r="C2401" s="115"/>
      <c r="D2401" s="114"/>
      <c r="E2401" s="116"/>
      <c r="F2401" s="116"/>
      <c r="G2401" s="114"/>
      <c r="H2401" s="115"/>
      <c r="I2401" s="274"/>
      <c r="J2401" s="277" t="str">
        <f>IFERROR(VLOOKUP(I2401,ACOUSTIC_SITE_INFO!$AR$3:$AS$501,2,FALSE),"")</f>
        <v/>
      </c>
    </row>
    <row r="2402" spans="1:10" x14ac:dyDescent="0.35">
      <c r="A2402" s="113"/>
      <c r="B2402" s="114"/>
      <c r="C2402" s="115"/>
      <c r="D2402" s="114"/>
      <c r="E2402" s="116"/>
      <c r="F2402" s="116"/>
      <c r="G2402" s="114"/>
      <c r="H2402" s="115"/>
      <c r="I2402" s="274"/>
      <c r="J2402" s="277" t="str">
        <f>IFERROR(VLOOKUP(I2402,ACOUSTIC_SITE_INFO!$AR$3:$AS$501,2,FALSE),"")</f>
        <v/>
      </c>
    </row>
    <row r="2403" spans="1:10" x14ac:dyDescent="0.35">
      <c r="A2403" s="113"/>
      <c r="B2403" s="114"/>
      <c r="C2403" s="115"/>
      <c r="D2403" s="114"/>
      <c r="E2403" s="116"/>
      <c r="F2403" s="116"/>
      <c r="G2403" s="114"/>
      <c r="H2403" s="115"/>
      <c r="I2403" s="274"/>
      <c r="J2403" s="277" t="str">
        <f>IFERROR(VLOOKUP(I2403,ACOUSTIC_SITE_INFO!$AR$3:$AS$501,2,FALSE),"")</f>
        <v/>
      </c>
    </row>
    <row r="2404" spans="1:10" x14ac:dyDescent="0.35">
      <c r="A2404" s="113"/>
      <c r="B2404" s="114"/>
      <c r="C2404" s="115"/>
      <c r="D2404" s="114"/>
      <c r="E2404" s="116"/>
      <c r="F2404" s="116"/>
      <c r="G2404" s="114"/>
      <c r="H2404" s="115"/>
      <c r="I2404" s="274"/>
      <c r="J2404" s="277" t="str">
        <f>IFERROR(VLOOKUP(I2404,ACOUSTIC_SITE_INFO!$AR$3:$AS$501,2,FALSE),"")</f>
        <v/>
      </c>
    </row>
    <row r="2405" spans="1:10" x14ac:dyDescent="0.35">
      <c r="A2405" s="113"/>
      <c r="B2405" s="114"/>
      <c r="C2405" s="115"/>
      <c r="D2405" s="114"/>
      <c r="E2405" s="116"/>
      <c r="F2405" s="116"/>
      <c r="G2405" s="114"/>
      <c r="H2405" s="115"/>
      <c r="I2405" s="274"/>
      <c r="J2405" s="277" t="str">
        <f>IFERROR(VLOOKUP(I2405,ACOUSTIC_SITE_INFO!$AR$3:$AS$501,2,FALSE),"")</f>
        <v/>
      </c>
    </row>
    <row r="2406" spans="1:10" x14ac:dyDescent="0.35">
      <c r="A2406" s="113"/>
      <c r="B2406" s="114"/>
      <c r="C2406" s="115"/>
      <c r="D2406" s="114"/>
      <c r="E2406" s="116"/>
      <c r="F2406" s="116"/>
      <c r="G2406" s="114"/>
      <c r="H2406" s="115"/>
      <c r="I2406" s="274"/>
      <c r="J2406" s="277" t="str">
        <f>IFERROR(VLOOKUP(I2406,ACOUSTIC_SITE_INFO!$AR$3:$AS$501,2,FALSE),"")</f>
        <v/>
      </c>
    </row>
    <row r="2407" spans="1:10" x14ac:dyDescent="0.35">
      <c r="A2407" s="113"/>
      <c r="B2407" s="114"/>
      <c r="C2407" s="115"/>
      <c r="D2407" s="114"/>
      <c r="E2407" s="116"/>
      <c r="F2407" s="116"/>
      <c r="G2407" s="114"/>
      <c r="H2407" s="115"/>
      <c r="I2407" s="274"/>
      <c r="J2407" s="277" t="str">
        <f>IFERROR(VLOOKUP(I2407,ACOUSTIC_SITE_INFO!$AR$3:$AS$501,2,FALSE),"")</f>
        <v/>
      </c>
    </row>
    <row r="2408" spans="1:10" x14ac:dyDescent="0.35">
      <c r="A2408" s="113"/>
      <c r="B2408" s="114"/>
      <c r="C2408" s="115"/>
      <c r="D2408" s="114"/>
      <c r="E2408" s="116"/>
      <c r="F2408" s="116"/>
      <c r="G2408" s="114"/>
      <c r="H2408" s="115"/>
      <c r="I2408" s="274"/>
      <c r="J2408" s="277" t="str">
        <f>IFERROR(VLOOKUP(I2408,ACOUSTIC_SITE_INFO!$AR$3:$AS$501,2,FALSE),"")</f>
        <v/>
      </c>
    </row>
    <row r="2409" spans="1:10" x14ac:dyDescent="0.35">
      <c r="A2409" s="113"/>
      <c r="B2409" s="114"/>
      <c r="C2409" s="115"/>
      <c r="D2409" s="114"/>
      <c r="E2409" s="116"/>
      <c r="F2409" s="116"/>
      <c r="G2409" s="114"/>
      <c r="H2409" s="115"/>
      <c r="I2409" s="274"/>
      <c r="J2409" s="277" t="str">
        <f>IFERROR(VLOOKUP(I2409,ACOUSTIC_SITE_INFO!$AR$3:$AS$501,2,FALSE),"")</f>
        <v/>
      </c>
    </row>
    <row r="2410" spans="1:10" x14ac:dyDescent="0.35">
      <c r="A2410" s="113"/>
      <c r="B2410" s="114"/>
      <c r="C2410" s="115"/>
      <c r="D2410" s="114"/>
      <c r="E2410" s="116"/>
      <c r="F2410" s="116"/>
      <c r="G2410" s="114"/>
      <c r="H2410" s="115"/>
      <c r="I2410" s="274"/>
      <c r="J2410" s="277" t="str">
        <f>IFERROR(VLOOKUP(I2410,ACOUSTIC_SITE_INFO!$AR$3:$AS$501,2,FALSE),"")</f>
        <v/>
      </c>
    </row>
    <row r="2411" spans="1:10" x14ac:dyDescent="0.35">
      <c r="A2411" s="113"/>
      <c r="B2411" s="114"/>
      <c r="C2411" s="115"/>
      <c r="D2411" s="114"/>
      <c r="E2411" s="116"/>
      <c r="F2411" s="116"/>
      <c r="G2411" s="114"/>
      <c r="H2411" s="115"/>
      <c r="I2411" s="274"/>
      <c r="J2411" s="277" t="str">
        <f>IFERROR(VLOOKUP(I2411,ACOUSTIC_SITE_INFO!$AR$3:$AS$501,2,FALSE),"")</f>
        <v/>
      </c>
    </row>
    <row r="2412" spans="1:10" x14ac:dyDescent="0.35">
      <c r="A2412" s="113"/>
      <c r="B2412" s="114"/>
      <c r="C2412" s="115"/>
      <c r="D2412" s="114"/>
      <c r="E2412" s="116"/>
      <c r="F2412" s="116"/>
      <c r="G2412" s="114"/>
      <c r="H2412" s="115"/>
      <c r="I2412" s="274"/>
      <c r="J2412" s="277" t="str">
        <f>IFERROR(VLOOKUP(I2412,ACOUSTIC_SITE_INFO!$AR$3:$AS$501,2,FALSE),"")</f>
        <v/>
      </c>
    </row>
    <row r="2413" spans="1:10" x14ac:dyDescent="0.35">
      <c r="A2413" s="113"/>
      <c r="B2413" s="114"/>
      <c r="C2413" s="115"/>
      <c r="D2413" s="114"/>
      <c r="E2413" s="116"/>
      <c r="F2413" s="116"/>
      <c r="G2413" s="114"/>
      <c r="H2413" s="115"/>
      <c r="I2413" s="274"/>
      <c r="J2413" s="277" t="str">
        <f>IFERROR(VLOOKUP(I2413,ACOUSTIC_SITE_INFO!$AR$3:$AS$501,2,FALSE),"")</f>
        <v/>
      </c>
    </row>
    <row r="2414" spans="1:10" x14ac:dyDescent="0.35">
      <c r="A2414" s="113"/>
      <c r="B2414" s="114"/>
      <c r="C2414" s="115"/>
      <c r="D2414" s="114"/>
      <c r="E2414" s="116"/>
      <c r="F2414" s="116"/>
      <c r="G2414" s="114"/>
      <c r="H2414" s="115"/>
      <c r="I2414" s="274"/>
      <c r="J2414" s="277" t="str">
        <f>IFERROR(VLOOKUP(I2414,ACOUSTIC_SITE_INFO!$AR$3:$AS$501,2,FALSE),"")</f>
        <v/>
      </c>
    </row>
    <row r="2415" spans="1:10" x14ac:dyDescent="0.35">
      <c r="A2415" s="113"/>
      <c r="B2415" s="114"/>
      <c r="C2415" s="115"/>
      <c r="D2415" s="114"/>
      <c r="E2415" s="116"/>
      <c r="F2415" s="116"/>
      <c r="G2415" s="114"/>
      <c r="H2415" s="115"/>
      <c r="I2415" s="274"/>
      <c r="J2415" s="277" t="str">
        <f>IFERROR(VLOOKUP(I2415,ACOUSTIC_SITE_INFO!$AR$3:$AS$501,2,FALSE),"")</f>
        <v/>
      </c>
    </row>
    <row r="2416" spans="1:10" x14ac:dyDescent="0.35">
      <c r="A2416" s="113"/>
      <c r="B2416" s="114"/>
      <c r="C2416" s="115"/>
      <c r="D2416" s="114"/>
      <c r="E2416" s="116"/>
      <c r="F2416" s="116"/>
      <c r="G2416" s="114"/>
      <c r="H2416" s="115"/>
      <c r="I2416" s="274"/>
      <c r="J2416" s="277" t="str">
        <f>IFERROR(VLOOKUP(I2416,ACOUSTIC_SITE_INFO!$AR$3:$AS$501,2,FALSE),"")</f>
        <v/>
      </c>
    </row>
    <row r="2417" spans="1:10" x14ac:dyDescent="0.35">
      <c r="A2417" s="113"/>
      <c r="B2417" s="114"/>
      <c r="C2417" s="115"/>
      <c r="D2417" s="114"/>
      <c r="E2417" s="116"/>
      <c r="F2417" s="116"/>
      <c r="G2417" s="114"/>
      <c r="H2417" s="115"/>
      <c r="I2417" s="274"/>
      <c r="J2417" s="277" t="str">
        <f>IFERROR(VLOOKUP(I2417,ACOUSTIC_SITE_INFO!$AR$3:$AS$501,2,FALSE),"")</f>
        <v/>
      </c>
    </row>
    <row r="2418" spans="1:10" x14ac:dyDescent="0.35">
      <c r="A2418" s="113"/>
      <c r="B2418" s="114"/>
      <c r="C2418" s="115"/>
      <c r="D2418" s="114"/>
      <c r="E2418" s="116"/>
      <c r="F2418" s="116"/>
      <c r="G2418" s="114"/>
      <c r="H2418" s="115"/>
      <c r="I2418" s="274"/>
      <c r="J2418" s="277" t="str">
        <f>IFERROR(VLOOKUP(I2418,ACOUSTIC_SITE_INFO!$AR$3:$AS$501,2,FALSE),"")</f>
        <v/>
      </c>
    </row>
    <row r="2419" spans="1:10" x14ac:dyDescent="0.35">
      <c r="A2419" s="113"/>
      <c r="B2419" s="114"/>
      <c r="C2419" s="115"/>
      <c r="D2419" s="114"/>
      <c r="E2419" s="116"/>
      <c r="F2419" s="116"/>
      <c r="G2419" s="114"/>
      <c r="H2419" s="115"/>
      <c r="I2419" s="274"/>
      <c r="J2419" s="277" t="str">
        <f>IFERROR(VLOOKUP(I2419,ACOUSTIC_SITE_INFO!$AR$3:$AS$501,2,FALSE),"")</f>
        <v/>
      </c>
    </row>
    <row r="2420" spans="1:10" x14ac:dyDescent="0.35">
      <c r="A2420" s="113"/>
      <c r="B2420" s="114"/>
      <c r="C2420" s="115"/>
      <c r="D2420" s="114"/>
      <c r="E2420" s="116"/>
      <c r="F2420" s="116"/>
      <c r="G2420" s="114"/>
      <c r="H2420" s="115"/>
      <c r="I2420" s="274"/>
      <c r="J2420" s="277" t="str">
        <f>IFERROR(VLOOKUP(I2420,ACOUSTIC_SITE_INFO!$AR$3:$AS$501,2,FALSE),"")</f>
        <v/>
      </c>
    </row>
    <row r="2421" spans="1:10" x14ac:dyDescent="0.35">
      <c r="A2421" s="113"/>
      <c r="B2421" s="114"/>
      <c r="C2421" s="115"/>
      <c r="D2421" s="114"/>
      <c r="E2421" s="116"/>
      <c r="F2421" s="116"/>
      <c r="G2421" s="114"/>
      <c r="H2421" s="115"/>
      <c r="I2421" s="274"/>
      <c r="J2421" s="277" t="str">
        <f>IFERROR(VLOOKUP(I2421,ACOUSTIC_SITE_INFO!$AR$3:$AS$501,2,FALSE),"")</f>
        <v/>
      </c>
    </row>
    <row r="2422" spans="1:10" x14ac:dyDescent="0.35">
      <c r="A2422" s="113"/>
      <c r="B2422" s="114"/>
      <c r="C2422" s="115"/>
      <c r="D2422" s="114"/>
      <c r="E2422" s="116"/>
      <c r="F2422" s="116"/>
      <c r="G2422" s="114"/>
      <c r="H2422" s="115"/>
      <c r="I2422" s="274"/>
      <c r="J2422" s="277" t="str">
        <f>IFERROR(VLOOKUP(I2422,ACOUSTIC_SITE_INFO!$AR$3:$AS$501,2,FALSE),"")</f>
        <v/>
      </c>
    </row>
    <row r="2423" spans="1:10" x14ac:dyDescent="0.35">
      <c r="A2423" s="113"/>
      <c r="B2423" s="114"/>
      <c r="C2423" s="115"/>
      <c r="D2423" s="114"/>
      <c r="E2423" s="116"/>
      <c r="F2423" s="116"/>
      <c r="G2423" s="114"/>
      <c r="H2423" s="115"/>
      <c r="I2423" s="274"/>
      <c r="J2423" s="277" t="str">
        <f>IFERROR(VLOOKUP(I2423,ACOUSTIC_SITE_INFO!$AR$3:$AS$501,2,FALSE),"")</f>
        <v/>
      </c>
    </row>
    <row r="2424" spans="1:10" x14ac:dyDescent="0.35">
      <c r="A2424" s="113"/>
      <c r="B2424" s="114"/>
      <c r="C2424" s="115"/>
      <c r="D2424" s="114"/>
      <c r="E2424" s="116"/>
      <c r="F2424" s="116"/>
      <c r="G2424" s="114"/>
      <c r="H2424" s="115"/>
      <c r="I2424" s="274"/>
      <c r="J2424" s="277" t="str">
        <f>IFERROR(VLOOKUP(I2424,ACOUSTIC_SITE_INFO!$AR$3:$AS$501,2,FALSE),"")</f>
        <v/>
      </c>
    </row>
    <row r="2425" spans="1:10" x14ac:dyDescent="0.35">
      <c r="A2425" s="113"/>
      <c r="B2425" s="114"/>
      <c r="C2425" s="115"/>
      <c r="D2425" s="114"/>
      <c r="E2425" s="116"/>
      <c r="F2425" s="116"/>
      <c r="G2425" s="114"/>
      <c r="H2425" s="115"/>
      <c r="I2425" s="274"/>
      <c r="J2425" s="277" t="str">
        <f>IFERROR(VLOOKUP(I2425,ACOUSTIC_SITE_INFO!$AR$3:$AS$501,2,FALSE),"")</f>
        <v/>
      </c>
    </row>
    <row r="2426" spans="1:10" x14ac:dyDescent="0.35">
      <c r="A2426" s="113"/>
      <c r="B2426" s="114"/>
      <c r="C2426" s="115"/>
      <c r="D2426" s="114"/>
      <c r="E2426" s="116"/>
      <c r="F2426" s="116"/>
      <c r="G2426" s="114"/>
      <c r="H2426" s="115"/>
      <c r="I2426" s="274"/>
      <c r="J2426" s="277" t="str">
        <f>IFERROR(VLOOKUP(I2426,ACOUSTIC_SITE_INFO!$AR$3:$AS$501,2,FALSE),"")</f>
        <v/>
      </c>
    </row>
    <row r="2427" spans="1:10" x14ac:dyDescent="0.35">
      <c r="A2427" s="113"/>
      <c r="B2427" s="114"/>
      <c r="C2427" s="115"/>
      <c r="D2427" s="114"/>
      <c r="E2427" s="116"/>
      <c r="F2427" s="116"/>
      <c r="G2427" s="114"/>
      <c r="H2427" s="115"/>
      <c r="I2427" s="274"/>
      <c r="J2427" s="277" t="str">
        <f>IFERROR(VLOOKUP(I2427,ACOUSTIC_SITE_INFO!$AR$3:$AS$501,2,FALSE),"")</f>
        <v/>
      </c>
    </row>
    <row r="2428" spans="1:10" x14ac:dyDescent="0.35">
      <c r="A2428" s="113"/>
      <c r="B2428" s="114"/>
      <c r="C2428" s="115"/>
      <c r="D2428" s="114"/>
      <c r="E2428" s="116"/>
      <c r="F2428" s="116"/>
      <c r="G2428" s="114"/>
      <c r="H2428" s="115"/>
      <c r="I2428" s="274"/>
      <c r="J2428" s="277" t="str">
        <f>IFERROR(VLOOKUP(I2428,ACOUSTIC_SITE_INFO!$AR$3:$AS$501,2,FALSE),"")</f>
        <v/>
      </c>
    </row>
    <row r="2429" spans="1:10" x14ac:dyDescent="0.35">
      <c r="A2429" s="113"/>
      <c r="B2429" s="114"/>
      <c r="C2429" s="115"/>
      <c r="D2429" s="114"/>
      <c r="E2429" s="116"/>
      <c r="F2429" s="116"/>
      <c r="G2429" s="114"/>
      <c r="H2429" s="115"/>
      <c r="I2429" s="274"/>
      <c r="J2429" s="277" t="str">
        <f>IFERROR(VLOOKUP(I2429,ACOUSTIC_SITE_INFO!$AR$3:$AS$501,2,FALSE),"")</f>
        <v/>
      </c>
    </row>
    <row r="2430" spans="1:10" x14ac:dyDescent="0.35">
      <c r="A2430" s="113"/>
      <c r="B2430" s="114"/>
      <c r="C2430" s="115"/>
      <c r="D2430" s="114"/>
      <c r="E2430" s="116"/>
      <c r="F2430" s="116"/>
      <c r="G2430" s="114"/>
      <c r="H2430" s="115"/>
      <c r="I2430" s="274"/>
      <c r="J2430" s="277" t="str">
        <f>IFERROR(VLOOKUP(I2430,ACOUSTIC_SITE_INFO!$AR$3:$AS$501,2,FALSE),"")</f>
        <v/>
      </c>
    </row>
    <row r="2431" spans="1:10" x14ac:dyDescent="0.35">
      <c r="A2431" s="113"/>
      <c r="B2431" s="114"/>
      <c r="C2431" s="115"/>
      <c r="D2431" s="114"/>
      <c r="E2431" s="116"/>
      <c r="F2431" s="116"/>
      <c r="G2431" s="114"/>
      <c r="H2431" s="115"/>
      <c r="I2431" s="274"/>
      <c r="J2431" s="277" t="str">
        <f>IFERROR(VLOOKUP(I2431,ACOUSTIC_SITE_INFO!$AR$3:$AS$501,2,FALSE),"")</f>
        <v/>
      </c>
    </row>
    <row r="2432" spans="1:10" x14ac:dyDescent="0.35">
      <c r="A2432" s="113"/>
      <c r="B2432" s="114"/>
      <c r="C2432" s="115"/>
      <c r="D2432" s="114"/>
      <c r="E2432" s="116"/>
      <c r="F2432" s="116"/>
      <c r="G2432" s="114"/>
      <c r="H2432" s="115"/>
      <c r="I2432" s="274"/>
      <c r="J2432" s="277" t="str">
        <f>IFERROR(VLOOKUP(I2432,ACOUSTIC_SITE_INFO!$AR$3:$AS$501,2,FALSE),"")</f>
        <v/>
      </c>
    </row>
    <row r="2433" spans="1:10" x14ac:dyDescent="0.35">
      <c r="A2433" s="113"/>
      <c r="B2433" s="114"/>
      <c r="C2433" s="115"/>
      <c r="D2433" s="114"/>
      <c r="E2433" s="116"/>
      <c r="F2433" s="116"/>
      <c r="G2433" s="114"/>
      <c r="H2433" s="115"/>
      <c r="I2433" s="274"/>
      <c r="J2433" s="277" t="str">
        <f>IFERROR(VLOOKUP(I2433,ACOUSTIC_SITE_INFO!$AR$3:$AS$501,2,FALSE),"")</f>
        <v/>
      </c>
    </row>
    <row r="2434" spans="1:10" x14ac:dyDescent="0.35">
      <c r="A2434" s="113"/>
      <c r="B2434" s="114"/>
      <c r="C2434" s="115"/>
      <c r="D2434" s="114"/>
      <c r="E2434" s="116"/>
      <c r="F2434" s="116"/>
      <c r="G2434" s="114"/>
      <c r="H2434" s="115"/>
      <c r="I2434" s="274"/>
      <c r="J2434" s="277" t="str">
        <f>IFERROR(VLOOKUP(I2434,ACOUSTIC_SITE_INFO!$AR$3:$AS$501,2,FALSE),"")</f>
        <v/>
      </c>
    </row>
    <row r="2435" spans="1:10" x14ac:dyDescent="0.35">
      <c r="A2435" s="113"/>
      <c r="B2435" s="114"/>
      <c r="C2435" s="115"/>
      <c r="D2435" s="114"/>
      <c r="E2435" s="116"/>
      <c r="F2435" s="116"/>
      <c r="G2435" s="114"/>
      <c r="H2435" s="115"/>
      <c r="I2435" s="274"/>
      <c r="J2435" s="277" t="str">
        <f>IFERROR(VLOOKUP(I2435,ACOUSTIC_SITE_INFO!$AR$3:$AS$501,2,FALSE),"")</f>
        <v/>
      </c>
    </row>
    <row r="2436" spans="1:10" x14ac:dyDescent="0.35">
      <c r="A2436" s="113"/>
      <c r="B2436" s="114"/>
      <c r="C2436" s="115"/>
      <c r="D2436" s="114"/>
      <c r="E2436" s="116"/>
      <c r="F2436" s="116"/>
      <c r="G2436" s="114"/>
      <c r="H2436" s="115"/>
      <c r="I2436" s="274"/>
      <c r="J2436" s="277" t="str">
        <f>IFERROR(VLOOKUP(I2436,ACOUSTIC_SITE_INFO!$AR$3:$AS$501,2,FALSE),"")</f>
        <v/>
      </c>
    </row>
    <row r="2437" spans="1:10" x14ac:dyDescent="0.35">
      <c r="A2437" s="113"/>
      <c r="B2437" s="114"/>
      <c r="C2437" s="115"/>
      <c r="D2437" s="114"/>
      <c r="E2437" s="116"/>
      <c r="F2437" s="116"/>
      <c r="G2437" s="114"/>
      <c r="H2437" s="115"/>
      <c r="I2437" s="274"/>
      <c r="J2437" s="277" t="str">
        <f>IFERROR(VLOOKUP(I2437,ACOUSTIC_SITE_INFO!$AR$3:$AS$501,2,FALSE),"")</f>
        <v/>
      </c>
    </row>
    <row r="2438" spans="1:10" x14ac:dyDescent="0.35">
      <c r="A2438" s="113"/>
      <c r="B2438" s="114"/>
      <c r="C2438" s="115"/>
      <c r="D2438" s="114"/>
      <c r="E2438" s="116"/>
      <c r="F2438" s="116"/>
      <c r="G2438" s="114"/>
      <c r="H2438" s="115"/>
      <c r="I2438" s="274"/>
      <c r="J2438" s="277" t="str">
        <f>IFERROR(VLOOKUP(I2438,ACOUSTIC_SITE_INFO!$AR$3:$AS$501,2,FALSE),"")</f>
        <v/>
      </c>
    </row>
    <row r="2439" spans="1:10" x14ac:dyDescent="0.35">
      <c r="A2439" s="113"/>
      <c r="B2439" s="114"/>
      <c r="C2439" s="115"/>
      <c r="D2439" s="114"/>
      <c r="E2439" s="116"/>
      <c r="F2439" s="116"/>
      <c r="G2439" s="114"/>
      <c r="H2439" s="115"/>
      <c r="I2439" s="274"/>
      <c r="J2439" s="277" t="str">
        <f>IFERROR(VLOOKUP(I2439,ACOUSTIC_SITE_INFO!$AR$3:$AS$501,2,FALSE),"")</f>
        <v/>
      </c>
    </row>
    <row r="2440" spans="1:10" x14ac:dyDescent="0.35">
      <c r="A2440" s="113"/>
      <c r="B2440" s="114"/>
      <c r="C2440" s="115"/>
      <c r="D2440" s="114"/>
      <c r="E2440" s="116"/>
      <c r="F2440" s="116"/>
      <c r="G2440" s="114"/>
      <c r="H2440" s="115"/>
      <c r="I2440" s="274"/>
      <c r="J2440" s="277" t="str">
        <f>IFERROR(VLOOKUP(I2440,ACOUSTIC_SITE_INFO!$AR$3:$AS$501,2,FALSE),"")</f>
        <v/>
      </c>
    </row>
    <row r="2441" spans="1:10" x14ac:dyDescent="0.35">
      <c r="A2441" s="113"/>
      <c r="B2441" s="114"/>
      <c r="C2441" s="115"/>
      <c r="D2441" s="114"/>
      <c r="E2441" s="116"/>
      <c r="F2441" s="116"/>
      <c r="G2441" s="114"/>
      <c r="H2441" s="115"/>
      <c r="I2441" s="274"/>
      <c r="J2441" s="277" t="str">
        <f>IFERROR(VLOOKUP(I2441,ACOUSTIC_SITE_INFO!$AR$3:$AS$501,2,FALSE),"")</f>
        <v/>
      </c>
    </row>
    <row r="2442" spans="1:10" x14ac:dyDescent="0.35">
      <c r="A2442" s="113"/>
      <c r="B2442" s="114"/>
      <c r="C2442" s="115"/>
      <c r="D2442" s="114"/>
      <c r="E2442" s="116"/>
      <c r="F2442" s="116"/>
      <c r="G2442" s="114"/>
      <c r="H2442" s="115"/>
      <c r="I2442" s="274"/>
      <c r="J2442" s="277" t="str">
        <f>IFERROR(VLOOKUP(I2442,ACOUSTIC_SITE_INFO!$AR$3:$AS$501,2,FALSE),"")</f>
        <v/>
      </c>
    </row>
    <row r="2443" spans="1:10" x14ac:dyDescent="0.35">
      <c r="A2443" s="113"/>
      <c r="B2443" s="114"/>
      <c r="C2443" s="115"/>
      <c r="D2443" s="114"/>
      <c r="E2443" s="116"/>
      <c r="F2443" s="116"/>
      <c r="G2443" s="114"/>
      <c r="H2443" s="115"/>
      <c r="I2443" s="274"/>
      <c r="J2443" s="277" t="str">
        <f>IFERROR(VLOOKUP(I2443,ACOUSTIC_SITE_INFO!$AR$3:$AS$501,2,FALSE),"")</f>
        <v/>
      </c>
    </row>
    <row r="2444" spans="1:10" x14ac:dyDescent="0.35">
      <c r="A2444" s="113"/>
      <c r="B2444" s="114"/>
      <c r="C2444" s="115"/>
      <c r="D2444" s="114"/>
      <c r="E2444" s="116"/>
      <c r="F2444" s="116"/>
      <c r="G2444" s="114"/>
      <c r="H2444" s="115"/>
      <c r="I2444" s="274"/>
      <c r="J2444" s="277" t="str">
        <f>IFERROR(VLOOKUP(I2444,ACOUSTIC_SITE_INFO!$AR$3:$AS$501,2,FALSE),"")</f>
        <v/>
      </c>
    </row>
    <row r="2445" spans="1:10" x14ac:dyDescent="0.35">
      <c r="A2445" s="113"/>
      <c r="B2445" s="114"/>
      <c r="C2445" s="115"/>
      <c r="D2445" s="114"/>
      <c r="E2445" s="116"/>
      <c r="F2445" s="116"/>
      <c r="G2445" s="114"/>
      <c r="H2445" s="115"/>
      <c r="I2445" s="274"/>
      <c r="J2445" s="277" t="str">
        <f>IFERROR(VLOOKUP(I2445,ACOUSTIC_SITE_INFO!$AR$3:$AS$501,2,FALSE),"")</f>
        <v/>
      </c>
    </row>
    <row r="2446" spans="1:10" x14ac:dyDescent="0.35">
      <c r="A2446" s="113"/>
      <c r="B2446" s="114"/>
      <c r="C2446" s="115"/>
      <c r="D2446" s="114"/>
      <c r="E2446" s="116"/>
      <c r="F2446" s="116"/>
      <c r="G2446" s="114"/>
      <c r="H2446" s="115"/>
      <c r="I2446" s="274"/>
      <c r="J2446" s="277" t="str">
        <f>IFERROR(VLOOKUP(I2446,ACOUSTIC_SITE_INFO!$AR$3:$AS$501,2,FALSE),"")</f>
        <v/>
      </c>
    </row>
    <row r="2447" spans="1:10" x14ac:dyDescent="0.35">
      <c r="A2447" s="113"/>
      <c r="B2447" s="114"/>
      <c r="C2447" s="115"/>
      <c r="D2447" s="114"/>
      <c r="E2447" s="116"/>
      <c r="F2447" s="116"/>
      <c r="G2447" s="114"/>
      <c r="H2447" s="115"/>
      <c r="I2447" s="274"/>
      <c r="J2447" s="277" t="str">
        <f>IFERROR(VLOOKUP(I2447,ACOUSTIC_SITE_INFO!$AR$3:$AS$501,2,FALSE),"")</f>
        <v/>
      </c>
    </row>
    <row r="2448" spans="1:10" x14ac:dyDescent="0.35">
      <c r="A2448" s="113"/>
      <c r="B2448" s="114"/>
      <c r="C2448" s="115"/>
      <c r="D2448" s="114"/>
      <c r="E2448" s="116"/>
      <c r="F2448" s="116"/>
      <c r="G2448" s="114"/>
      <c r="H2448" s="115"/>
      <c r="I2448" s="274"/>
      <c r="J2448" s="277" t="str">
        <f>IFERROR(VLOOKUP(I2448,ACOUSTIC_SITE_INFO!$AR$3:$AS$501,2,FALSE),"")</f>
        <v/>
      </c>
    </row>
    <row r="2449" spans="1:10" x14ac:dyDescent="0.35">
      <c r="A2449" s="113"/>
      <c r="B2449" s="114"/>
      <c r="C2449" s="115"/>
      <c r="D2449" s="114"/>
      <c r="E2449" s="116"/>
      <c r="F2449" s="116"/>
      <c r="G2449" s="114"/>
      <c r="H2449" s="115"/>
      <c r="I2449" s="274"/>
      <c r="J2449" s="277" t="str">
        <f>IFERROR(VLOOKUP(I2449,ACOUSTIC_SITE_INFO!$AR$3:$AS$501,2,FALSE),"")</f>
        <v/>
      </c>
    </row>
    <row r="2450" spans="1:10" x14ac:dyDescent="0.35">
      <c r="A2450" s="113"/>
      <c r="B2450" s="114"/>
      <c r="C2450" s="115"/>
      <c r="D2450" s="114"/>
      <c r="E2450" s="116"/>
      <c r="F2450" s="116"/>
      <c r="G2450" s="114"/>
      <c r="H2450" s="115"/>
      <c r="I2450" s="274"/>
      <c r="J2450" s="277" t="str">
        <f>IFERROR(VLOOKUP(I2450,ACOUSTIC_SITE_INFO!$AR$3:$AS$501,2,FALSE),"")</f>
        <v/>
      </c>
    </row>
    <row r="2451" spans="1:10" x14ac:dyDescent="0.35">
      <c r="A2451" s="113"/>
      <c r="B2451" s="114"/>
      <c r="C2451" s="115"/>
      <c r="D2451" s="114"/>
      <c r="E2451" s="116"/>
      <c r="F2451" s="116"/>
      <c r="G2451" s="114"/>
      <c r="H2451" s="115"/>
      <c r="I2451" s="274"/>
      <c r="J2451" s="277" t="str">
        <f>IFERROR(VLOOKUP(I2451,ACOUSTIC_SITE_INFO!$AR$3:$AS$501,2,FALSE),"")</f>
        <v/>
      </c>
    </row>
    <row r="2452" spans="1:10" x14ac:dyDescent="0.35">
      <c r="A2452" s="113"/>
      <c r="B2452" s="114"/>
      <c r="C2452" s="115"/>
      <c r="D2452" s="114"/>
      <c r="E2452" s="116"/>
      <c r="F2452" s="116"/>
      <c r="G2452" s="114"/>
      <c r="H2452" s="115"/>
      <c r="I2452" s="274"/>
      <c r="J2452" s="277" t="str">
        <f>IFERROR(VLOOKUP(I2452,ACOUSTIC_SITE_INFO!$AR$3:$AS$501,2,FALSE),"")</f>
        <v/>
      </c>
    </row>
    <row r="2453" spans="1:10" x14ac:dyDescent="0.35">
      <c r="A2453" s="113"/>
      <c r="B2453" s="114"/>
      <c r="C2453" s="115"/>
      <c r="D2453" s="114"/>
      <c r="E2453" s="116"/>
      <c r="F2453" s="116"/>
      <c r="G2453" s="114"/>
      <c r="H2453" s="115"/>
      <c r="I2453" s="274"/>
      <c r="J2453" s="277" t="str">
        <f>IFERROR(VLOOKUP(I2453,ACOUSTIC_SITE_INFO!$AR$3:$AS$501,2,FALSE),"")</f>
        <v/>
      </c>
    </row>
    <row r="2454" spans="1:10" x14ac:dyDescent="0.35">
      <c r="A2454" s="113"/>
      <c r="B2454" s="114"/>
      <c r="C2454" s="115"/>
      <c r="D2454" s="114"/>
      <c r="E2454" s="116"/>
      <c r="F2454" s="116"/>
      <c r="G2454" s="114"/>
      <c r="H2454" s="115"/>
      <c r="I2454" s="274"/>
      <c r="J2454" s="277" t="str">
        <f>IFERROR(VLOOKUP(I2454,ACOUSTIC_SITE_INFO!$AR$3:$AS$501,2,FALSE),"")</f>
        <v/>
      </c>
    </row>
    <row r="2455" spans="1:10" x14ac:dyDescent="0.35">
      <c r="A2455" s="113"/>
      <c r="B2455" s="114"/>
      <c r="C2455" s="115"/>
      <c r="D2455" s="114"/>
      <c r="E2455" s="116"/>
      <c r="F2455" s="116"/>
      <c r="G2455" s="114"/>
      <c r="H2455" s="115"/>
      <c r="I2455" s="274"/>
      <c r="J2455" s="277" t="str">
        <f>IFERROR(VLOOKUP(I2455,ACOUSTIC_SITE_INFO!$AR$3:$AS$501,2,FALSE),"")</f>
        <v/>
      </c>
    </row>
    <row r="2456" spans="1:10" x14ac:dyDescent="0.35">
      <c r="A2456" s="113"/>
      <c r="B2456" s="114"/>
      <c r="C2456" s="115"/>
      <c r="D2456" s="114"/>
      <c r="E2456" s="116"/>
      <c r="F2456" s="116"/>
      <c r="G2456" s="114"/>
      <c r="H2456" s="115"/>
      <c r="I2456" s="274"/>
      <c r="J2456" s="277" t="str">
        <f>IFERROR(VLOOKUP(I2456,ACOUSTIC_SITE_INFO!$AR$3:$AS$501,2,FALSE),"")</f>
        <v/>
      </c>
    </row>
    <row r="2457" spans="1:10" x14ac:dyDescent="0.35">
      <c r="A2457" s="113"/>
      <c r="B2457" s="114"/>
      <c r="C2457" s="115"/>
      <c r="D2457" s="114"/>
      <c r="E2457" s="116"/>
      <c r="F2457" s="116"/>
      <c r="G2457" s="114"/>
      <c r="H2457" s="115"/>
      <c r="I2457" s="274"/>
      <c r="J2457" s="277" t="str">
        <f>IFERROR(VLOOKUP(I2457,ACOUSTIC_SITE_INFO!$AR$3:$AS$501,2,FALSE),"")</f>
        <v/>
      </c>
    </row>
    <row r="2458" spans="1:10" x14ac:dyDescent="0.35">
      <c r="A2458" s="113"/>
      <c r="B2458" s="114"/>
      <c r="C2458" s="115"/>
      <c r="D2458" s="114"/>
      <c r="E2458" s="116"/>
      <c r="F2458" s="116"/>
      <c r="G2458" s="114"/>
      <c r="H2458" s="115"/>
      <c r="I2458" s="274"/>
      <c r="J2458" s="277" t="str">
        <f>IFERROR(VLOOKUP(I2458,ACOUSTIC_SITE_INFO!$AR$3:$AS$501,2,FALSE),"")</f>
        <v/>
      </c>
    </row>
    <row r="2459" spans="1:10" x14ac:dyDescent="0.35">
      <c r="A2459" s="113"/>
      <c r="B2459" s="114"/>
      <c r="C2459" s="115"/>
      <c r="D2459" s="114"/>
      <c r="E2459" s="116"/>
      <c r="F2459" s="116"/>
      <c r="G2459" s="114"/>
      <c r="H2459" s="115"/>
      <c r="I2459" s="274"/>
      <c r="J2459" s="277" t="str">
        <f>IFERROR(VLOOKUP(I2459,ACOUSTIC_SITE_INFO!$AR$3:$AS$501,2,FALSE),"")</f>
        <v/>
      </c>
    </row>
    <row r="2460" spans="1:10" x14ac:dyDescent="0.35">
      <c r="A2460" s="113"/>
      <c r="B2460" s="114"/>
      <c r="C2460" s="115"/>
      <c r="D2460" s="114"/>
      <c r="E2460" s="116"/>
      <c r="F2460" s="116"/>
      <c r="G2460" s="114"/>
      <c r="H2460" s="115"/>
      <c r="I2460" s="274"/>
      <c r="J2460" s="277" t="str">
        <f>IFERROR(VLOOKUP(I2460,ACOUSTIC_SITE_INFO!$AR$3:$AS$501,2,FALSE),"")</f>
        <v/>
      </c>
    </row>
    <row r="2461" spans="1:10" x14ac:dyDescent="0.35">
      <c r="A2461" s="113"/>
      <c r="B2461" s="114"/>
      <c r="C2461" s="115"/>
      <c r="D2461" s="114"/>
      <c r="E2461" s="116"/>
      <c r="F2461" s="116"/>
      <c r="G2461" s="114"/>
      <c r="H2461" s="115"/>
      <c r="I2461" s="274"/>
      <c r="J2461" s="277" t="str">
        <f>IFERROR(VLOOKUP(I2461,ACOUSTIC_SITE_INFO!$AR$3:$AS$501,2,FALSE),"")</f>
        <v/>
      </c>
    </row>
    <row r="2462" spans="1:10" x14ac:dyDescent="0.35">
      <c r="A2462" s="113"/>
      <c r="B2462" s="114"/>
      <c r="C2462" s="115"/>
      <c r="D2462" s="114"/>
      <c r="E2462" s="116"/>
      <c r="F2462" s="116"/>
      <c r="G2462" s="114"/>
      <c r="H2462" s="115"/>
      <c r="I2462" s="274"/>
      <c r="J2462" s="277" t="str">
        <f>IFERROR(VLOOKUP(I2462,ACOUSTIC_SITE_INFO!$AR$3:$AS$501,2,FALSE),"")</f>
        <v/>
      </c>
    </row>
    <row r="2463" spans="1:10" x14ac:dyDescent="0.35">
      <c r="A2463" s="113"/>
      <c r="B2463" s="114"/>
      <c r="C2463" s="115"/>
      <c r="D2463" s="114"/>
      <c r="E2463" s="116"/>
      <c r="F2463" s="116"/>
      <c r="G2463" s="114"/>
      <c r="H2463" s="115"/>
      <c r="I2463" s="274"/>
      <c r="J2463" s="277" t="str">
        <f>IFERROR(VLOOKUP(I2463,ACOUSTIC_SITE_INFO!$AR$3:$AS$501,2,FALSE),"")</f>
        <v/>
      </c>
    </row>
    <row r="2464" spans="1:10" x14ac:dyDescent="0.35">
      <c r="A2464" s="113"/>
      <c r="B2464" s="114"/>
      <c r="C2464" s="115"/>
      <c r="D2464" s="114"/>
      <c r="E2464" s="116"/>
      <c r="F2464" s="116"/>
      <c r="G2464" s="114"/>
      <c r="H2464" s="115"/>
      <c r="I2464" s="274"/>
      <c r="J2464" s="277" t="str">
        <f>IFERROR(VLOOKUP(I2464,ACOUSTIC_SITE_INFO!$AR$3:$AS$501,2,FALSE),"")</f>
        <v/>
      </c>
    </row>
    <row r="2465" spans="1:10" x14ac:dyDescent="0.35">
      <c r="A2465" s="113"/>
      <c r="B2465" s="114"/>
      <c r="C2465" s="115"/>
      <c r="D2465" s="114"/>
      <c r="E2465" s="116"/>
      <c r="F2465" s="116"/>
      <c r="G2465" s="114"/>
      <c r="H2465" s="115"/>
      <c r="I2465" s="274"/>
      <c r="J2465" s="277" t="str">
        <f>IFERROR(VLOOKUP(I2465,ACOUSTIC_SITE_INFO!$AR$3:$AS$501,2,FALSE),"")</f>
        <v/>
      </c>
    </row>
    <row r="2466" spans="1:10" x14ac:dyDescent="0.35">
      <c r="A2466" s="113"/>
      <c r="B2466" s="114"/>
      <c r="C2466" s="115"/>
      <c r="D2466" s="114"/>
      <c r="E2466" s="116"/>
      <c r="F2466" s="116"/>
      <c r="G2466" s="114"/>
      <c r="H2466" s="115"/>
      <c r="I2466" s="274"/>
      <c r="J2466" s="277" t="str">
        <f>IFERROR(VLOOKUP(I2466,ACOUSTIC_SITE_INFO!$AR$3:$AS$501,2,FALSE),"")</f>
        <v/>
      </c>
    </row>
    <row r="2467" spans="1:10" x14ac:dyDescent="0.35">
      <c r="A2467" s="113"/>
      <c r="B2467" s="114"/>
      <c r="C2467" s="115"/>
      <c r="D2467" s="114"/>
      <c r="E2467" s="116"/>
      <c r="F2467" s="116"/>
      <c r="G2467" s="114"/>
      <c r="H2467" s="115"/>
      <c r="I2467" s="274"/>
      <c r="J2467" s="277" t="str">
        <f>IFERROR(VLOOKUP(I2467,ACOUSTIC_SITE_INFO!$AR$3:$AS$501,2,FALSE),"")</f>
        <v/>
      </c>
    </row>
    <row r="2468" spans="1:10" x14ac:dyDescent="0.35">
      <c r="A2468" s="113"/>
      <c r="B2468" s="114"/>
      <c r="C2468" s="115"/>
      <c r="D2468" s="114"/>
      <c r="E2468" s="116"/>
      <c r="F2468" s="116"/>
      <c r="G2468" s="114"/>
      <c r="H2468" s="115"/>
      <c r="I2468" s="274"/>
      <c r="J2468" s="277" t="str">
        <f>IFERROR(VLOOKUP(I2468,ACOUSTIC_SITE_INFO!$AR$3:$AS$501,2,FALSE),"")</f>
        <v/>
      </c>
    </row>
    <row r="2469" spans="1:10" x14ac:dyDescent="0.35">
      <c r="A2469" s="113"/>
      <c r="B2469" s="114"/>
      <c r="C2469" s="115"/>
      <c r="D2469" s="114"/>
      <c r="E2469" s="116"/>
      <c r="F2469" s="116"/>
      <c r="G2469" s="114"/>
      <c r="H2469" s="115"/>
      <c r="I2469" s="274"/>
      <c r="J2469" s="277" t="str">
        <f>IFERROR(VLOOKUP(I2469,ACOUSTIC_SITE_INFO!$AR$3:$AS$501,2,FALSE),"")</f>
        <v/>
      </c>
    </row>
    <row r="2470" spans="1:10" x14ac:dyDescent="0.35">
      <c r="A2470" s="113"/>
      <c r="B2470" s="114"/>
      <c r="C2470" s="115"/>
      <c r="D2470" s="114"/>
      <c r="E2470" s="116"/>
      <c r="F2470" s="116"/>
      <c r="G2470" s="114"/>
      <c r="H2470" s="115"/>
      <c r="I2470" s="274"/>
      <c r="J2470" s="277" t="str">
        <f>IFERROR(VLOOKUP(I2470,ACOUSTIC_SITE_INFO!$AR$3:$AS$501,2,FALSE),"")</f>
        <v/>
      </c>
    </row>
    <row r="2471" spans="1:10" x14ac:dyDescent="0.35">
      <c r="A2471" s="113"/>
      <c r="B2471" s="114"/>
      <c r="C2471" s="115"/>
      <c r="D2471" s="114"/>
      <c r="E2471" s="116"/>
      <c r="F2471" s="116"/>
      <c r="G2471" s="114"/>
      <c r="H2471" s="115"/>
      <c r="I2471" s="274"/>
      <c r="J2471" s="277" t="str">
        <f>IFERROR(VLOOKUP(I2471,ACOUSTIC_SITE_INFO!$AR$3:$AS$501,2,FALSE),"")</f>
        <v/>
      </c>
    </row>
    <row r="2472" spans="1:10" x14ac:dyDescent="0.35">
      <c r="A2472" s="113"/>
      <c r="B2472" s="114"/>
      <c r="C2472" s="115"/>
      <c r="D2472" s="114"/>
      <c r="E2472" s="116"/>
      <c r="F2472" s="116"/>
      <c r="G2472" s="114"/>
      <c r="H2472" s="115"/>
      <c r="I2472" s="274"/>
      <c r="J2472" s="277" t="str">
        <f>IFERROR(VLOOKUP(I2472,ACOUSTIC_SITE_INFO!$AR$3:$AS$501,2,FALSE),"")</f>
        <v/>
      </c>
    </row>
    <row r="2473" spans="1:10" x14ac:dyDescent="0.35">
      <c r="A2473" s="113"/>
      <c r="B2473" s="114"/>
      <c r="C2473" s="115"/>
      <c r="D2473" s="114"/>
      <c r="E2473" s="116"/>
      <c r="F2473" s="116"/>
      <c r="G2473" s="114"/>
      <c r="H2473" s="115"/>
      <c r="I2473" s="274"/>
      <c r="J2473" s="277" t="str">
        <f>IFERROR(VLOOKUP(I2473,ACOUSTIC_SITE_INFO!$AR$3:$AS$501,2,FALSE),"")</f>
        <v/>
      </c>
    </row>
    <row r="2474" spans="1:10" x14ac:dyDescent="0.35">
      <c r="A2474" s="113"/>
      <c r="B2474" s="114"/>
      <c r="C2474" s="115"/>
      <c r="D2474" s="114"/>
      <c r="E2474" s="116"/>
      <c r="F2474" s="116"/>
      <c r="G2474" s="114"/>
      <c r="H2474" s="115"/>
      <c r="I2474" s="274"/>
      <c r="J2474" s="277" t="str">
        <f>IFERROR(VLOOKUP(I2474,ACOUSTIC_SITE_INFO!$AR$3:$AS$501,2,FALSE),"")</f>
        <v/>
      </c>
    </row>
    <row r="2475" spans="1:10" x14ac:dyDescent="0.35">
      <c r="A2475" s="113"/>
      <c r="B2475" s="114"/>
      <c r="C2475" s="115"/>
      <c r="D2475" s="114"/>
      <c r="E2475" s="116"/>
      <c r="F2475" s="116"/>
      <c r="G2475" s="114"/>
      <c r="H2475" s="115"/>
      <c r="I2475" s="274"/>
      <c r="J2475" s="277" t="str">
        <f>IFERROR(VLOOKUP(I2475,ACOUSTIC_SITE_INFO!$AR$3:$AS$501,2,FALSE),"")</f>
        <v/>
      </c>
    </row>
    <row r="2476" spans="1:10" x14ac:dyDescent="0.35">
      <c r="A2476" s="113"/>
      <c r="B2476" s="114"/>
      <c r="C2476" s="115"/>
      <c r="D2476" s="114"/>
      <c r="E2476" s="116"/>
      <c r="F2476" s="116"/>
      <c r="G2476" s="114"/>
      <c r="H2476" s="115"/>
      <c r="I2476" s="274"/>
      <c r="J2476" s="277" t="str">
        <f>IFERROR(VLOOKUP(I2476,ACOUSTIC_SITE_INFO!$AR$3:$AS$501,2,FALSE),"")</f>
        <v/>
      </c>
    </row>
    <row r="2477" spans="1:10" x14ac:dyDescent="0.35">
      <c r="A2477" s="113"/>
      <c r="B2477" s="114"/>
      <c r="C2477" s="115"/>
      <c r="D2477" s="114"/>
      <c r="E2477" s="116"/>
      <c r="F2477" s="116"/>
      <c r="G2477" s="114"/>
      <c r="H2477" s="115"/>
      <c r="I2477" s="274"/>
      <c r="J2477" s="277" t="str">
        <f>IFERROR(VLOOKUP(I2477,ACOUSTIC_SITE_INFO!$AR$3:$AS$501,2,FALSE),"")</f>
        <v/>
      </c>
    </row>
    <row r="2478" spans="1:10" x14ac:dyDescent="0.35">
      <c r="A2478" s="113"/>
      <c r="B2478" s="114"/>
      <c r="C2478" s="115"/>
      <c r="D2478" s="114"/>
      <c r="E2478" s="116"/>
      <c r="F2478" s="116"/>
      <c r="G2478" s="114"/>
      <c r="H2478" s="115"/>
      <c r="I2478" s="274"/>
      <c r="J2478" s="277" t="str">
        <f>IFERROR(VLOOKUP(I2478,ACOUSTIC_SITE_INFO!$AR$3:$AS$501,2,FALSE),"")</f>
        <v/>
      </c>
    </row>
    <row r="2479" spans="1:10" x14ac:dyDescent="0.35">
      <c r="A2479" s="113"/>
      <c r="B2479" s="114"/>
      <c r="C2479" s="115"/>
      <c r="D2479" s="114"/>
      <c r="E2479" s="116"/>
      <c r="F2479" s="116"/>
      <c r="G2479" s="114"/>
      <c r="H2479" s="115"/>
      <c r="I2479" s="274"/>
      <c r="J2479" s="277" t="str">
        <f>IFERROR(VLOOKUP(I2479,ACOUSTIC_SITE_INFO!$AR$3:$AS$501,2,FALSE),"")</f>
        <v/>
      </c>
    </row>
    <row r="2480" spans="1:10" x14ac:dyDescent="0.35">
      <c r="A2480" s="113"/>
      <c r="B2480" s="114"/>
      <c r="C2480" s="115"/>
      <c r="D2480" s="114"/>
      <c r="E2480" s="116"/>
      <c r="F2480" s="116"/>
      <c r="G2480" s="114"/>
      <c r="H2480" s="115"/>
      <c r="I2480" s="274"/>
      <c r="J2480" s="277" t="str">
        <f>IFERROR(VLOOKUP(I2480,ACOUSTIC_SITE_INFO!$AR$3:$AS$501,2,FALSE),"")</f>
        <v/>
      </c>
    </row>
    <row r="2481" spans="1:10" x14ac:dyDescent="0.35">
      <c r="A2481" s="113"/>
      <c r="B2481" s="114"/>
      <c r="C2481" s="115"/>
      <c r="D2481" s="114"/>
      <c r="E2481" s="116"/>
      <c r="F2481" s="116"/>
      <c r="G2481" s="114"/>
      <c r="H2481" s="115"/>
      <c r="I2481" s="274"/>
      <c r="J2481" s="277" t="str">
        <f>IFERROR(VLOOKUP(I2481,ACOUSTIC_SITE_INFO!$AR$3:$AS$501,2,FALSE),"")</f>
        <v/>
      </c>
    </row>
    <row r="2482" spans="1:10" x14ac:dyDescent="0.35">
      <c r="A2482" s="113"/>
      <c r="B2482" s="114"/>
      <c r="C2482" s="115"/>
      <c r="D2482" s="114"/>
      <c r="E2482" s="116"/>
      <c r="F2482" s="116"/>
      <c r="G2482" s="114"/>
      <c r="H2482" s="115"/>
      <c r="I2482" s="274"/>
      <c r="J2482" s="277" t="str">
        <f>IFERROR(VLOOKUP(I2482,ACOUSTIC_SITE_INFO!$AR$3:$AS$501,2,FALSE),"")</f>
        <v/>
      </c>
    </row>
    <row r="2483" spans="1:10" x14ac:dyDescent="0.35">
      <c r="A2483" s="113"/>
      <c r="B2483" s="114"/>
      <c r="C2483" s="115"/>
      <c r="D2483" s="114"/>
      <c r="E2483" s="116"/>
      <c r="F2483" s="116"/>
      <c r="G2483" s="114"/>
      <c r="H2483" s="115"/>
      <c r="I2483" s="274"/>
      <c r="J2483" s="277" t="str">
        <f>IFERROR(VLOOKUP(I2483,ACOUSTIC_SITE_INFO!$AR$3:$AS$501,2,FALSE),"")</f>
        <v/>
      </c>
    </row>
    <row r="2484" spans="1:10" x14ac:dyDescent="0.35">
      <c r="A2484" s="113"/>
      <c r="B2484" s="114"/>
      <c r="C2484" s="115"/>
      <c r="D2484" s="114"/>
      <c r="E2484" s="116"/>
      <c r="F2484" s="116"/>
      <c r="G2484" s="114"/>
      <c r="H2484" s="115"/>
      <c r="I2484" s="274"/>
      <c r="J2484" s="277" t="str">
        <f>IFERROR(VLOOKUP(I2484,ACOUSTIC_SITE_INFO!$AR$3:$AS$501,2,FALSE),"")</f>
        <v/>
      </c>
    </row>
    <row r="2485" spans="1:10" x14ac:dyDescent="0.35">
      <c r="A2485" s="113"/>
      <c r="B2485" s="114"/>
      <c r="C2485" s="115"/>
      <c r="D2485" s="114"/>
      <c r="E2485" s="116"/>
      <c r="F2485" s="116"/>
      <c r="G2485" s="114"/>
      <c r="H2485" s="115"/>
      <c r="I2485" s="274"/>
      <c r="J2485" s="277" t="str">
        <f>IFERROR(VLOOKUP(I2485,ACOUSTIC_SITE_INFO!$AR$3:$AS$501,2,FALSE),"")</f>
        <v/>
      </c>
    </row>
    <row r="2486" spans="1:10" x14ac:dyDescent="0.35">
      <c r="A2486" s="113"/>
      <c r="B2486" s="114"/>
      <c r="C2486" s="115"/>
      <c r="D2486" s="114"/>
      <c r="E2486" s="116"/>
      <c r="F2486" s="116"/>
      <c r="G2486" s="114"/>
      <c r="H2486" s="115"/>
      <c r="I2486" s="274"/>
      <c r="J2486" s="277" t="str">
        <f>IFERROR(VLOOKUP(I2486,ACOUSTIC_SITE_INFO!$AR$3:$AS$501,2,FALSE),"")</f>
        <v/>
      </c>
    </row>
    <row r="2487" spans="1:10" x14ac:dyDescent="0.35">
      <c r="A2487" s="113"/>
      <c r="B2487" s="114"/>
      <c r="C2487" s="115"/>
      <c r="D2487" s="114"/>
      <c r="E2487" s="116"/>
      <c r="F2487" s="116"/>
      <c r="G2487" s="114"/>
      <c r="H2487" s="115"/>
      <c r="I2487" s="274"/>
      <c r="J2487" s="277" t="str">
        <f>IFERROR(VLOOKUP(I2487,ACOUSTIC_SITE_INFO!$AR$3:$AS$501,2,FALSE),"")</f>
        <v/>
      </c>
    </row>
    <row r="2488" spans="1:10" x14ac:dyDescent="0.35">
      <c r="A2488" s="113"/>
      <c r="B2488" s="114"/>
      <c r="C2488" s="115"/>
      <c r="D2488" s="114"/>
      <c r="E2488" s="116"/>
      <c r="F2488" s="116"/>
      <c r="G2488" s="114"/>
      <c r="H2488" s="115"/>
      <c r="I2488" s="274"/>
      <c r="J2488" s="277" t="str">
        <f>IFERROR(VLOOKUP(I2488,ACOUSTIC_SITE_INFO!$AR$3:$AS$501,2,FALSE),"")</f>
        <v/>
      </c>
    </row>
    <row r="2489" spans="1:10" x14ac:dyDescent="0.35">
      <c r="A2489" s="113"/>
      <c r="B2489" s="114"/>
      <c r="C2489" s="115"/>
      <c r="D2489" s="114"/>
      <c r="E2489" s="116"/>
      <c r="F2489" s="116"/>
      <c r="G2489" s="114"/>
      <c r="H2489" s="115"/>
      <c r="I2489" s="274"/>
      <c r="J2489" s="277" t="str">
        <f>IFERROR(VLOOKUP(I2489,ACOUSTIC_SITE_INFO!$AR$3:$AS$501,2,FALSE),"")</f>
        <v/>
      </c>
    </row>
    <row r="2490" spans="1:10" x14ac:dyDescent="0.35">
      <c r="A2490" s="113"/>
      <c r="B2490" s="114"/>
      <c r="C2490" s="115"/>
      <c r="D2490" s="114"/>
      <c r="E2490" s="116"/>
      <c r="F2490" s="116"/>
      <c r="G2490" s="114"/>
      <c r="H2490" s="115"/>
      <c r="I2490" s="274"/>
      <c r="J2490" s="277" t="str">
        <f>IFERROR(VLOOKUP(I2490,ACOUSTIC_SITE_INFO!$AR$3:$AS$501,2,FALSE),"")</f>
        <v/>
      </c>
    </row>
    <row r="2491" spans="1:10" x14ac:dyDescent="0.35">
      <c r="A2491" s="113"/>
      <c r="B2491" s="114"/>
      <c r="C2491" s="115"/>
      <c r="D2491" s="114"/>
      <c r="E2491" s="116"/>
      <c r="F2491" s="116"/>
      <c r="G2491" s="114"/>
      <c r="H2491" s="115"/>
      <c r="I2491" s="274"/>
      <c r="J2491" s="277" t="str">
        <f>IFERROR(VLOOKUP(I2491,ACOUSTIC_SITE_INFO!$AR$3:$AS$501,2,FALSE),"")</f>
        <v/>
      </c>
    </row>
    <row r="2492" spans="1:10" x14ac:dyDescent="0.35">
      <c r="A2492" s="113"/>
      <c r="B2492" s="114"/>
      <c r="C2492" s="115"/>
      <c r="D2492" s="114"/>
      <c r="E2492" s="116"/>
      <c r="F2492" s="116"/>
      <c r="G2492" s="114"/>
      <c r="H2492" s="115"/>
      <c r="I2492" s="274"/>
      <c r="J2492" s="277" t="str">
        <f>IFERROR(VLOOKUP(I2492,ACOUSTIC_SITE_INFO!$AR$3:$AS$501,2,FALSE),"")</f>
        <v/>
      </c>
    </row>
    <row r="2493" spans="1:10" x14ac:dyDescent="0.35">
      <c r="A2493" s="113"/>
      <c r="B2493" s="114"/>
      <c r="C2493" s="115"/>
      <c r="D2493" s="114"/>
      <c r="E2493" s="116"/>
      <c r="F2493" s="116"/>
      <c r="G2493" s="114"/>
      <c r="H2493" s="115"/>
      <c r="I2493" s="274"/>
      <c r="J2493" s="277" t="str">
        <f>IFERROR(VLOOKUP(I2493,ACOUSTIC_SITE_INFO!$AR$3:$AS$501,2,FALSE),"")</f>
        <v/>
      </c>
    </row>
    <row r="2494" spans="1:10" x14ac:dyDescent="0.35">
      <c r="A2494" s="113"/>
      <c r="B2494" s="114"/>
      <c r="C2494" s="115"/>
      <c r="D2494" s="114"/>
      <c r="E2494" s="116"/>
      <c r="F2494" s="116"/>
      <c r="G2494" s="114"/>
      <c r="H2494" s="115"/>
      <c r="I2494" s="274"/>
      <c r="J2494" s="277" t="str">
        <f>IFERROR(VLOOKUP(I2494,ACOUSTIC_SITE_INFO!$AR$3:$AS$501,2,FALSE),"")</f>
        <v/>
      </c>
    </row>
    <row r="2495" spans="1:10" x14ac:dyDescent="0.35">
      <c r="A2495" s="113"/>
      <c r="B2495" s="114"/>
      <c r="C2495" s="115"/>
      <c r="D2495" s="114"/>
      <c r="E2495" s="116"/>
      <c r="F2495" s="116"/>
      <c r="G2495" s="114"/>
      <c r="H2495" s="115"/>
      <c r="I2495" s="274"/>
      <c r="J2495" s="277" t="str">
        <f>IFERROR(VLOOKUP(I2495,ACOUSTIC_SITE_INFO!$AR$3:$AS$501,2,FALSE),"")</f>
        <v/>
      </c>
    </row>
    <row r="2496" spans="1:10" x14ac:dyDescent="0.35">
      <c r="A2496" s="113"/>
      <c r="B2496" s="114"/>
      <c r="C2496" s="115"/>
      <c r="D2496" s="114"/>
      <c r="E2496" s="116"/>
      <c r="F2496" s="116"/>
      <c r="G2496" s="114"/>
      <c r="H2496" s="115"/>
      <c r="I2496" s="274"/>
      <c r="J2496" s="277" t="str">
        <f>IFERROR(VLOOKUP(I2496,ACOUSTIC_SITE_INFO!$AR$3:$AS$501,2,FALSE),"")</f>
        <v/>
      </c>
    </row>
    <row r="2497" spans="1:10" x14ac:dyDescent="0.35">
      <c r="A2497" s="113"/>
      <c r="B2497" s="114"/>
      <c r="C2497" s="115"/>
      <c r="D2497" s="114"/>
      <c r="E2497" s="116"/>
      <c r="F2497" s="116"/>
      <c r="G2497" s="114"/>
      <c r="H2497" s="115"/>
      <c r="I2497" s="274"/>
      <c r="J2497" s="277" t="str">
        <f>IFERROR(VLOOKUP(I2497,ACOUSTIC_SITE_INFO!$AR$3:$AS$501,2,FALSE),"")</f>
        <v/>
      </c>
    </row>
    <row r="2498" spans="1:10" x14ac:dyDescent="0.35">
      <c r="A2498" s="113"/>
      <c r="B2498" s="114"/>
      <c r="C2498" s="115"/>
      <c r="D2498" s="114"/>
      <c r="E2498" s="116"/>
      <c r="F2498" s="116"/>
      <c r="G2498" s="114"/>
      <c r="H2498" s="115"/>
      <c r="I2498" s="274"/>
      <c r="J2498" s="277" t="str">
        <f>IFERROR(VLOOKUP(I2498,ACOUSTIC_SITE_INFO!$AR$3:$AS$501,2,FALSE),"")</f>
        <v/>
      </c>
    </row>
    <row r="2499" spans="1:10" x14ac:dyDescent="0.35">
      <c r="A2499" s="113"/>
      <c r="B2499" s="114"/>
      <c r="C2499" s="115"/>
      <c r="D2499" s="114"/>
      <c r="E2499" s="116"/>
      <c r="F2499" s="116"/>
      <c r="G2499" s="114"/>
      <c r="H2499" s="115"/>
      <c r="I2499" s="274"/>
      <c r="J2499" s="277" t="str">
        <f>IFERROR(VLOOKUP(I2499,ACOUSTIC_SITE_INFO!$AR$3:$AS$501,2,FALSE),"")</f>
        <v/>
      </c>
    </row>
    <row r="2500" spans="1:10" x14ac:dyDescent="0.35">
      <c r="A2500" s="113"/>
      <c r="B2500" s="114"/>
      <c r="C2500" s="115"/>
      <c r="D2500" s="114"/>
      <c r="E2500" s="116"/>
      <c r="F2500" s="116"/>
      <c r="G2500" s="114"/>
      <c r="H2500" s="115"/>
      <c r="I2500" s="274"/>
      <c r="J2500" s="277" t="str">
        <f>IFERROR(VLOOKUP(I2500,ACOUSTIC_SITE_INFO!$AR$3:$AS$501,2,FALSE),"")</f>
        <v/>
      </c>
    </row>
    <row r="2501" spans="1:10" x14ac:dyDescent="0.35">
      <c r="A2501" s="113"/>
      <c r="B2501" s="114"/>
      <c r="C2501" s="115"/>
      <c r="D2501" s="114"/>
      <c r="E2501" s="116"/>
      <c r="F2501" s="116"/>
      <c r="G2501" s="114"/>
      <c r="H2501" s="115"/>
      <c r="I2501" s="274"/>
      <c r="J2501" s="277" t="str">
        <f>IFERROR(VLOOKUP(I2501,ACOUSTIC_SITE_INFO!$AR$3:$AS$501,2,FALSE),"")</f>
        <v/>
      </c>
    </row>
    <row r="2502" spans="1:10" x14ac:dyDescent="0.35">
      <c r="A2502" s="113"/>
      <c r="B2502" s="114"/>
      <c r="C2502" s="115"/>
      <c r="D2502" s="114"/>
      <c r="E2502" s="116"/>
      <c r="F2502" s="116"/>
      <c r="G2502" s="114"/>
      <c r="H2502" s="115"/>
      <c r="I2502" s="274"/>
      <c r="J2502" s="277" t="str">
        <f>IFERROR(VLOOKUP(I2502,ACOUSTIC_SITE_INFO!$AR$3:$AS$501,2,FALSE),"")</f>
        <v/>
      </c>
    </row>
    <row r="2503" spans="1:10" x14ac:dyDescent="0.35">
      <c r="A2503" s="113"/>
      <c r="B2503" s="114"/>
      <c r="C2503" s="115"/>
      <c r="D2503" s="114"/>
      <c r="E2503" s="116"/>
      <c r="F2503" s="116"/>
      <c r="G2503" s="114"/>
      <c r="H2503" s="115"/>
      <c r="I2503" s="274"/>
      <c r="J2503" s="277" t="str">
        <f>IFERROR(VLOOKUP(I2503,ACOUSTIC_SITE_INFO!$AR$3:$AS$501,2,FALSE),"")</f>
        <v/>
      </c>
    </row>
    <row r="2504" spans="1:10" x14ac:dyDescent="0.35">
      <c r="A2504" s="113"/>
      <c r="B2504" s="114"/>
      <c r="C2504" s="115"/>
      <c r="D2504" s="114"/>
      <c r="E2504" s="116"/>
      <c r="F2504" s="116"/>
      <c r="G2504" s="114"/>
      <c r="H2504" s="115"/>
      <c r="I2504" s="274"/>
      <c r="J2504" s="277" t="str">
        <f>IFERROR(VLOOKUP(I2504,ACOUSTIC_SITE_INFO!$AR$3:$AS$501,2,FALSE),"")</f>
        <v/>
      </c>
    </row>
    <row r="2505" spans="1:10" x14ac:dyDescent="0.35">
      <c r="A2505" s="113"/>
      <c r="B2505" s="114"/>
      <c r="C2505" s="115"/>
      <c r="D2505" s="114"/>
      <c r="E2505" s="116"/>
      <c r="F2505" s="116"/>
      <c r="G2505" s="114"/>
      <c r="H2505" s="115"/>
      <c r="I2505" s="274"/>
      <c r="J2505" s="277" t="str">
        <f>IFERROR(VLOOKUP(I2505,ACOUSTIC_SITE_INFO!$AR$3:$AS$501,2,FALSE),"")</f>
        <v/>
      </c>
    </row>
    <row r="2506" spans="1:10" x14ac:dyDescent="0.35">
      <c r="A2506" s="113"/>
      <c r="B2506" s="114"/>
      <c r="C2506" s="115"/>
      <c r="D2506" s="114"/>
      <c r="E2506" s="116"/>
      <c r="F2506" s="116"/>
      <c r="G2506" s="114"/>
      <c r="H2506" s="115"/>
      <c r="I2506" s="274"/>
      <c r="J2506" s="277" t="str">
        <f>IFERROR(VLOOKUP(I2506,ACOUSTIC_SITE_INFO!$AR$3:$AS$501,2,FALSE),"")</f>
        <v/>
      </c>
    </row>
    <row r="2507" spans="1:10" x14ac:dyDescent="0.35">
      <c r="A2507" s="113"/>
      <c r="B2507" s="114"/>
      <c r="C2507" s="115"/>
      <c r="D2507" s="114"/>
      <c r="E2507" s="116"/>
      <c r="F2507" s="116"/>
      <c r="G2507" s="114"/>
      <c r="H2507" s="115"/>
      <c r="I2507" s="274"/>
      <c r="J2507" s="277" t="str">
        <f>IFERROR(VLOOKUP(I2507,ACOUSTIC_SITE_INFO!$AR$3:$AS$501,2,FALSE),"")</f>
        <v/>
      </c>
    </row>
    <row r="2508" spans="1:10" x14ac:dyDescent="0.35">
      <c r="A2508" s="113"/>
      <c r="B2508" s="114"/>
      <c r="C2508" s="115"/>
      <c r="D2508" s="114"/>
      <c r="E2508" s="116"/>
      <c r="F2508" s="116"/>
      <c r="G2508" s="114"/>
      <c r="H2508" s="115"/>
      <c r="I2508" s="274"/>
      <c r="J2508" s="277" t="str">
        <f>IFERROR(VLOOKUP(I2508,ACOUSTIC_SITE_INFO!$AR$3:$AS$501,2,FALSE),"")</f>
        <v/>
      </c>
    </row>
    <row r="2509" spans="1:10" x14ac:dyDescent="0.35">
      <c r="A2509" s="113"/>
      <c r="B2509" s="114"/>
      <c r="C2509" s="115"/>
      <c r="D2509" s="114"/>
      <c r="E2509" s="116"/>
      <c r="F2509" s="116"/>
      <c r="G2509" s="114"/>
      <c r="H2509" s="115"/>
      <c r="I2509" s="274"/>
      <c r="J2509" s="277" t="str">
        <f>IFERROR(VLOOKUP(I2509,ACOUSTIC_SITE_INFO!$AR$3:$AS$501,2,FALSE),"")</f>
        <v/>
      </c>
    </row>
    <row r="2510" spans="1:10" x14ac:dyDescent="0.35">
      <c r="A2510" s="113"/>
      <c r="B2510" s="114"/>
      <c r="C2510" s="115"/>
      <c r="D2510" s="114"/>
      <c r="E2510" s="116"/>
      <c r="F2510" s="116"/>
      <c r="G2510" s="114"/>
      <c r="H2510" s="115"/>
      <c r="I2510" s="274"/>
      <c r="J2510" s="277" t="str">
        <f>IFERROR(VLOOKUP(I2510,ACOUSTIC_SITE_INFO!$AR$3:$AS$501,2,FALSE),"")</f>
        <v/>
      </c>
    </row>
    <row r="2511" spans="1:10" x14ac:dyDescent="0.35">
      <c r="A2511" s="113"/>
      <c r="B2511" s="114"/>
      <c r="C2511" s="115"/>
      <c r="D2511" s="114"/>
      <c r="E2511" s="116"/>
      <c r="F2511" s="116"/>
      <c r="G2511" s="114"/>
      <c r="H2511" s="115"/>
      <c r="I2511" s="274"/>
      <c r="J2511" s="277" t="str">
        <f>IFERROR(VLOOKUP(I2511,ACOUSTIC_SITE_INFO!$AR$3:$AS$501,2,FALSE),"")</f>
        <v/>
      </c>
    </row>
    <row r="2512" spans="1:10" x14ac:dyDescent="0.35">
      <c r="A2512" s="113"/>
      <c r="B2512" s="114"/>
      <c r="C2512" s="115"/>
      <c r="D2512" s="114"/>
      <c r="E2512" s="116"/>
      <c r="F2512" s="116"/>
      <c r="G2512" s="114"/>
      <c r="H2512" s="115"/>
      <c r="I2512" s="274"/>
      <c r="J2512" s="277" t="str">
        <f>IFERROR(VLOOKUP(I2512,ACOUSTIC_SITE_INFO!$AR$3:$AS$501,2,FALSE),"")</f>
        <v/>
      </c>
    </row>
    <row r="2513" spans="1:10" x14ac:dyDescent="0.35">
      <c r="A2513" s="113"/>
      <c r="B2513" s="114"/>
      <c r="C2513" s="115"/>
      <c r="D2513" s="114"/>
      <c r="E2513" s="116"/>
      <c r="F2513" s="116"/>
      <c r="G2513" s="114"/>
      <c r="H2513" s="115"/>
      <c r="I2513" s="274"/>
      <c r="J2513" s="277" t="str">
        <f>IFERROR(VLOOKUP(I2513,ACOUSTIC_SITE_INFO!$AR$3:$AS$501,2,FALSE),"")</f>
        <v/>
      </c>
    </row>
    <row r="2514" spans="1:10" x14ac:dyDescent="0.35">
      <c r="A2514" s="113"/>
      <c r="B2514" s="114"/>
      <c r="C2514" s="115"/>
      <c r="D2514" s="114"/>
      <c r="E2514" s="116"/>
      <c r="F2514" s="116"/>
      <c r="G2514" s="114"/>
      <c r="H2514" s="115"/>
      <c r="I2514" s="274"/>
      <c r="J2514" s="277" t="str">
        <f>IFERROR(VLOOKUP(I2514,ACOUSTIC_SITE_INFO!$AR$3:$AS$501,2,FALSE),"")</f>
        <v/>
      </c>
    </row>
    <row r="2515" spans="1:10" x14ac:dyDescent="0.35">
      <c r="A2515" s="113"/>
      <c r="B2515" s="114"/>
      <c r="C2515" s="115"/>
      <c r="D2515" s="114"/>
      <c r="E2515" s="116"/>
      <c r="F2515" s="116"/>
      <c r="G2515" s="114"/>
      <c r="H2515" s="115"/>
      <c r="I2515" s="274"/>
      <c r="J2515" s="277" t="str">
        <f>IFERROR(VLOOKUP(I2515,ACOUSTIC_SITE_INFO!$AR$3:$AS$501,2,FALSE),"")</f>
        <v/>
      </c>
    </row>
    <row r="2516" spans="1:10" x14ac:dyDescent="0.35">
      <c r="A2516" s="113"/>
      <c r="B2516" s="114"/>
      <c r="C2516" s="115"/>
      <c r="D2516" s="114"/>
      <c r="E2516" s="116"/>
      <c r="F2516" s="116"/>
      <c r="G2516" s="114"/>
      <c r="H2516" s="115"/>
      <c r="I2516" s="274"/>
      <c r="J2516" s="277" t="str">
        <f>IFERROR(VLOOKUP(I2516,ACOUSTIC_SITE_INFO!$AR$3:$AS$501,2,FALSE),"")</f>
        <v/>
      </c>
    </row>
    <row r="2517" spans="1:10" x14ac:dyDescent="0.35">
      <c r="A2517" s="113"/>
      <c r="B2517" s="114"/>
      <c r="C2517" s="115"/>
      <c r="D2517" s="114"/>
      <c r="E2517" s="116"/>
      <c r="F2517" s="116"/>
      <c r="G2517" s="114"/>
      <c r="H2517" s="115"/>
      <c r="I2517" s="274"/>
      <c r="J2517" s="277" t="str">
        <f>IFERROR(VLOOKUP(I2517,ACOUSTIC_SITE_INFO!$AR$3:$AS$501,2,FALSE),"")</f>
        <v/>
      </c>
    </row>
    <row r="2518" spans="1:10" x14ac:dyDescent="0.35">
      <c r="A2518" s="113"/>
      <c r="B2518" s="114"/>
      <c r="C2518" s="115"/>
      <c r="D2518" s="114"/>
      <c r="E2518" s="116"/>
      <c r="F2518" s="116"/>
      <c r="G2518" s="114"/>
      <c r="H2518" s="115"/>
      <c r="I2518" s="274"/>
      <c r="J2518" s="277" t="str">
        <f>IFERROR(VLOOKUP(I2518,ACOUSTIC_SITE_INFO!$AR$3:$AS$501,2,FALSE),"")</f>
        <v/>
      </c>
    </row>
    <row r="2519" spans="1:10" x14ac:dyDescent="0.35">
      <c r="A2519" s="113"/>
      <c r="B2519" s="114"/>
      <c r="C2519" s="115"/>
      <c r="D2519" s="114"/>
      <c r="E2519" s="116"/>
      <c r="F2519" s="116"/>
      <c r="G2519" s="114"/>
      <c r="H2519" s="115"/>
      <c r="I2519" s="274"/>
      <c r="J2519" s="277" t="str">
        <f>IFERROR(VLOOKUP(I2519,ACOUSTIC_SITE_INFO!$AR$3:$AS$501,2,FALSE),"")</f>
        <v/>
      </c>
    </row>
    <row r="2520" spans="1:10" x14ac:dyDescent="0.35">
      <c r="A2520" s="113"/>
      <c r="B2520" s="114"/>
      <c r="C2520" s="115"/>
      <c r="D2520" s="114"/>
      <c r="E2520" s="116"/>
      <c r="F2520" s="116"/>
      <c r="G2520" s="114"/>
      <c r="H2520" s="115"/>
      <c r="I2520" s="274"/>
      <c r="J2520" s="277" t="str">
        <f>IFERROR(VLOOKUP(I2520,ACOUSTIC_SITE_INFO!$AR$3:$AS$501,2,FALSE),"")</f>
        <v/>
      </c>
    </row>
    <row r="2521" spans="1:10" x14ac:dyDescent="0.35">
      <c r="A2521" s="113"/>
      <c r="B2521" s="114"/>
      <c r="C2521" s="115"/>
      <c r="D2521" s="114"/>
      <c r="E2521" s="116"/>
      <c r="F2521" s="116"/>
      <c r="G2521" s="114"/>
      <c r="H2521" s="115"/>
      <c r="I2521" s="274"/>
      <c r="J2521" s="277" t="str">
        <f>IFERROR(VLOOKUP(I2521,ACOUSTIC_SITE_INFO!$AR$3:$AS$501,2,FALSE),"")</f>
        <v/>
      </c>
    </row>
    <row r="2522" spans="1:10" x14ac:dyDescent="0.35">
      <c r="A2522" s="113"/>
      <c r="B2522" s="114"/>
      <c r="C2522" s="115"/>
      <c r="D2522" s="114"/>
      <c r="E2522" s="116"/>
      <c r="F2522" s="116"/>
      <c r="G2522" s="114"/>
      <c r="H2522" s="115"/>
      <c r="I2522" s="274"/>
      <c r="J2522" s="277" t="str">
        <f>IFERROR(VLOOKUP(I2522,ACOUSTIC_SITE_INFO!$AR$3:$AS$501,2,FALSE),"")</f>
        <v/>
      </c>
    </row>
    <row r="2523" spans="1:10" x14ac:dyDescent="0.35">
      <c r="A2523" s="113"/>
      <c r="B2523" s="114"/>
      <c r="C2523" s="115"/>
      <c r="D2523" s="114"/>
      <c r="E2523" s="116"/>
      <c r="F2523" s="116"/>
      <c r="G2523" s="114"/>
      <c r="H2523" s="115"/>
      <c r="I2523" s="274"/>
      <c r="J2523" s="277" t="str">
        <f>IFERROR(VLOOKUP(I2523,ACOUSTIC_SITE_INFO!$AR$3:$AS$501,2,FALSE),"")</f>
        <v/>
      </c>
    </row>
    <row r="2524" spans="1:10" x14ac:dyDescent="0.35">
      <c r="A2524" s="113"/>
      <c r="B2524" s="114"/>
      <c r="C2524" s="115"/>
      <c r="D2524" s="114"/>
      <c r="E2524" s="116"/>
      <c r="F2524" s="116"/>
      <c r="G2524" s="114"/>
      <c r="H2524" s="115"/>
      <c r="I2524" s="274"/>
      <c r="J2524" s="277" t="str">
        <f>IFERROR(VLOOKUP(I2524,ACOUSTIC_SITE_INFO!$AR$3:$AS$501,2,FALSE),"")</f>
        <v/>
      </c>
    </row>
    <row r="2525" spans="1:10" x14ac:dyDescent="0.35">
      <c r="A2525" s="113"/>
      <c r="B2525" s="114"/>
      <c r="C2525" s="115"/>
      <c r="D2525" s="114"/>
      <c r="E2525" s="116"/>
      <c r="F2525" s="116"/>
      <c r="G2525" s="114"/>
      <c r="H2525" s="115"/>
      <c r="I2525" s="274"/>
      <c r="J2525" s="277" t="str">
        <f>IFERROR(VLOOKUP(I2525,ACOUSTIC_SITE_INFO!$AR$3:$AS$501,2,FALSE),"")</f>
        <v/>
      </c>
    </row>
    <row r="2526" spans="1:10" x14ac:dyDescent="0.35">
      <c r="A2526" s="113"/>
      <c r="B2526" s="114"/>
      <c r="C2526" s="115"/>
      <c r="D2526" s="114"/>
      <c r="E2526" s="116"/>
      <c r="F2526" s="116"/>
      <c r="G2526" s="114"/>
      <c r="H2526" s="115"/>
      <c r="I2526" s="274"/>
      <c r="J2526" s="277" t="str">
        <f>IFERROR(VLOOKUP(I2526,ACOUSTIC_SITE_INFO!$AR$3:$AS$501,2,FALSE),"")</f>
        <v/>
      </c>
    </row>
    <row r="2527" spans="1:10" x14ac:dyDescent="0.35">
      <c r="A2527" s="113"/>
      <c r="B2527" s="114"/>
      <c r="C2527" s="115"/>
      <c r="D2527" s="114"/>
      <c r="E2527" s="116"/>
      <c r="F2527" s="116"/>
      <c r="G2527" s="114"/>
      <c r="H2527" s="115"/>
      <c r="I2527" s="274"/>
      <c r="J2527" s="277" t="str">
        <f>IFERROR(VLOOKUP(I2527,ACOUSTIC_SITE_INFO!$AR$3:$AS$501,2,FALSE),"")</f>
        <v/>
      </c>
    </row>
    <row r="2528" spans="1:10" x14ac:dyDescent="0.35">
      <c r="A2528" s="113"/>
      <c r="B2528" s="114"/>
      <c r="C2528" s="115"/>
      <c r="D2528" s="114"/>
      <c r="E2528" s="116"/>
      <c r="F2528" s="116"/>
      <c r="G2528" s="114"/>
      <c r="H2528" s="115"/>
      <c r="I2528" s="274"/>
      <c r="J2528" s="277" t="str">
        <f>IFERROR(VLOOKUP(I2528,ACOUSTIC_SITE_INFO!$AR$3:$AS$501,2,FALSE),"")</f>
        <v/>
      </c>
    </row>
    <row r="2529" spans="1:10" x14ac:dyDescent="0.35">
      <c r="A2529" s="113"/>
      <c r="B2529" s="114"/>
      <c r="C2529" s="115"/>
      <c r="D2529" s="114"/>
      <c r="E2529" s="116"/>
      <c r="F2529" s="116"/>
      <c r="G2529" s="114"/>
      <c r="H2529" s="115"/>
      <c r="I2529" s="274"/>
      <c r="J2529" s="277" t="str">
        <f>IFERROR(VLOOKUP(I2529,ACOUSTIC_SITE_INFO!$AR$3:$AS$501,2,FALSE),"")</f>
        <v/>
      </c>
    </row>
    <row r="2530" spans="1:10" x14ac:dyDescent="0.35">
      <c r="A2530" s="113"/>
      <c r="B2530" s="114"/>
      <c r="C2530" s="115"/>
      <c r="D2530" s="114"/>
      <c r="E2530" s="116"/>
      <c r="F2530" s="116"/>
      <c r="G2530" s="114"/>
      <c r="H2530" s="115"/>
      <c r="I2530" s="274"/>
      <c r="J2530" s="277" t="str">
        <f>IFERROR(VLOOKUP(I2530,ACOUSTIC_SITE_INFO!$AR$3:$AS$501,2,FALSE),"")</f>
        <v/>
      </c>
    </row>
    <row r="2531" spans="1:10" x14ac:dyDescent="0.35">
      <c r="A2531" s="113"/>
      <c r="B2531" s="114"/>
      <c r="C2531" s="115"/>
      <c r="D2531" s="114"/>
      <c r="E2531" s="116"/>
      <c r="F2531" s="116"/>
      <c r="G2531" s="114"/>
      <c r="H2531" s="115"/>
      <c r="I2531" s="274"/>
      <c r="J2531" s="277" t="str">
        <f>IFERROR(VLOOKUP(I2531,ACOUSTIC_SITE_INFO!$AR$3:$AS$501,2,FALSE),"")</f>
        <v/>
      </c>
    </row>
    <row r="2532" spans="1:10" x14ac:dyDescent="0.35">
      <c r="A2532" s="113"/>
      <c r="B2532" s="114"/>
      <c r="C2532" s="115"/>
      <c r="D2532" s="114"/>
      <c r="E2532" s="116"/>
      <c r="F2532" s="116"/>
      <c r="G2532" s="114"/>
      <c r="H2532" s="115"/>
      <c r="I2532" s="274"/>
      <c r="J2532" s="277" t="str">
        <f>IFERROR(VLOOKUP(I2532,ACOUSTIC_SITE_INFO!$AR$3:$AS$501,2,FALSE),"")</f>
        <v/>
      </c>
    </row>
    <row r="2533" spans="1:10" x14ac:dyDescent="0.35">
      <c r="A2533" s="113"/>
      <c r="B2533" s="114"/>
      <c r="C2533" s="115"/>
      <c r="D2533" s="114"/>
      <c r="E2533" s="116"/>
      <c r="F2533" s="116"/>
      <c r="G2533" s="114"/>
      <c r="H2533" s="115"/>
      <c r="I2533" s="274"/>
      <c r="J2533" s="277" t="str">
        <f>IFERROR(VLOOKUP(I2533,ACOUSTIC_SITE_INFO!$AR$3:$AS$501,2,FALSE),"")</f>
        <v/>
      </c>
    </row>
    <row r="2534" spans="1:10" x14ac:dyDescent="0.35">
      <c r="A2534" s="113"/>
      <c r="B2534" s="114"/>
      <c r="C2534" s="115"/>
      <c r="D2534" s="114"/>
      <c r="E2534" s="116"/>
      <c r="F2534" s="116"/>
      <c r="G2534" s="114"/>
      <c r="H2534" s="115"/>
      <c r="I2534" s="274"/>
      <c r="J2534" s="277" t="str">
        <f>IFERROR(VLOOKUP(I2534,ACOUSTIC_SITE_INFO!$AR$3:$AS$501,2,FALSE),"")</f>
        <v/>
      </c>
    </row>
    <row r="2535" spans="1:10" x14ac:dyDescent="0.35">
      <c r="A2535" s="113"/>
      <c r="B2535" s="114"/>
      <c r="C2535" s="115"/>
      <c r="D2535" s="114"/>
      <c r="E2535" s="116"/>
      <c r="F2535" s="116"/>
      <c r="G2535" s="114"/>
      <c r="H2535" s="115"/>
      <c r="I2535" s="274"/>
      <c r="J2535" s="277" t="str">
        <f>IFERROR(VLOOKUP(I2535,ACOUSTIC_SITE_INFO!$AR$3:$AS$501,2,FALSE),"")</f>
        <v/>
      </c>
    </row>
    <row r="2536" spans="1:10" x14ac:dyDescent="0.35">
      <c r="A2536" s="113"/>
      <c r="B2536" s="114"/>
      <c r="C2536" s="115"/>
      <c r="D2536" s="114"/>
      <c r="E2536" s="116"/>
      <c r="F2536" s="116"/>
      <c r="G2536" s="114"/>
      <c r="H2536" s="115"/>
      <c r="I2536" s="274"/>
      <c r="J2536" s="277" t="str">
        <f>IFERROR(VLOOKUP(I2536,ACOUSTIC_SITE_INFO!$AR$3:$AS$501,2,FALSE),"")</f>
        <v/>
      </c>
    </row>
    <row r="2537" spans="1:10" x14ac:dyDescent="0.35">
      <c r="A2537" s="113"/>
      <c r="B2537" s="114"/>
      <c r="C2537" s="115"/>
      <c r="D2537" s="114"/>
      <c r="E2537" s="116"/>
      <c r="F2537" s="116"/>
      <c r="G2537" s="114"/>
      <c r="H2537" s="115"/>
      <c r="I2537" s="274"/>
      <c r="J2537" s="277" t="str">
        <f>IFERROR(VLOOKUP(I2537,ACOUSTIC_SITE_INFO!$AR$3:$AS$501,2,FALSE),"")</f>
        <v/>
      </c>
    </row>
    <row r="2538" spans="1:10" x14ac:dyDescent="0.35">
      <c r="A2538" s="113"/>
      <c r="B2538" s="114"/>
      <c r="C2538" s="115"/>
      <c r="D2538" s="114"/>
      <c r="E2538" s="116"/>
      <c r="F2538" s="116"/>
      <c r="G2538" s="114"/>
      <c r="H2538" s="115"/>
      <c r="I2538" s="274"/>
      <c r="J2538" s="277" t="str">
        <f>IFERROR(VLOOKUP(I2538,ACOUSTIC_SITE_INFO!$AR$3:$AS$501,2,FALSE),"")</f>
        <v/>
      </c>
    </row>
    <row r="2539" spans="1:10" x14ac:dyDescent="0.35">
      <c r="A2539" s="113"/>
      <c r="B2539" s="114"/>
      <c r="C2539" s="115"/>
      <c r="D2539" s="114"/>
      <c r="E2539" s="116"/>
      <c r="F2539" s="116"/>
      <c r="G2539" s="114"/>
      <c r="H2539" s="115"/>
      <c r="I2539" s="274"/>
      <c r="J2539" s="277" t="str">
        <f>IFERROR(VLOOKUP(I2539,ACOUSTIC_SITE_INFO!$AR$3:$AS$501,2,FALSE),"")</f>
        <v/>
      </c>
    </row>
    <row r="2540" spans="1:10" x14ac:dyDescent="0.35">
      <c r="A2540" s="113"/>
      <c r="B2540" s="114"/>
      <c r="C2540" s="115"/>
      <c r="D2540" s="114"/>
      <c r="E2540" s="116"/>
      <c r="F2540" s="116"/>
      <c r="G2540" s="114"/>
      <c r="H2540" s="115"/>
      <c r="I2540" s="274"/>
      <c r="J2540" s="277" t="str">
        <f>IFERROR(VLOOKUP(I2540,ACOUSTIC_SITE_INFO!$AR$3:$AS$501,2,FALSE),"")</f>
        <v/>
      </c>
    </row>
    <row r="2541" spans="1:10" x14ac:dyDescent="0.35">
      <c r="A2541" s="113"/>
      <c r="B2541" s="114"/>
      <c r="C2541" s="115"/>
      <c r="D2541" s="114"/>
      <c r="E2541" s="116"/>
      <c r="F2541" s="116"/>
      <c r="G2541" s="114"/>
      <c r="H2541" s="115"/>
      <c r="I2541" s="274"/>
      <c r="J2541" s="277" t="str">
        <f>IFERROR(VLOOKUP(I2541,ACOUSTIC_SITE_INFO!$AR$3:$AS$501,2,FALSE),"")</f>
        <v/>
      </c>
    </row>
    <row r="2542" spans="1:10" x14ac:dyDescent="0.35">
      <c r="A2542" s="113"/>
      <c r="B2542" s="114"/>
      <c r="C2542" s="115"/>
      <c r="D2542" s="114"/>
      <c r="E2542" s="116"/>
      <c r="F2542" s="116"/>
      <c r="G2542" s="114"/>
      <c r="H2542" s="115"/>
      <c r="I2542" s="274"/>
      <c r="J2542" s="277" t="str">
        <f>IFERROR(VLOOKUP(I2542,ACOUSTIC_SITE_INFO!$AR$3:$AS$501,2,FALSE),"")</f>
        <v/>
      </c>
    </row>
    <row r="2543" spans="1:10" x14ac:dyDescent="0.35">
      <c r="A2543" s="113"/>
      <c r="B2543" s="114"/>
      <c r="C2543" s="115"/>
      <c r="D2543" s="114"/>
      <c r="E2543" s="116"/>
      <c r="F2543" s="116"/>
      <c r="G2543" s="114"/>
      <c r="H2543" s="115"/>
      <c r="I2543" s="274"/>
      <c r="J2543" s="277" t="str">
        <f>IFERROR(VLOOKUP(I2543,ACOUSTIC_SITE_INFO!$AR$3:$AS$501,2,FALSE),"")</f>
        <v/>
      </c>
    </row>
    <row r="2544" spans="1:10" x14ac:dyDescent="0.35">
      <c r="A2544" s="113"/>
      <c r="B2544" s="114"/>
      <c r="C2544" s="115"/>
      <c r="D2544" s="114"/>
      <c r="E2544" s="116"/>
      <c r="F2544" s="116"/>
      <c r="G2544" s="114"/>
      <c r="H2544" s="115"/>
      <c r="I2544" s="274"/>
      <c r="J2544" s="277" t="str">
        <f>IFERROR(VLOOKUP(I2544,ACOUSTIC_SITE_INFO!$AR$3:$AS$501,2,FALSE),"")</f>
        <v/>
      </c>
    </row>
    <row r="2545" spans="1:10" x14ac:dyDescent="0.35">
      <c r="A2545" s="113"/>
      <c r="B2545" s="114"/>
      <c r="C2545" s="115"/>
      <c r="D2545" s="114"/>
      <c r="E2545" s="116"/>
      <c r="F2545" s="116"/>
      <c r="G2545" s="114"/>
      <c r="H2545" s="115"/>
      <c r="I2545" s="274"/>
      <c r="J2545" s="277" t="str">
        <f>IFERROR(VLOOKUP(I2545,ACOUSTIC_SITE_INFO!$AR$3:$AS$501,2,FALSE),"")</f>
        <v/>
      </c>
    </row>
    <row r="2546" spans="1:10" x14ac:dyDescent="0.35">
      <c r="A2546" s="113"/>
      <c r="B2546" s="114"/>
      <c r="C2546" s="115"/>
      <c r="D2546" s="114"/>
      <c r="E2546" s="116"/>
      <c r="F2546" s="116"/>
      <c r="G2546" s="114"/>
      <c r="H2546" s="115"/>
      <c r="I2546" s="274"/>
      <c r="J2546" s="277" t="str">
        <f>IFERROR(VLOOKUP(I2546,ACOUSTIC_SITE_INFO!$AR$3:$AS$501,2,FALSE),"")</f>
        <v/>
      </c>
    </row>
    <row r="2547" spans="1:10" x14ac:dyDescent="0.35">
      <c r="A2547" s="113"/>
      <c r="B2547" s="114"/>
      <c r="C2547" s="115"/>
      <c r="D2547" s="114"/>
      <c r="E2547" s="116"/>
      <c r="F2547" s="116"/>
      <c r="G2547" s="114"/>
      <c r="H2547" s="115"/>
      <c r="I2547" s="274"/>
      <c r="J2547" s="277" t="str">
        <f>IFERROR(VLOOKUP(I2547,ACOUSTIC_SITE_INFO!$AR$3:$AS$501,2,FALSE),"")</f>
        <v/>
      </c>
    </row>
    <row r="2548" spans="1:10" x14ac:dyDescent="0.35">
      <c r="A2548" s="113"/>
      <c r="B2548" s="114"/>
      <c r="C2548" s="115"/>
      <c r="D2548" s="114"/>
      <c r="E2548" s="116"/>
      <c r="F2548" s="116"/>
      <c r="G2548" s="114"/>
      <c r="H2548" s="115"/>
      <c r="I2548" s="274"/>
      <c r="J2548" s="277" t="str">
        <f>IFERROR(VLOOKUP(I2548,ACOUSTIC_SITE_INFO!$AR$3:$AS$501,2,FALSE),"")</f>
        <v/>
      </c>
    </row>
    <row r="2549" spans="1:10" x14ac:dyDescent="0.35">
      <c r="A2549" s="113"/>
      <c r="B2549" s="114"/>
      <c r="C2549" s="115"/>
      <c r="D2549" s="114"/>
      <c r="E2549" s="116"/>
      <c r="F2549" s="116"/>
      <c r="G2549" s="114"/>
      <c r="H2549" s="115"/>
      <c r="I2549" s="274"/>
      <c r="J2549" s="277" t="str">
        <f>IFERROR(VLOOKUP(I2549,ACOUSTIC_SITE_INFO!$AR$3:$AS$501,2,FALSE),"")</f>
        <v/>
      </c>
    </row>
    <row r="2550" spans="1:10" x14ac:dyDescent="0.35">
      <c r="A2550" s="113"/>
      <c r="B2550" s="114"/>
      <c r="C2550" s="115"/>
      <c r="D2550" s="114"/>
      <c r="E2550" s="116"/>
      <c r="F2550" s="116"/>
      <c r="G2550" s="114"/>
      <c r="H2550" s="115"/>
      <c r="I2550" s="274"/>
      <c r="J2550" s="277" t="str">
        <f>IFERROR(VLOOKUP(I2550,ACOUSTIC_SITE_INFO!$AR$3:$AS$501,2,FALSE),"")</f>
        <v/>
      </c>
    </row>
    <row r="2551" spans="1:10" x14ac:dyDescent="0.35">
      <c r="A2551" s="113"/>
      <c r="B2551" s="114"/>
      <c r="C2551" s="115"/>
      <c r="D2551" s="114"/>
      <c r="E2551" s="116"/>
      <c r="F2551" s="116"/>
      <c r="G2551" s="114"/>
      <c r="H2551" s="115"/>
      <c r="I2551" s="274"/>
      <c r="J2551" s="277" t="str">
        <f>IFERROR(VLOOKUP(I2551,ACOUSTIC_SITE_INFO!$AR$3:$AS$501,2,FALSE),"")</f>
        <v/>
      </c>
    </row>
    <row r="2552" spans="1:10" x14ac:dyDescent="0.35">
      <c r="A2552" s="113"/>
      <c r="B2552" s="114"/>
      <c r="C2552" s="115"/>
      <c r="D2552" s="114"/>
      <c r="E2552" s="116"/>
      <c r="F2552" s="116"/>
      <c r="G2552" s="114"/>
      <c r="H2552" s="115"/>
      <c r="I2552" s="274"/>
      <c r="J2552" s="277" t="str">
        <f>IFERROR(VLOOKUP(I2552,ACOUSTIC_SITE_INFO!$AR$3:$AS$501,2,FALSE),"")</f>
        <v/>
      </c>
    </row>
    <row r="2553" spans="1:10" x14ac:dyDescent="0.35">
      <c r="A2553" s="113"/>
      <c r="B2553" s="114"/>
      <c r="C2553" s="115"/>
      <c r="D2553" s="114"/>
      <c r="E2553" s="116"/>
      <c r="F2553" s="116"/>
      <c r="G2553" s="114"/>
      <c r="H2553" s="115"/>
      <c r="I2553" s="274"/>
      <c r="J2553" s="277" t="str">
        <f>IFERROR(VLOOKUP(I2553,ACOUSTIC_SITE_INFO!$AR$3:$AS$501,2,FALSE),"")</f>
        <v/>
      </c>
    </row>
    <row r="2554" spans="1:10" x14ac:dyDescent="0.35">
      <c r="A2554" s="113"/>
      <c r="B2554" s="114"/>
      <c r="C2554" s="115"/>
      <c r="D2554" s="114"/>
      <c r="E2554" s="116"/>
      <c r="F2554" s="116"/>
      <c r="G2554" s="114"/>
      <c r="H2554" s="115"/>
      <c r="I2554" s="274"/>
      <c r="J2554" s="277" t="str">
        <f>IFERROR(VLOOKUP(I2554,ACOUSTIC_SITE_INFO!$AR$3:$AS$501,2,FALSE),"")</f>
        <v/>
      </c>
    </row>
    <row r="2555" spans="1:10" x14ac:dyDescent="0.35">
      <c r="A2555" s="113"/>
      <c r="B2555" s="114"/>
      <c r="C2555" s="115"/>
      <c r="D2555" s="114"/>
      <c r="E2555" s="116"/>
      <c r="F2555" s="116"/>
      <c r="G2555" s="114"/>
      <c r="H2555" s="115"/>
      <c r="I2555" s="274"/>
      <c r="J2555" s="277" t="str">
        <f>IFERROR(VLOOKUP(I2555,ACOUSTIC_SITE_INFO!$AR$3:$AS$501,2,FALSE),"")</f>
        <v/>
      </c>
    </row>
    <row r="2556" spans="1:10" x14ac:dyDescent="0.35">
      <c r="A2556" s="113"/>
      <c r="B2556" s="114"/>
      <c r="C2556" s="115"/>
      <c r="D2556" s="114"/>
      <c r="E2556" s="116"/>
      <c r="F2556" s="116"/>
      <c r="G2556" s="114"/>
      <c r="H2556" s="115"/>
      <c r="I2556" s="274"/>
      <c r="J2556" s="277" t="str">
        <f>IFERROR(VLOOKUP(I2556,ACOUSTIC_SITE_INFO!$AR$3:$AS$501,2,FALSE),"")</f>
        <v/>
      </c>
    </row>
    <row r="2557" spans="1:10" x14ac:dyDescent="0.35">
      <c r="A2557" s="113"/>
      <c r="B2557" s="114"/>
      <c r="C2557" s="115"/>
      <c r="D2557" s="114"/>
      <c r="E2557" s="116"/>
      <c r="F2557" s="116"/>
      <c r="G2557" s="114"/>
      <c r="H2557" s="115"/>
      <c r="I2557" s="274"/>
      <c r="J2557" s="277" t="str">
        <f>IFERROR(VLOOKUP(I2557,ACOUSTIC_SITE_INFO!$AR$3:$AS$501,2,FALSE),"")</f>
        <v/>
      </c>
    </row>
    <row r="2558" spans="1:10" x14ac:dyDescent="0.35">
      <c r="A2558" s="113"/>
      <c r="B2558" s="114"/>
      <c r="C2558" s="115"/>
      <c r="D2558" s="114"/>
      <c r="E2558" s="116"/>
      <c r="F2558" s="116"/>
      <c r="G2558" s="114"/>
      <c r="H2558" s="115"/>
      <c r="I2558" s="274"/>
      <c r="J2558" s="277" t="str">
        <f>IFERROR(VLOOKUP(I2558,ACOUSTIC_SITE_INFO!$AR$3:$AS$501,2,FALSE),"")</f>
        <v/>
      </c>
    </row>
    <row r="2559" spans="1:10" x14ac:dyDescent="0.35">
      <c r="A2559" s="113"/>
      <c r="B2559" s="114"/>
      <c r="C2559" s="115"/>
      <c r="D2559" s="114"/>
      <c r="E2559" s="116"/>
      <c r="F2559" s="116"/>
      <c r="G2559" s="114"/>
      <c r="H2559" s="115"/>
      <c r="I2559" s="274"/>
      <c r="J2559" s="277" t="str">
        <f>IFERROR(VLOOKUP(I2559,ACOUSTIC_SITE_INFO!$AR$3:$AS$501,2,FALSE),"")</f>
        <v/>
      </c>
    </row>
    <row r="2560" spans="1:10" x14ac:dyDescent="0.35">
      <c r="A2560" s="113"/>
      <c r="B2560" s="114"/>
      <c r="C2560" s="115"/>
      <c r="D2560" s="114"/>
      <c r="E2560" s="116"/>
      <c r="F2560" s="116"/>
      <c r="G2560" s="114"/>
      <c r="H2560" s="115"/>
      <c r="I2560" s="274"/>
      <c r="J2560" s="277" t="str">
        <f>IFERROR(VLOOKUP(I2560,ACOUSTIC_SITE_INFO!$AR$3:$AS$501,2,FALSE),"")</f>
        <v/>
      </c>
    </row>
    <row r="2561" spans="1:10" x14ac:dyDescent="0.35">
      <c r="A2561" s="113"/>
      <c r="B2561" s="114"/>
      <c r="C2561" s="115"/>
      <c r="D2561" s="114"/>
      <c r="E2561" s="116"/>
      <c r="F2561" s="116"/>
      <c r="G2561" s="114"/>
      <c r="H2561" s="115"/>
      <c r="I2561" s="274"/>
      <c r="J2561" s="277" t="str">
        <f>IFERROR(VLOOKUP(I2561,ACOUSTIC_SITE_INFO!$AR$3:$AS$501,2,FALSE),"")</f>
        <v/>
      </c>
    </row>
    <row r="2562" spans="1:10" x14ac:dyDescent="0.35">
      <c r="A2562" s="113"/>
      <c r="B2562" s="114"/>
      <c r="C2562" s="115"/>
      <c r="D2562" s="114"/>
      <c r="E2562" s="116"/>
      <c r="F2562" s="116"/>
      <c r="G2562" s="114"/>
      <c r="H2562" s="115"/>
      <c r="I2562" s="274"/>
      <c r="J2562" s="277" t="str">
        <f>IFERROR(VLOOKUP(I2562,ACOUSTIC_SITE_INFO!$AR$3:$AS$501,2,FALSE),"")</f>
        <v/>
      </c>
    </row>
    <row r="2563" spans="1:10" x14ac:dyDescent="0.35">
      <c r="A2563" s="113"/>
      <c r="B2563" s="114"/>
      <c r="C2563" s="115"/>
      <c r="D2563" s="114"/>
      <c r="E2563" s="116"/>
      <c r="F2563" s="116"/>
      <c r="G2563" s="114"/>
      <c r="H2563" s="115"/>
      <c r="I2563" s="274"/>
      <c r="J2563" s="277" t="str">
        <f>IFERROR(VLOOKUP(I2563,ACOUSTIC_SITE_INFO!$AR$3:$AS$501,2,FALSE),"")</f>
        <v/>
      </c>
    </row>
    <row r="2564" spans="1:10" x14ac:dyDescent="0.35">
      <c r="A2564" s="113"/>
      <c r="B2564" s="114"/>
      <c r="C2564" s="115"/>
      <c r="D2564" s="114"/>
      <c r="E2564" s="116"/>
      <c r="F2564" s="116"/>
      <c r="G2564" s="114"/>
      <c r="H2564" s="115"/>
      <c r="I2564" s="274"/>
      <c r="J2564" s="277" t="str">
        <f>IFERROR(VLOOKUP(I2564,ACOUSTIC_SITE_INFO!$AR$3:$AS$501,2,FALSE),"")</f>
        <v/>
      </c>
    </row>
    <row r="2565" spans="1:10" x14ac:dyDescent="0.35">
      <c r="A2565" s="113"/>
      <c r="B2565" s="114"/>
      <c r="C2565" s="115"/>
      <c r="D2565" s="114"/>
      <c r="E2565" s="116"/>
      <c r="F2565" s="116"/>
      <c r="G2565" s="114"/>
      <c r="H2565" s="115"/>
      <c r="I2565" s="274"/>
      <c r="J2565" s="277" t="str">
        <f>IFERROR(VLOOKUP(I2565,ACOUSTIC_SITE_INFO!$AR$3:$AS$501,2,FALSE),"")</f>
        <v/>
      </c>
    </row>
    <row r="2566" spans="1:10" x14ac:dyDescent="0.35">
      <c r="A2566" s="113"/>
      <c r="B2566" s="114"/>
      <c r="C2566" s="115"/>
      <c r="D2566" s="114"/>
      <c r="E2566" s="116"/>
      <c r="F2566" s="116"/>
      <c r="G2566" s="114"/>
      <c r="H2566" s="115"/>
      <c r="I2566" s="274"/>
      <c r="J2566" s="277" t="str">
        <f>IFERROR(VLOOKUP(I2566,ACOUSTIC_SITE_INFO!$AR$3:$AS$501,2,FALSE),"")</f>
        <v/>
      </c>
    </row>
    <row r="2567" spans="1:10" x14ac:dyDescent="0.35">
      <c r="A2567" s="113"/>
      <c r="B2567" s="114"/>
      <c r="C2567" s="115"/>
      <c r="D2567" s="114"/>
      <c r="E2567" s="116"/>
      <c r="F2567" s="116"/>
      <c r="G2567" s="114"/>
      <c r="H2567" s="115"/>
      <c r="I2567" s="274"/>
      <c r="J2567" s="277" t="str">
        <f>IFERROR(VLOOKUP(I2567,ACOUSTIC_SITE_INFO!$AR$3:$AS$501,2,FALSE),"")</f>
        <v/>
      </c>
    </row>
    <row r="2568" spans="1:10" x14ac:dyDescent="0.35">
      <c r="A2568" s="113"/>
      <c r="B2568" s="114"/>
      <c r="C2568" s="115"/>
      <c r="D2568" s="114"/>
      <c r="E2568" s="116"/>
      <c r="F2568" s="116"/>
      <c r="G2568" s="114"/>
      <c r="H2568" s="115"/>
      <c r="I2568" s="274"/>
      <c r="J2568" s="277" t="str">
        <f>IFERROR(VLOOKUP(I2568,ACOUSTIC_SITE_INFO!$AR$3:$AS$501,2,FALSE),"")</f>
        <v/>
      </c>
    </row>
    <row r="2569" spans="1:10" x14ac:dyDescent="0.35">
      <c r="A2569" s="113"/>
      <c r="B2569" s="114"/>
      <c r="C2569" s="115"/>
      <c r="D2569" s="114"/>
      <c r="E2569" s="116"/>
      <c r="F2569" s="116"/>
      <c r="G2569" s="114"/>
      <c r="H2569" s="115"/>
      <c r="I2569" s="274"/>
      <c r="J2569" s="277" t="str">
        <f>IFERROR(VLOOKUP(I2569,ACOUSTIC_SITE_INFO!$AR$3:$AS$501,2,FALSE),"")</f>
        <v/>
      </c>
    </row>
    <row r="2570" spans="1:10" x14ac:dyDescent="0.35">
      <c r="A2570" s="113"/>
      <c r="B2570" s="114"/>
      <c r="C2570" s="115"/>
      <c r="D2570" s="114"/>
      <c r="E2570" s="116"/>
      <c r="F2570" s="116"/>
      <c r="G2570" s="114"/>
      <c r="H2570" s="115"/>
      <c r="I2570" s="274"/>
      <c r="J2570" s="277" t="str">
        <f>IFERROR(VLOOKUP(I2570,ACOUSTIC_SITE_INFO!$AR$3:$AS$501,2,FALSE),"")</f>
        <v/>
      </c>
    </row>
    <row r="2571" spans="1:10" x14ac:dyDescent="0.35">
      <c r="A2571" s="113"/>
      <c r="B2571" s="114"/>
      <c r="C2571" s="115"/>
      <c r="D2571" s="114"/>
      <c r="E2571" s="116"/>
      <c r="F2571" s="116"/>
      <c r="G2571" s="114"/>
      <c r="H2571" s="115"/>
      <c r="I2571" s="274"/>
      <c r="J2571" s="277" t="str">
        <f>IFERROR(VLOOKUP(I2571,ACOUSTIC_SITE_INFO!$AR$3:$AS$501,2,FALSE),"")</f>
        <v/>
      </c>
    </row>
    <row r="2572" spans="1:10" x14ac:dyDescent="0.35">
      <c r="A2572" s="113"/>
      <c r="B2572" s="114"/>
      <c r="C2572" s="115"/>
      <c r="D2572" s="114"/>
      <c r="E2572" s="116"/>
      <c r="F2572" s="116"/>
      <c r="G2572" s="114"/>
      <c r="H2572" s="115"/>
      <c r="I2572" s="274"/>
      <c r="J2572" s="277" t="str">
        <f>IFERROR(VLOOKUP(I2572,ACOUSTIC_SITE_INFO!$AR$3:$AS$501,2,FALSE),"")</f>
        <v/>
      </c>
    </row>
    <row r="2573" spans="1:10" x14ac:dyDescent="0.35">
      <c r="A2573" s="113"/>
      <c r="B2573" s="114"/>
      <c r="C2573" s="115"/>
      <c r="D2573" s="114"/>
      <c r="E2573" s="116"/>
      <c r="F2573" s="116"/>
      <c r="G2573" s="114"/>
      <c r="H2573" s="115"/>
      <c r="I2573" s="274"/>
      <c r="J2573" s="277" t="str">
        <f>IFERROR(VLOOKUP(I2573,ACOUSTIC_SITE_INFO!$AR$3:$AS$501,2,FALSE),"")</f>
        <v/>
      </c>
    </row>
    <row r="2574" spans="1:10" x14ac:dyDescent="0.35">
      <c r="A2574" s="113"/>
      <c r="B2574" s="114"/>
      <c r="C2574" s="115"/>
      <c r="D2574" s="114"/>
      <c r="E2574" s="116"/>
      <c r="F2574" s="116"/>
      <c r="G2574" s="114"/>
      <c r="H2574" s="115"/>
      <c r="I2574" s="274"/>
      <c r="J2574" s="277" t="str">
        <f>IFERROR(VLOOKUP(I2574,ACOUSTIC_SITE_INFO!$AR$3:$AS$501,2,FALSE),"")</f>
        <v/>
      </c>
    </row>
    <row r="2575" spans="1:10" x14ac:dyDescent="0.35">
      <c r="A2575" s="113"/>
      <c r="B2575" s="114"/>
      <c r="C2575" s="115"/>
      <c r="D2575" s="114"/>
      <c r="E2575" s="116"/>
      <c r="F2575" s="116"/>
      <c r="G2575" s="114"/>
      <c r="H2575" s="115"/>
      <c r="I2575" s="274"/>
      <c r="J2575" s="277" t="str">
        <f>IFERROR(VLOOKUP(I2575,ACOUSTIC_SITE_INFO!$AR$3:$AS$501,2,FALSE),"")</f>
        <v/>
      </c>
    </row>
    <row r="2576" spans="1:10" x14ac:dyDescent="0.35">
      <c r="A2576" s="113"/>
      <c r="B2576" s="114"/>
      <c r="C2576" s="115"/>
      <c r="D2576" s="114"/>
      <c r="E2576" s="116"/>
      <c r="F2576" s="116"/>
      <c r="G2576" s="114"/>
      <c r="H2576" s="115"/>
      <c r="I2576" s="274"/>
      <c r="J2576" s="277" t="str">
        <f>IFERROR(VLOOKUP(I2576,ACOUSTIC_SITE_INFO!$AR$3:$AS$501,2,FALSE),"")</f>
        <v/>
      </c>
    </row>
    <row r="2577" spans="1:10" x14ac:dyDescent="0.35">
      <c r="A2577" s="113"/>
      <c r="B2577" s="114"/>
      <c r="C2577" s="115"/>
      <c r="D2577" s="114"/>
      <c r="E2577" s="116"/>
      <c r="F2577" s="116"/>
      <c r="G2577" s="114"/>
      <c r="H2577" s="115"/>
      <c r="I2577" s="274"/>
      <c r="J2577" s="277" t="str">
        <f>IFERROR(VLOOKUP(I2577,ACOUSTIC_SITE_INFO!$AR$3:$AS$501,2,FALSE),"")</f>
        <v/>
      </c>
    </row>
    <row r="2578" spans="1:10" x14ac:dyDescent="0.35">
      <c r="A2578" s="113"/>
      <c r="B2578" s="114"/>
      <c r="C2578" s="115"/>
      <c r="D2578" s="114"/>
      <c r="E2578" s="116"/>
      <c r="F2578" s="116"/>
      <c r="G2578" s="114"/>
      <c r="H2578" s="115"/>
      <c r="I2578" s="274"/>
      <c r="J2578" s="277" t="str">
        <f>IFERROR(VLOOKUP(I2578,ACOUSTIC_SITE_INFO!$AR$3:$AS$501,2,FALSE),"")</f>
        <v/>
      </c>
    </row>
    <row r="2579" spans="1:10" x14ac:dyDescent="0.35">
      <c r="A2579" s="113"/>
      <c r="B2579" s="114"/>
      <c r="C2579" s="115"/>
      <c r="D2579" s="114"/>
      <c r="E2579" s="116"/>
      <c r="F2579" s="116"/>
      <c r="G2579" s="114"/>
      <c r="H2579" s="115"/>
      <c r="I2579" s="274"/>
      <c r="J2579" s="277" t="str">
        <f>IFERROR(VLOOKUP(I2579,ACOUSTIC_SITE_INFO!$AR$3:$AS$501,2,FALSE),"")</f>
        <v/>
      </c>
    </row>
    <row r="2580" spans="1:10" x14ac:dyDescent="0.35">
      <c r="A2580" s="113"/>
      <c r="B2580" s="114"/>
      <c r="C2580" s="115"/>
      <c r="D2580" s="114"/>
      <c r="E2580" s="116"/>
      <c r="F2580" s="116"/>
      <c r="G2580" s="114"/>
      <c r="H2580" s="115"/>
      <c r="I2580" s="274"/>
      <c r="J2580" s="277" t="str">
        <f>IFERROR(VLOOKUP(I2580,ACOUSTIC_SITE_INFO!$AR$3:$AS$501,2,FALSE),"")</f>
        <v/>
      </c>
    </row>
    <row r="2581" spans="1:10" x14ac:dyDescent="0.35">
      <c r="A2581" s="113"/>
      <c r="B2581" s="114"/>
      <c r="C2581" s="115"/>
      <c r="D2581" s="114"/>
      <c r="E2581" s="116"/>
      <c r="F2581" s="116"/>
      <c r="G2581" s="114"/>
      <c r="H2581" s="115"/>
      <c r="I2581" s="274"/>
      <c r="J2581" s="277" t="str">
        <f>IFERROR(VLOOKUP(I2581,ACOUSTIC_SITE_INFO!$AR$3:$AS$501,2,FALSE),"")</f>
        <v/>
      </c>
    </row>
    <row r="2582" spans="1:10" x14ac:dyDescent="0.35">
      <c r="A2582" s="113"/>
      <c r="B2582" s="114"/>
      <c r="C2582" s="115"/>
      <c r="D2582" s="114"/>
      <c r="E2582" s="116"/>
      <c r="F2582" s="116"/>
      <c r="G2582" s="114"/>
      <c r="H2582" s="115"/>
      <c r="I2582" s="274"/>
      <c r="J2582" s="277" t="str">
        <f>IFERROR(VLOOKUP(I2582,ACOUSTIC_SITE_INFO!$AR$3:$AS$501,2,FALSE),"")</f>
        <v/>
      </c>
    </row>
    <row r="2583" spans="1:10" x14ac:dyDescent="0.35">
      <c r="A2583" s="113"/>
      <c r="B2583" s="114"/>
      <c r="C2583" s="115"/>
      <c r="D2583" s="114"/>
      <c r="E2583" s="116"/>
      <c r="F2583" s="116"/>
      <c r="G2583" s="114"/>
      <c r="H2583" s="115"/>
      <c r="I2583" s="274"/>
      <c r="J2583" s="277" t="str">
        <f>IFERROR(VLOOKUP(I2583,ACOUSTIC_SITE_INFO!$AR$3:$AS$501,2,FALSE),"")</f>
        <v/>
      </c>
    </row>
    <row r="2584" spans="1:10" x14ac:dyDescent="0.35">
      <c r="A2584" s="113"/>
      <c r="B2584" s="114"/>
      <c r="C2584" s="115"/>
      <c r="D2584" s="114"/>
      <c r="E2584" s="116"/>
      <c r="F2584" s="116"/>
      <c r="G2584" s="114"/>
      <c r="H2584" s="115"/>
      <c r="I2584" s="274"/>
      <c r="J2584" s="277" t="str">
        <f>IFERROR(VLOOKUP(I2584,ACOUSTIC_SITE_INFO!$AR$3:$AS$501,2,FALSE),"")</f>
        <v/>
      </c>
    </row>
    <row r="2585" spans="1:10" x14ac:dyDescent="0.35">
      <c r="A2585" s="113"/>
      <c r="B2585" s="114"/>
      <c r="C2585" s="115"/>
      <c r="D2585" s="114"/>
      <c r="E2585" s="116"/>
      <c r="F2585" s="116"/>
      <c r="G2585" s="114"/>
      <c r="H2585" s="115"/>
      <c r="I2585" s="274"/>
      <c r="J2585" s="277" t="str">
        <f>IFERROR(VLOOKUP(I2585,ACOUSTIC_SITE_INFO!$AR$3:$AS$501,2,FALSE),"")</f>
        <v/>
      </c>
    </row>
    <row r="2586" spans="1:10" x14ac:dyDescent="0.35">
      <c r="A2586" s="113"/>
      <c r="B2586" s="114"/>
      <c r="C2586" s="115"/>
      <c r="D2586" s="114"/>
      <c r="E2586" s="116"/>
      <c r="F2586" s="116"/>
      <c r="G2586" s="114"/>
      <c r="H2586" s="115"/>
      <c r="I2586" s="274"/>
      <c r="J2586" s="277" t="str">
        <f>IFERROR(VLOOKUP(I2586,ACOUSTIC_SITE_INFO!$AR$3:$AS$501,2,FALSE),"")</f>
        <v/>
      </c>
    </row>
    <row r="2587" spans="1:10" x14ac:dyDescent="0.35">
      <c r="A2587" s="113"/>
      <c r="B2587" s="114"/>
      <c r="C2587" s="115"/>
      <c r="D2587" s="114"/>
      <c r="E2587" s="116"/>
      <c r="F2587" s="116"/>
      <c r="G2587" s="114"/>
      <c r="H2587" s="115"/>
      <c r="I2587" s="274"/>
      <c r="J2587" s="277" t="str">
        <f>IFERROR(VLOOKUP(I2587,ACOUSTIC_SITE_INFO!$AR$3:$AS$501,2,FALSE),"")</f>
        <v/>
      </c>
    </row>
    <row r="2588" spans="1:10" x14ac:dyDescent="0.35">
      <c r="A2588" s="113"/>
      <c r="B2588" s="114"/>
      <c r="C2588" s="115"/>
      <c r="D2588" s="114"/>
      <c r="E2588" s="116"/>
      <c r="F2588" s="116"/>
      <c r="G2588" s="114"/>
      <c r="H2588" s="115"/>
      <c r="I2588" s="274"/>
      <c r="J2588" s="277" t="str">
        <f>IFERROR(VLOOKUP(I2588,ACOUSTIC_SITE_INFO!$AR$3:$AS$501,2,FALSE),"")</f>
        <v/>
      </c>
    </row>
    <row r="2589" spans="1:10" x14ac:dyDescent="0.35">
      <c r="A2589" s="113"/>
      <c r="B2589" s="114"/>
      <c r="C2589" s="115"/>
      <c r="D2589" s="114"/>
      <c r="E2589" s="116"/>
      <c r="F2589" s="116"/>
      <c r="G2589" s="114"/>
      <c r="H2589" s="115"/>
      <c r="I2589" s="274"/>
      <c r="J2589" s="277" t="str">
        <f>IFERROR(VLOOKUP(I2589,ACOUSTIC_SITE_INFO!$AR$3:$AS$501,2,FALSE),"")</f>
        <v/>
      </c>
    </row>
    <row r="2590" spans="1:10" x14ac:dyDescent="0.35">
      <c r="A2590" s="113"/>
      <c r="B2590" s="114"/>
      <c r="C2590" s="115"/>
      <c r="D2590" s="114"/>
      <c r="E2590" s="116"/>
      <c r="F2590" s="116"/>
      <c r="G2590" s="114"/>
      <c r="H2590" s="115"/>
      <c r="I2590" s="274"/>
      <c r="J2590" s="277" t="str">
        <f>IFERROR(VLOOKUP(I2590,ACOUSTIC_SITE_INFO!$AR$3:$AS$501,2,FALSE),"")</f>
        <v/>
      </c>
    </row>
    <row r="2591" spans="1:10" x14ac:dyDescent="0.35">
      <c r="A2591" s="113"/>
      <c r="B2591" s="114"/>
      <c r="C2591" s="115"/>
      <c r="D2591" s="114"/>
      <c r="E2591" s="116"/>
      <c r="F2591" s="116"/>
      <c r="G2591" s="114"/>
      <c r="H2591" s="115"/>
      <c r="I2591" s="274"/>
      <c r="J2591" s="277" t="str">
        <f>IFERROR(VLOOKUP(I2591,ACOUSTIC_SITE_INFO!$AR$3:$AS$501,2,FALSE),"")</f>
        <v/>
      </c>
    </row>
    <row r="2592" spans="1:10" x14ac:dyDescent="0.35">
      <c r="A2592" s="113"/>
      <c r="B2592" s="114"/>
      <c r="C2592" s="115"/>
      <c r="D2592" s="114"/>
      <c r="E2592" s="116"/>
      <c r="F2592" s="116"/>
      <c r="G2592" s="114"/>
      <c r="H2592" s="115"/>
      <c r="I2592" s="274"/>
      <c r="J2592" s="277" t="str">
        <f>IFERROR(VLOOKUP(I2592,ACOUSTIC_SITE_INFO!$AR$3:$AS$501,2,FALSE),"")</f>
        <v/>
      </c>
    </row>
    <row r="2593" spans="1:10" x14ac:dyDescent="0.35">
      <c r="A2593" s="113"/>
      <c r="B2593" s="114"/>
      <c r="C2593" s="115"/>
      <c r="D2593" s="114"/>
      <c r="E2593" s="116"/>
      <c r="F2593" s="116"/>
      <c r="G2593" s="114"/>
      <c r="H2593" s="115"/>
      <c r="I2593" s="274"/>
      <c r="J2593" s="277" t="str">
        <f>IFERROR(VLOOKUP(I2593,ACOUSTIC_SITE_INFO!$AR$3:$AS$501,2,FALSE),"")</f>
        <v/>
      </c>
    </row>
    <row r="2594" spans="1:10" x14ac:dyDescent="0.35">
      <c r="A2594" s="113"/>
      <c r="B2594" s="114"/>
      <c r="C2594" s="115"/>
      <c r="D2594" s="114"/>
      <c r="E2594" s="116"/>
      <c r="F2594" s="116"/>
      <c r="G2594" s="114"/>
      <c r="H2594" s="115"/>
      <c r="I2594" s="274"/>
      <c r="J2594" s="277" t="str">
        <f>IFERROR(VLOOKUP(I2594,ACOUSTIC_SITE_INFO!$AR$3:$AS$501,2,FALSE),"")</f>
        <v/>
      </c>
    </row>
    <row r="2595" spans="1:10" x14ac:dyDescent="0.35">
      <c r="A2595" s="113"/>
      <c r="B2595" s="114"/>
      <c r="C2595" s="115"/>
      <c r="D2595" s="114"/>
      <c r="E2595" s="116"/>
      <c r="F2595" s="116"/>
      <c r="G2595" s="114"/>
      <c r="H2595" s="115"/>
      <c r="I2595" s="274"/>
      <c r="J2595" s="277" t="str">
        <f>IFERROR(VLOOKUP(I2595,ACOUSTIC_SITE_INFO!$AR$3:$AS$501,2,FALSE),"")</f>
        <v/>
      </c>
    </row>
    <row r="2596" spans="1:10" x14ac:dyDescent="0.35">
      <c r="A2596" s="113"/>
      <c r="B2596" s="114"/>
      <c r="C2596" s="115"/>
      <c r="D2596" s="114"/>
      <c r="E2596" s="116"/>
      <c r="F2596" s="116"/>
      <c r="G2596" s="114"/>
      <c r="H2596" s="115"/>
      <c r="I2596" s="274"/>
      <c r="J2596" s="277" t="str">
        <f>IFERROR(VLOOKUP(I2596,ACOUSTIC_SITE_INFO!$AR$3:$AS$501,2,FALSE),"")</f>
        <v/>
      </c>
    </row>
    <row r="2597" spans="1:10" x14ac:dyDescent="0.35">
      <c r="A2597" s="113"/>
      <c r="B2597" s="114"/>
      <c r="C2597" s="115"/>
      <c r="D2597" s="114"/>
      <c r="E2597" s="116"/>
      <c r="F2597" s="116"/>
      <c r="G2597" s="114"/>
      <c r="H2597" s="115"/>
      <c r="I2597" s="274"/>
      <c r="J2597" s="277" t="str">
        <f>IFERROR(VLOOKUP(I2597,ACOUSTIC_SITE_INFO!$AR$3:$AS$501,2,FALSE),"")</f>
        <v/>
      </c>
    </row>
    <row r="2598" spans="1:10" x14ac:dyDescent="0.35">
      <c r="A2598" s="113"/>
      <c r="B2598" s="114"/>
      <c r="C2598" s="115"/>
      <c r="D2598" s="114"/>
      <c r="E2598" s="116"/>
      <c r="F2598" s="116"/>
      <c r="G2598" s="114"/>
      <c r="H2598" s="115"/>
      <c r="I2598" s="274"/>
      <c r="J2598" s="277" t="str">
        <f>IFERROR(VLOOKUP(I2598,ACOUSTIC_SITE_INFO!$AR$3:$AS$501,2,FALSE),"")</f>
        <v/>
      </c>
    </row>
    <row r="2599" spans="1:10" x14ac:dyDescent="0.35">
      <c r="A2599" s="113"/>
      <c r="B2599" s="114"/>
      <c r="C2599" s="115"/>
      <c r="D2599" s="114"/>
      <c r="E2599" s="116"/>
      <c r="F2599" s="116"/>
      <c r="G2599" s="114"/>
      <c r="H2599" s="115"/>
      <c r="I2599" s="274"/>
      <c r="J2599" s="277" t="str">
        <f>IFERROR(VLOOKUP(I2599,ACOUSTIC_SITE_INFO!$AR$3:$AS$501,2,FALSE),"")</f>
        <v/>
      </c>
    </row>
    <row r="2600" spans="1:10" x14ac:dyDescent="0.35">
      <c r="A2600" s="113"/>
      <c r="B2600" s="114"/>
      <c r="C2600" s="115"/>
      <c r="D2600" s="114"/>
      <c r="E2600" s="116"/>
      <c r="F2600" s="116"/>
      <c r="G2600" s="114"/>
      <c r="H2600" s="115"/>
      <c r="I2600" s="274"/>
      <c r="J2600" s="277" t="str">
        <f>IFERROR(VLOOKUP(I2600,ACOUSTIC_SITE_INFO!$AR$3:$AS$501,2,FALSE),"")</f>
        <v/>
      </c>
    </row>
    <row r="2601" spans="1:10" x14ac:dyDescent="0.35">
      <c r="A2601" s="113"/>
      <c r="B2601" s="114"/>
      <c r="C2601" s="115"/>
      <c r="D2601" s="114"/>
      <c r="E2601" s="116"/>
      <c r="F2601" s="116"/>
      <c r="G2601" s="114"/>
      <c r="H2601" s="115"/>
      <c r="I2601" s="274"/>
      <c r="J2601" s="277" t="str">
        <f>IFERROR(VLOOKUP(I2601,ACOUSTIC_SITE_INFO!$AR$3:$AS$501,2,FALSE),"")</f>
        <v/>
      </c>
    </row>
    <row r="2602" spans="1:10" x14ac:dyDescent="0.35">
      <c r="A2602" s="113"/>
      <c r="B2602" s="114"/>
      <c r="C2602" s="115"/>
      <c r="D2602" s="114"/>
      <c r="E2602" s="116"/>
      <c r="F2602" s="116"/>
      <c r="G2602" s="114"/>
      <c r="H2602" s="115"/>
      <c r="I2602" s="274"/>
      <c r="J2602" s="277" t="str">
        <f>IFERROR(VLOOKUP(I2602,ACOUSTIC_SITE_INFO!$AR$3:$AS$501,2,FALSE),"")</f>
        <v/>
      </c>
    </row>
    <row r="2603" spans="1:10" x14ac:dyDescent="0.35">
      <c r="A2603" s="113"/>
      <c r="B2603" s="114"/>
      <c r="C2603" s="115"/>
      <c r="D2603" s="114"/>
      <c r="E2603" s="116"/>
      <c r="F2603" s="116"/>
      <c r="G2603" s="114"/>
      <c r="H2603" s="115"/>
      <c r="I2603" s="274"/>
      <c r="J2603" s="277" t="str">
        <f>IFERROR(VLOOKUP(I2603,ACOUSTIC_SITE_INFO!$AR$3:$AS$501,2,FALSE),"")</f>
        <v/>
      </c>
    </row>
    <row r="2604" spans="1:10" x14ac:dyDescent="0.35">
      <c r="A2604" s="113"/>
      <c r="B2604" s="114"/>
      <c r="C2604" s="115"/>
      <c r="D2604" s="114"/>
      <c r="E2604" s="116"/>
      <c r="F2604" s="116"/>
      <c r="G2604" s="114"/>
      <c r="H2604" s="115"/>
      <c r="I2604" s="274"/>
      <c r="J2604" s="277" t="str">
        <f>IFERROR(VLOOKUP(I2604,ACOUSTIC_SITE_INFO!$AR$3:$AS$501,2,FALSE),"")</f>
        <v/>
      </c>
    </row>
    <row r="2605" spans="1:10" x14ac:dyDescent="0.35">
      <c r="A2605" s="113"/>
      <c r="B2605" s="114"/>
      <c r="C2605" s="115"/>
      <c r="D2605" s="114"/>
      <c r="E2605" s="116"/>
      <c r="F2605" s="116"/>
      <c r="G2605" s="114"/>
      <c r="H2605" s="115"/>
      <c r="I2605" s="274"/>
      <c r="J2605" s="277" t="str">
        <f>IFERROR(VLOOKUP(I2605,ACOUSTIC_SITE_INFO!$AR$3:$AS$501,2,FALSE),"")</f>
        <v/>
      </c>
    </row>
    <row r="2606" spans="1:10" x14ac:dyDescent="0.35">
      <c r="A2606" s="113"/>
      <c r="B2606" s="114"/>
      <c r="C2606" s="115"/>
      <c r="D2606" s="114"/>
      <c r="E2606" s="116"/>
      <c r="F2606" s="116"/>
      <c r="G2606" s="114"/>
      <c r="H2606" s="115"/>
      <c r="I2606" s="274"/>
      <c r="J2606" s="277" t="str">
        <f>IFERROR(VLOOKUP(I2606,ACOUSTIC_SITE_INFO!$AR$3:$AS$501,2,FALSE),"")</f>
        <v/>
      </c>
    </row>
    <row r="2607" spans="1:10" x14ac:dyDescent="0.35">
      <c r="A2607" s="113"/>
      <c r="B2607" s="114"/>
      <c r="C2607" s="115"/>
      <c r="D2607" s="114"/>
      <c r="E2607" s="116"/>
      <c r="F2607" s="116"/>
      <c r="G2607" s="114"/>
      <c r="H2607" s="115"/>
      <c r="I2607" s="274"/>
      <c r="J2607" s="277" t="str">
        <f>IFERROR(VLOOKUP(I2607,ACOUSTIC_SITE_INFO!$AR$3:$AS$501,2,FALSE),"")</f>
        <v/>
      </c>
    </row>
    <row r="2608" spans="1:10" x14ac:dyDescent="0.35">
      <c r="A2608" s="113"/>
      <c r="B2608" s="114"/>
      <c r="C2608" s="115"/>
      <c r="D2608" s="114"/>
      <c r="E2608" s="116"/>
      <c r="F2608" s="116"/>
      <c r="G2608" s="114"/>
      <c r="H2608" s="115"/>
      <c r="I2608" s="274"/>
      <c r="J2608" s="277" t="str">
        <f>IFERROR(VLOOKUP(I2608,ACOUSTIC_SITE_INFO!$AR$3:$AS$501,2,FALSE),"")</f>
        <v/>
      </c>
    </row>
    <row r="2609" spans="1:10" x14ac:dyDescent="0.35">
      <c r="A2609" s="113"/>
      <c r="B2609" s="114"/>
      <c r="C2609" s="115"/>
      <c r="D2609" s="114"/>
      <c r="E2609" s="116"/>
      <c r="F2609" s="116"/>
      <c r="G2609" s="114"/>
      <c r="H2609" s="115"/>
      <c r="I2609" s="274"/>
      <c r="J2609" s="277" t="str">
        <f>IFERROR(VLOOKUP(I2609,ACOUSTIC_SITE_INFO!$AR$3:$AS$501,2,FALSE),"")</f>
        <v/>
      </c>
    </row>
    <row r="2610" spans="1:10" x14ac:dyDescent="0.35">
      <c r="A2610" s="113"/>
      <c r="B2610" s="114"/>
      <c r="C2610" s="115"/>
      <c r="D2610" s="114"/>
      <c r="E2610" s="116"/>
      <c r="F2610" s="116"/>
      <c r="G2610" s="114"/>
      <c r="H2610" s="115"/>
      <c r="I2610" s="274"/>
      <c r="J2610" s="277" t="str">
        <f>IFERROR(VLOOKUP(I2610,ACOUSTIC_SITE_INFO!$AR$3:$AS$501,2,FALSE),"")</f>
        <v/>
      </c>
    </row>
    <row r="2611" spans="1:10" x14ac:dyDescent="0.35">
      <c r="A2611" s="113"/>
      <c r="B2611" s="114"/>
      <c r="C2611" s="115"/>
      <c r="D2611" s="114"/>
      <c r="E2611" s="116"/>
      <c r="F2611" s="116"/>
      <c r="G2611" s="114"/>
      <c r="H2611" s="115"/>
      <c r="I2611" s="274"/>
      <c r="J2611" s="277" t="str">
        <f>IFERROR(VLOOKUP(I2611,ACOUSTIC_SITE_INFO!$AR$3:$AS$501,2,FALSE),"")</f>
        <v/>
      </c>
    </row>
    <row r="2612" spans="1:10" x14ac:dyDescent="0.35">
      <c r="A2612" s="113"/>
      <c r="B2612" s="114"/>
      <c r="C2612" s="115"/>
      <c r="D2612" s="114"/>
      <c r="E2612" s="116"/>
      <c r="F2612" s="116"/>
      <c r="G2612" s="114"/>
      <c r="H2612" s="115"/>
      <c r="I2612" s="274"/>
      <c r="J2612" s="277" t="str">
        <f>IFERROR(VLOOKUP(I2612,ACOUSTIC_SITE_INFO!$AR$3:$AS$501,2,FALSE),"")</f>
        <v/>
      </c>
    </row>
    <row r="2613" spans="1:10" x14ac:dyDescent="0.35">
      <c r="A2613" s="113"/>
      <c r="B2613" s="114"/>
      <c r="C2613" s="115"/>
      <c r="D2613" s="114"/>
      <c r="E2613" s="116"/>
      <c r="F2613" s="116"/>
      <c r="G2613" s="114"/>
      <c r="H2613" s="115"/>
      <c r="I2613" s="274"/>
      <c r="J2613" s="277" t="str">
        <f>IFERROR(VLOOKUP(I2613,ACOUSTIC_SITE_INFO!$AR$3:$AS$501,2,FALSE),"")</f>
        <v/>
      </c>
    </row>
    <row r="2614" spans="1:10" x14ac:dyDescent="0.35">
      <c r="A2614" s="113"/>
      <c r="B2614" s="114"/>
      <c r="C2614" s="115"/>
      <c r="D2614" s="114"/>
      <c r="E2614" s="116"/>
      <c r="F2614" s="116"/>
      <c r="G2614" s="114"/>
      <c r="H2614" s="115"/>
      <c r="I2614" s="274"/>
      <c r="J2614" s="277" t="str">
        <f>IFERROR(VLOOKUP(I2614,ACOUSTIC_SITE_INFO!$AR$3:$AS$501,2,FALSE),"")</f>
        <v/>
      </c>
    </row>
    <row r="2615" spans="1:10" x14ac:dyDescent="0.35">
      <c r="A2615" s="113"/>
      <c r="B2615" s="114"/>
      <c r="C2615" s="115"/>
      <c r="D2615" s="114"/>
      <c r="E2615" s="116"/>
      <c r="F2615" s="116"/>
      <c r="G2615" s="114"/>
      <c r="H2615" s="115"/>
      <c r="I2615" s="274"/>
      <c r="J2615" s="277" t="str">
        <f>IFERROR(VLOOKUP(I2615,ACOUSTIC_SITE_INFO!$AR$3:$AS$501,2,FALSE),"")</f>
        <v/>
      </c>
    </row>
    <row r="2616" spans="1:10" x14ac:dyDescent="0.35">
      <c r="A2616" s="113"/>
      <c r="B2616" s="114"/>
      <c r="C2616" s="115"/>
      <c r="D2616" s="114"/>
      <c r="E2616" s="116"/>
      <c r="F2616" s="116"/>
      <c r="G2616" s="114"/>
      <c r="H2616" s="115"/>
      <c r="I2616" s="274"/>
      <c r="J2616" s="277" t="str">
        <f>IFERROR(VLOOKUP(I2616,ACOUSTIC_SITE_INFO!$AR$3:$AS$501,2,FALSE),"")</f>
        <v/>
      </c>
    </row>
    <row r="2617" spans="1:10" x14ac:dyDescent="0.35">
      <c r="A2617" s="113"/>
      <c r="B2617" s="114"/>
      <c r="C2617" s="115"/>
      <c r="D2617" s="114"/>
      <c r="E2617" s="116"/>
      <c r="F2617" s="116"/>
      <c r="G2617" s="114"/>
      <c r="H2617" s="115"/>
      <c r="I2617" s="274"/>
      <c r="J2617" s="277" t="str">
        <f>IFERROR(VLOOKUP(I2617,ACOUSTIC_SITE_INFO!$AR$3:$AS$501,2,FALSE),"")</f>
        <v/>
      </c>
    </row>
    <row r="2618" spans="1:10" x14ac:dyDescent="0.35">
      <c r="A2618" s="113"/>
      <c r="B2618" s="114"/>
      <c r="C2618" s="115"/>
      <c r="D2618" s="114"/>
      <c r="E2618" s="116"/>
      <c r="F2618" s="116"/>
      <c r="G2618" s="114"/>
      <c r="H2618" s="115"/>
      <c r="I2618" s="274"/>
      <c r="J2618" s="277" t="str">
        <f>IFERROR(VLOOKUP(I2618,ACOUSTIC_SITE_INFO!$AR$3:$AS$501,2,FALSE),"")</f>
        <v/>
      </c>
    </row>
    <row r="2619" spans="1:10" x14ac:dyDescent="0.35">
      <c r="A2619" s="113"/>
      <c r="B2619" s="114"/>
      <c r="C2619" s="115"/>
      <c r="D2619" s="114"/>
      <c r="E2619" s="116"/>
      <c r="F2619" s="116"/>
      <c r="G2619" s="114"/>
      <c r="H2619" s="115"/>
      <c r="I2619" s="274"/>
      <c r="J2619" s="277" t="str">
        <f>IFERROR(VLOOKUP(I2619,ACOUSTIC_SITE_INFO!$AR$3:$AS$501,2,FALSE),"")</f>
        <v/>
      </c>
    </row>
    <row r="2620" spans="1:10" x14ac:dyDescent="0.35">
      <c r="A2620" s="113"/>
      <c r="B2620" s="114"/>
      <c r="C2620" s="115"/>
      <c r="D2620" s="114"/>
      <c r="E2620" s="116"/>
      <c r="F2620" s="116"/>
      <c r="G2620" s="114"/>
      <c r="H2620" s="115"/>
      <c r="I2620" s="274"/>
      <c r="J2620" s="277" t="str">
        <f>IFERROR(VLOOKUP(I2620,ACOUSTIC_SITE_INFO!$AR$3:$AS$501,2,FALSE),"")</f>
        <v/>
      </c>
    </row>
    <row r="2621" spans="1:10" x14ac:dyDescent="0.35">
      <c r="A2621" s="113"/>
      <c r="B2621" s="114"/>
      <c r="C2621" s="115"/>
      <c r="D2621" s="114"/>
      <c r="E2621" s="116"/>
      <c r="F2621" s="116"/>
      <c r="G2621" s="114"/>
      <c r="H2621" s="115"/>
      <c r="I2621" s="274"/>
      <c r="J2621" s="277" t="str">
        <f>IFERROR(VLOOKUP(I2621,ACOUSTIC_SITE_INFO!$AR$3:$AS$501,2,FALSE),"")</f>
        <v/>
      </c>
    </row>
    <row r="2622" spans="1:10" x14ac:dyDescent="0.35">
      <c r="A2622" s="113"/>
      <c r="B2622" s="114"/>
      <c r="C2622" s="115"/>
      <c r="D2622" s="114"/>
      <c r="E2622" s="116"/>
      <c r="F2622" s="116"/>
      <c r="G2622" s="114"/>
      <c r="H2622" s="115"/>
      <c r="I2622" s="274"/>
      <c r="J2622" s="277" t="str">
        <f>IFERROR(VLOOKUP(I2622,ACOUSTIC_SITE_INFO!$AR$3:$AS$501,2,FALSE),"")</f>
        <v/>
      </c>
    </row>
    <row r="2623" spans="1:10" x14ac:dyDescent="0.35">
      <c r="A2623" s="113"/>
      <c r="B2623" s="114"/>
      <c r="C2623" s="115"/>
      <c r="D2623" s="114"/>
      <c r="E2623" s="116"/>
      <c r="F2623" s="116"/>
      <c r="G2623" s="114"/>
      <c r="H2623" s="115"/>
      <c r="I2623" s="274"/>
      <c r="J2623" s="277" t="str">
        <f>IFERROR(VLOOKUP(I2623,ACOUSTIC_SITE_INFO!$AR$3:$AS$501,2,FALSE),"")</f>
        <v/>
      </c>
    </row>
    <row r="2624" spans="1:10" x14ac:dyDescent="0.35">
      <c r="A2624" s="113"/>
      <c r="B2624" s="114"/>
      <c r="C2624" s="115"/>
      <c r="D2624" s="114"/>
      <c r="E2624" s="116"/>
      <c r="F2624" s="116"/>
      <c r="G2624" s="114"/>
      <c r="H2624" s="115"/>
      <c r="I2624" s="274"/>
      <c r="J2624" s="277" t="str">
        <f>IFERROR(VLOOKUP(I2624,ACOUSTIC_SITE_INFO!$AR$3:$AS$501,2,FALSE),"")</f>
        <v/>
      </c>
    </row>
    <row r="2625" spans="1:10" x14ac:dyDescent="0.35">
      <c r="A2625" s="113"/>
      <c r="B2625" s="114"/>
      <c r="C2625" s="115"/>
      <c r="D2625" s="114"/>
      <c r="E2625" s="116"/>
      <c r="F2625" s="116"/>
      <c r="G2625" s="114"/>
      <c r="H2625" s="115"/>
      <c r="I2625" s="274"/>
      <c r="J2625" s="277" t="str">
        <f>IFERROR(VLOOKUP(I2625,ACOUSTIC_SITE_INFO!$AR$3:$AS$501,2,FALSE),"")</f>
        <v/>
      </c>
    </row>
    <row r="2626" spans="1:10" x14ac:dyDescent="0.35">
      <c r="A2626" s="113"/>
      <c r="B2626" s="114"/>
      <c r="C2626" s="115"/>
      <c r="D2626" s="114"/>
      <c r="E2626" s="116"/>
      <c r="F2626" s="116"/>
      <c r="G2626" s="114"/>
      <c r="H2626" s="115"/>
      <c r="I2626" s="274"/>
      <c r="J2626" s="277" t="str">
        <f>IFERROR(VLOOKUP(I2626,ACOUSTIC_SITE_INFO!$AR$3:$AS$501,2,FALSE),"")</f>
        <v/>
      </c>
    </row>
    <row r="2627" spans="1:10" x14ac:dyDescent="0.35">
      <c r="A2627" s="113"/>
      <c r="B2627" s="114"/>
      <c r="C2627" s="115"/>
      <c r="D2627" s="114"/>
      <c r="E2627" s="116"/>
      <c r="F2627" s="116"/>
      <c r="G2627" s="114"/>
      <c r="H2627" s="115"/>
      <c r="I2627" s="274"/>
      <c r="J2627" s="277" t="str">
        <f>IFERROR(VLOOKUP(I2627,ACOUSTIC_SITE_INFO!$AR$3:$AS$501,2,FALSE),"")</f>
        <v/>
      </c>
    </row>
    <row r="2628" spans="1:10" x14ac:dyDescent="0.35">
      <c r="A2628" s="113"/>
      <c r="B2628" s="114"/>
      <c r="C2628" s="115"/>
      <c r="D2628" s="114"/>
      <c r="E2628" s="116"/>
      <c r="F2628" s="116"/>
      <c r="G2628" s="114"/>
      <c r="H2628" s="115"/>
      <c r="I2628" s="274"/>
      <c r="J2628" s="277" t="str">
        <f>IFERROR(VLOOKUP(I2628,ACOUSTIC_SITE_INFO!$AR$3:$AS$501,2,FALSE),"")</f>
        <v/>
      </c>
    </row>
    <row r="2629" spans="1:10" x14ac:dyDescent="0.35">
      <c r="A2629" s="113"/>
      <c r="B2629" s="114"/>
      <c r="C2629" s="115"/>
      <c r="D2629" s="114"/>
      <c r="E2629" s="116"/>
      <c r="F2629" s="116"/>
      <c r="G2629" s="114"/>
      <c r="H2629" s="115"/>
      <c r="I2629" s="274"/>
      <c r="J2629" s="277" t="str">
        <f>IFERROR(VLOOKUP(I2629,ACOUSTIC_SITE_INFO!$AR$3:$AS$501,2,FALSE),"")</f>
        <v/>
      </c>
    </row>
    <row r="2630" spans="1:10" x14ac:dyDescent="0.35">
      <c r="A2630" s="113"/>
      <c r="B2630" s="114"/>
      <c r="C2630" s="115"/>
      <c r="D2630" s="114"/>
      <c r="E2630" s="116"/>
      <c r="F2630" s="116"/>
      <c r="G2630" s="114"/>
      <c r="H2630" s="115"/>
      <c r="I2630" s="274"/>
      <c r="J2630" s="277" t="str">
        <f>IFERROR(VLOOKUP(I2630,ACOUSTIC_SITE_INFO!$AR$3:$AS$501,2,FALSE),"")</f>
        <v/>
      </c>
    </row>
    <row r="2631" spans="1:10" x14ac:dyDescent="0.35">
      <c r="A2631" s="113"/>
      <c r="B2631" s="114"/>
      <c r="C2631" s="115"/>
      <c r="D2631" s="114"/>
      <c r="E2631" s="116"/>
      <c r="F2631" s="116"/>
      <c r="G2631" s="114"/>
      <c r="H2631" s="115"/>
      <c r="I2631" s="274"/>
      <c r="J2631" s="277" t="str">
        <f>IFERROR(VLOOKUP(I2631,ACOUSTIC_SITE_INFO!$AR$3:$AS$501,2,FALSE),"")</f>
        <v/>
      </c>
    </row>
    <row r="2632" spans="1:10" x14ac:dyDescent="0.35">
      <c r="A2632" s="113"/>
      <c r="B2632" s="114"/>
      <c r="C2632" s="115"/>
      <c r="D2632" s="114"/>
      <c r="E2632" s="116"/>
      <c r="F2632" s="116"/>
      <c r="G2632" s="114"/>
      <c r="H2632" s="115"/>
      <c r="I2632" s="274"/>
      <c r="J2632" s="277" t="str">
        <f>IFERROR(VLOOKUP(I2632,ACOUSTIC_SITE_INFO!$AR$3:$AS$501,2,FALSE),"")</f>
        <v/>
      </c>
    </row>
    <row r="2633" spans="1:10" x14ac:dyDescent="0.35">
      <c r="A2633" s="113"/>
      <c r="B2633" s="114"/>
      <c r="C2633" s="115"/>
      <c r="D2633" s="114"/>
      <c r="E2633" s="116"/>
      <c r="F2633" s="116"/>
      <c r="G2633" s="114"/>
      <c r="H2633" s="115"/>
      <c r="I2633" s="274"/>
      <c r="J2633" s="277" t="str">
        <f>IFERROR(VLOOKUP(I2633,ACOUSTIC_SITE_INFO!$AR$3:$AS$501,2,FALSE),"")</f>
        <v/>
      </c>
    </row>
    <row r="2634" spans="1:10" x14ac:dyDescent="0.35">
      <c r="A2634" s="113"/>
      <c r="B2634" s="114"/>
      <c r="C2634" s="115"/>
      <c r="D2634" s="114"/>
      <c r="E2634" s="116"/>
      <c r="F2634" s="116"/>
      <c r="G2634" s="114"/>
      <c r="H2634" s="115"/>
      <c r="I2634" s="274"/>
      <c r="J2634" s="277" t="str">
        <f>IFERROR(VLOOKUP(I2634,ACOUSTIC_SITE_INFO!$AR$3:$AS$501,2,FALSE),"")</f>
        <v/>
      </c>
    </row>
    <row r="2635" spans="1:10" x14ac:dyDescent="0.35">
      <c r="A2635" s="113"/>
      <c r="B2635" s="114"/>
      <c r="C2635" s="115"/>
      <c r="D2635" s="114"/>
      <c r="E2635" s="116"/>
      <c r="F2635" s="116"/>
      <c r="G2635" s="114"/>
      <c r="H2635" s="115"/>
      <c r="I2635" s="274"/>
      <c r="J2635" s="277" t="str">
        <f>IFERROR(VLOOKUP(I2635,ACOUSTIC_SITE_INFO!$AR$3:$AS$501,2,FALSE),"")</f>
        <v/>
      </c>
    </row>
    <row r="2636" spans="1:10" x14ac:dyDescent="0.35">
      <c r="A2636" s="113"/>
      <c r="B2636" s="114"/>
      <c r="C2636" s="115"/>
      <c r="D2636" s="114"/>
      <c r="E2636" s="116"/>
      <c r="F2636" s="116"/>
      <c r="G2636" s="114"/>
      <c r="H2636" s="115"/>
      <c r="I2636" s="274"/>
      <c r="J2636" s="277" t="str">
        <f>IFERROR(VLOOKUP(I2636,ACOUSTIC_SITE_INFO!$AR$3:$AS$501,2,FALSE),"")</f>
        <v/>
      </c>
    </row>
    <row r="2637" spans="1:10" x14ac:dyDescent="0.35">
      <c r="A2637" s="113"/>
      <c r="B2637" s="114"/>
      <c r="C2637" s="115"/>
      <c r="D2637" s="114"/>
      <c r="E2637" s="116"/>
      <c r="F2637" s="116"/>
      <c r="G2637" s="114"/>
      <c r="H2637" s="115"/>
      <c r="I2637" s="274"/>
      <c r="J2637" s="277" t="str">
        <f>IFERROR(VLOOKUP(I2637,ACOUSTIC_SITE_INFO!$AR$3:$AS$501,2,FALSE),"")</f>
        <v/>
      </c>
    </row>
    <row r="2638" spans="1:10" x14ac:dyDescent="0.35">
      <c r="A2638" s="113"/>
      <c r="B2638" s="114"/>
      <c r="C2638" s="115"/>
      <c r="D2638" s="114"/>
      <c r="E2638" s="116"/>
      <c r="F2638" s="116"/>
      <c r="G2638" s="114"/>
      <c r="H2638" s="115"/>
      <c r="I2638" s="274"/>
      <c r="J2638" s="277" t="str">
        <f>IFERROR(VLOOKUP(I2638,ACOUSTIC_SITE_INFO!$AR$3:$AS$501,2,FALSE),"")</f>
        <v/>
      </c>
    </row>
    <row r="2639" spans="1:10" x14ac:dyDescent="0.35">
      <c r="A2639" s="113"/>
      <c r="B2639" s="114"/>
      <c r="C2639" s="115"/>
      <c r="D2639" s="114"/>
      <c r="E2639" s="116"/>
      <c r="F2639" s="116"/>
      <c r="G2639" s="114"/>
      <c r="H2639" s="115"/>
      <c r="I2639" s="274"/>
      <c r="J2639" s="277" t="str">
        <f>IFERROR(VLOOKUP(I2639,ACOUSTIC_SITE_INFO!$AR$3:$AS$501,2,FALSE),"")</f>
        <v/>
      </c>
    </row>
    <row r="2640" spans="1:10" x14ac:dyDescent="0.35">
      <c r="A2640" s="113"/>
      <c r="B2640" s="114"/>
      <c r="C2640" s="115"/>
      <c r="D2640" s="114"/>
      <c r="E2640" s="116"/>
      <c r="F2640" s="116"/>
      <c r="G2640" s="114"/>
      <c r="H2640" s="115"/>
      <c r="I2640" s="274"/>
      <c r="J2640" s="277" t="str">
        <f>IFERROR(VLOOKUP(I2640,ACOUSTIC_SITE_INFO!$AR$3:$AS$501,2,FALSE),"")</f>
        <v/>
      </c>
    </row>
    <row r="2641" spans="1:10" x14ac:dyDescent="0.35">
      <c r="A2641" s="113"/>
      <c r="B2641" s="114"/>
      <c r="C2641" s="115"/>
      <c r="D2641" s="114"/>
      <c r="E2641" s="116"/>
      <c r="F2641" s="116"/>
      <c r="G2641" s="114"/>
      <c r="H2641" s="115"/>
      <c r="I2641" s="274"/>
      <c r="J2641" s="277" t="str">
        <f>IFERROR(VLOOKUP(I2641,ACOUSTIC_SITE_INFO!$AR$3:$AS$501,2,FALSE),"")</f>
        <v/>
      </c>
    </row>
    <row r="2642" spans="1:10" x14ac:dyDescent="0.35">
      <c r="A2642" s="113"/>
      <c r="B2642" s="114"/>
      <c r="C2642" s="115"/>
      <c r="D2642" s="114"/>
      <c r="E2642" s="116"/>
      <c r="F2642" s="116"/>
      <c r="G2642" s="114"/>
      <c r="H2642" s="115"/>
      <c r="I2642" s="274"/>
      <c r="J2642" s="277" t="str">
        <f>IFERROR(VLOOKUP(I2642,ACOUSTIC_SITE_INFO!$AR$3:$AS$501,2,FALSE),"")</f>
        <v/>
      </c>
    </row>
    <row r="2643" spans="1:10" x14ac:dyDescent="0.35">
      <c r="A2643" s="113"/>
      <c r="B2643" s="114"/>
      <c r="C2643" s="115"/>
      <c r="D2643" s="114"/>
      <c r="E2643" s="116"/>
      <c r="F2643" s="116"/>
      <c r="G2643" s="114"/>
      <c r="H2643" s="115"/>
      <c r="I2643" s="274"/>
      <c r="J2643" s="277" t="str">
        <f>IFERROR(VLOOKUP(I2643,ACOUSTIC_SITE_INFO!$AR$3:$AS$501,2,FALSE),"")</f>
        <v/>
      </c>
    </row>
    <row r="2644" spans="1:10" x14ac:dyDescent="0.35">
      <c r="A2644" s="113"/>
      <c r="B2644" s="114"/>
      <c r="C2644" s="115"/>
      <c r="D2644" s="114"/>
      <c r="E2644" s="116"/>
      <c r="F2644" s="116"/>
      <c r="G2644" s="114"/>
      <c r="H2644" s="115"/>
      <c r="I2644" s="274"/>
      <c r="J2644" s="277" t="str">
        <f>IFERROR(VLOOKUP(I2644,ACOUSTIC_SITE_INFO!$AR$3:$AS$501,2,FALSE),"")</f>
        <v/>
      </c>
    </row>
    <row r="2645" spans="1:10" x14ac:dyDescent="0.35">
      <c r="A2645" s="113"/>
      <c r="B2645" s="114"/>
      <c r="C2645" s="115"/>
      <c r="D2645" s="114"/>
      <c r="E2645" s="116"/>
      <c r="F2645" s="116"/>
      <c r="G2645" s="114"/>
      <c r="H2645" s="115"/>
      <c r="I2645" s="274"/>
      <c r="J2645" s="277" t="str">
        <f>IFERROR(VLOOKUP(I2645,ACOUSTIC_SITE_INFO!$AR$3:$AS$501,2,FALSE),"")</f>
        <v/>
      </c>
    </row>
    <row r="2646" spans="1:10" x14ac:dyDescent="0.35">
      <c r="A2646" s="113"/>
      <c r="B2646" s="114"/>
      <c r="C2646" s="115"/>
      <c r="D2646" s="114"/>
      <c r="E2646" s="116"/>
      <c r="F2646" s="116"/>
      <c r="G2646" s="114"/>
      <c r="H2646" s="115"/>
      <c r="I2646" s="274"/>
      <c r="J2646" s="277" t="str">
        <f>IFERROR(VLOOKUP(I2646,ACOUSTIC_SITE_INFO!$AR$3:$AS$501,2,FALSE),"")</f>
        <v/>
      </c>
    </row>
    <row r="2647" spans="1:10" x14ac:dyDescent="0.35">
      <c r="A2647" s="113"/>
      <c r="B2647" s="114"/>
      <c r="C2647" s="115"/>
      <c r="D2647" s="114"/>
      <c r="E2647" s="116"/>
      <c r="F2647" s="116"/>
      <c r="G2647" s="114"/>
      <c r="H2647" s="115"/>
      <c r="I2647" s="274"/>
      <c r="J2647" s="277" t="str">
        <f>IFERROR(VLOOKUP(I2647,ACOUSTIC_SITE_INFO!$AR$3:$AS$501,2,FALSE),"")</f>
        <v/>
      </c>
    </row>
    <row r="2648" spans="1:10" x14ac:dyDescent="0.35">
      <c r="A2648" s="113"/>
      <c r="B2648" s="114"/>
      <c r="C2648" s="115"/>
      <c r="D2648" s="114"/>
      <c r="E2648" s="116"/>
      <c r="F2648" s="116"/>
      <c r="G2648" s="114"/>
      <c r="H2648" s="115"/>
      <c r="I2648" s="274"/>
      <c r="J2648" s="277" t="str">
        <f>IFERROR(VLOOKUP(I2648,ACOUSTIC_SITE_INFO!$AR$3:$AS$501,2,FALSE),"")</f>
        <v/>
      </c>
    </row>
    <row r="2649" spans="1:10" x14ac:dyDescent="0.35">
      <c r="A2649" s="113"/>
      <c r="B2649" s="114"/>
      <c r="C2649" s="115"/>
      <c r="D2649" s="114"/>
      <c r="E2649" s="116"/>
      <c r="F2649" s="116"/>
      <c r="G2649" s="114"/>
      <c r="H2649" s="115"/>
      <c r="I2649" s="274"/>
      <c r="J2649" s="277" t="str">
        <f>IFERROR(VLOOKUP(I2649,ACOUSTIC_SITE_INFO!$AR$3:$AS$501,2,FALSE),"")</f>
        <v/>
      </c>
    </row>
    <row r="2650" spans="1:10" x14ac:dyDescent="0.35">
      <c r="A2650" s="113"/>
      <c r="B2650" s="114"/>
      <c r="C2650" s="115"/>
      <c r="D2650" s="114"/>
      <c r="E2650" s="116"/>
      <c r="F2650" s="116"/>
      <c r="G2650" s="114"/>
      <c r="H2650" s="115"/>
      <c r="I2650" s="274"/>
      <c r="J2650" s="277" t="str">
        <f>IFERROR(VLOOKUP(I2650,ACOUSTIC_SITE_INFO!$AR$3:$AS$501,2,FALSE),"")</f>
        <v/>
      </c>
    </row>
    <row r="2651" spans="1:10" x14ac:dyDescent="0.35">
      <c r="A2651" s="113"/>
      <c r="B2651" s="114"/>
      <c r="C2651" s="115"/>
      <c r="D2651" s="114"/>
      <c r="E2651" s="116"/>
      <c r="F2651" s="116"/>
      <c r="G2651" s="114"/>
      <c r="H2651" s="115"/>
      <c r="I2651" s="274"/>
      <c r="J2651" s="277" t="str">
        <f>IFERROR(VLOOKUP(I2651,ACOUSTIC_SITE_INFO!$AR$3:$AS$501,2,FALSE),"")</f>
        <v/>
      </c>
    </row>
    <row r="2652" spans="1:10" x14ac:dyDescent="0.35">
      <c r="A2652" s="113"/>
      <c r="B2652" s="114"/>
      <c r="C2652" s="115"/>
      <c r="D2652" s="114"/>
      <c r="E2652" s="116"/>
      <c r="F2652" s="116"/>
      <c r="G2652" s="114"/>
      <c r="H2652" s="115"/>
      <c r="I2652" s="274"/>
      <c r="J2652" s="277" t="str">
        <f>IFERROR(VLOOKUP(I2652,ACOUSTIC_SITE_INFO!$AR$3:$AS$501,2,FALSE),"")</f>
        <v/>
      </c>
    </row>
    <row r="2653" spans="1:10" x14ac:dyDescent="0.35">
      <c r="A2653" s="113"/>
      <c r="B2653" s="114"/>
      <c r="C2653" s="115"/>
      <c r="D2653" s="114"/>
      <c r="E2653" s="116"/>
      <c r="F2653" s="116"/>
      <c r="G2653" s="114"/>
      <c r="H2653" s="115"/>
      <c r="I2653" s="274"/>
      <c r="J2653" s="277" t="str">
        <f>IFERROR(VLOOKUP(I2653,ACOUSTIC_SITE_INFO!$AR$3:$AS$501,2,FALSE),"")</f>
        <v/>
      </c>
    </row>
    <row r="2654" spans="1:10" x14ac:dyDescent="0.35">
      <c r="A2654" s="113"/>
      <c r="B2654" s="114"/>
      <c r="C2654" s="115"/>
      <c r="D2654" s="114"/>
      <c r="E2654" s="116"/>
      <c r="F2654" s="116"/>
      <c r="G2654" s="114"/>
      <c r="H2654" s="115"/>
      <c r="I2654" s="274"/>
      <c r="J2654" s="277" t="str">
        <f>IFERROR(VLOOKUP(I2654,ACOUSTIC_SITE_INFO!$AR$3:$AS$501,2,FALSE),"")</f>
        <v/>
      </c>
    </row>
    <row r="2655" spans="1:10" x14ac:dyDescent="0.35">
      <c r="A2655" s="113"/>
      <c r="B2655" s="114"/>
      <c r="C2655" s="115"/>
      <c r="D2655" s="114"/>
      <c r="E2655" s="116"/>
      <c r="F2655" s="116"/>
      <c r="G2655" s="114"/>
      <c r="H2655" s="115"/>
      <c r="I2655" s="274"/>
      <c r="J2655" s="277" t="str">
        <f>IFERROR(VLOOKUP(I2655,ACOUSTIC_SITE_INFO!$AR$3:$AS$501,2,FALSE),"")</f>
        <v/>
      </c>
    </row>
    <row r="2656" spans="1:10" x14ac:dyDescent="0.35">
      <c r="A2656" s="113"/>
      <c r="B2656" s="114"/>
      <c r="C2656" s="115"/>
      <c r="D2656" s="114"/>
      <c r="E2656" s="116"/>
      <c r="F2656" s="116"/>
      <c r="G2656" s="114"/>
      <c r="H2656" s="115"/>
      <c r="I2656" s="274"/>
      <c r="J2656" s="277" t="str">
        <f>IFERROR(VLOOKUP(I2656,ACOUSTIC_SITE_INFO!$AR$3:$AS$501,2,FALSE),"")</f>
        <v/>
      </c>
    </row>
    <row r="2657" spans="1:10" x14ac:dyDescent="0.35">
      <c r="A2657" s="113"/>
      <c r="B2657" s="114"/>
      <c r="C2657" s="115"/>
      <c r="D2657" s="114"/>
      <c r="E2657" s="116"/>
      <c r="F2657" s="116"/>
      <c r="G2657" s="114"/>
      <c r="H2657" s="115"/>
      <c r="I2657" s="274"/>
      <c r="J2657" s="277" t="str">
        <f>IFERROR(VLOOKUP(I2657,ACOUSTIC_SITE_INFO!$AR$3:$AS$501,2,FALSE),"")</f>
        <v/>
      </c>
    </row>
    <row r="2658" spans="1:10" x14ac:dyDescent="0.35">
      <c r="A2658" s="113"/>
      <c r="B2658" s="114"/>
      <c r="C2658" s="115"/>
      <c r="D2658" s="114"/>
      <c r="E2658" s="116"/>
      <c r="F2658" s="116"/>
      <c r="G2658" s="114"/>
      <c r="H2658" s="115"/>
      <c r="I2658" s="274"/>
      <c r="J2658" s="277" t="str">
        <f>IFERROR(VLOOKUP(I2658,ACOUSTIC_SITE_INFO!$AR$3:$AS$501,2,FALSE),"")</f>
        <v/>
      </c>
    </row>
    <row r="2659" spans="1:10" x14ac:dyDescent="0.35">
      <c r="A2659" s="113"/>
      <c r="B2659" s="114"/>
      <c r="C2659" s="115"/>
      <c r="D2659" s="114"/>
      <c r="E2659" s="116"/>
      <c r="F2659" s="116"/>
      <c r="G2659" s="114"/>
      <c r="H2659" s="115"/>
      <c r="I2659" s="274"/>
      <c r="J2659" s="277" t="str">
        <f>IFERROR(VLOOKUP(I2659,ACOUSTIC_SITE_INFO!$AR$3:$AS$501,2,FALSE),"")</f>
        <v/>
      </c>
    </row>
    <row r="2660" spans="1:10" x14ac:dyDescent="0.35">
      <c r="A2660" s="113"/>
      <c r="B2660" s="114"/>
      <c r="C2660" s="115"/>
      <c r="D2660" s="114"/>
      <c r="E2660" s="116"/>
      <c r="F2660" s="116"/>
      <c r="G2660" s="114"/>
      <c r="H2660" s="115"/>
      <c r="I2660" s="274"/>
      <c r="J2660" s="277" t="str">
        <f>IFERROR(VLOOKUP(I2660,ACOUSTIC_SITE_INFO!$AR$3:$AS$501,2,FALSE),"")</f>
        <v/>
      </c>
    </row>
    <row r="2661" spans="1:10" x14ac:dyDescent="0.35">
      <c r="A2661" s="113"/>
      <c r="B2661" s="114"/>
      <c r="C2661" s="115"/>
      <c r="D2661" s="114"/>
      <c r="E2661" s="116"/>
      <c r="F2661" s="116"/>
      <c r="G2661" s="114"/>
      <c r="H2661" s="115"/>
      <c r="I2661" s="274"/>
      <c r="J2661" s="277" t="str">
        <f>IFERROR(VLOOKUP(I2661,ACOUSTIC_SITE_INFO!$AR$3:$AS$501,2,FALSE),"")</f>
        <v/>
      </c>
    </row>
    <row r="2662" spans="1:10" x14ac:dyDescent="0.35">
      <c r="A2662" s="113"/>
      <c r="B2662" s="114"/>
      <c r="C2662" s="115"/>
      <c r="D2662" s="114"/>
      <c r="E2662" s="116"/>
      <c r="F2662" s="116"/>
      <c r="G2662" s="114"/>
      <c r="H2662" s="115"/>
      <c r="I2662" s="274"/>
      <c r="J2662" s="277" t="str">
        <f>IFERROR(VLOOKUP(I2662,ACOUSTIC_SITE_INFO!$AR$3:$AS$501,2,FALSE),"")</f>
        <v/>
      </c>
    </row>
    <row r="2663" spans="1:10" x14ac:dyDescent="0.35">
      <c r="A2663" s="113"/>
      <c r="B2663" s="114"/>
      <c r="C2663" s="115"/>
      <c r="D2663" s="114"/>
      <c r="E2663" s="116"/>
      <c r="F2663" s="116"/>
      <c r="G2663" s="114"/>
      <c r="H2663" s="115"/>
      <c r="I2663" s="274"/>
      <c r="J2663" s="277" t="str">
        <f>IFERROR(VLOOKUP(I2663,ACOUSTIC_SITE_INFO!$AR$3:$AS$501,2,FALSE),"")</f>
        <v/>
      </c>
    </row>
    <row r="2664" spans="1:10" x14ac:dyDescent="0.35">
      <c r="A2664" s="113"/>
      <c r="B2664" s="114"/>
      <c r="C2664" s="115"/>
      <c r="D2664" s="114"/>
      <c r="E2664" s="116"/>
      <c r="F2664" s="116"/>
      <c r="G2664" s="114"/>
      <c r="H2664" s="115"/>
      <c r="I2664" s="274"/>
      <c r="J2664" s="277" t="str">
        <f>IFERROR(VLOOKUP(I2664,ACOUSTIC_SITE_INFO!$AR$3:$AS$501,2,FALSE),"")</f>
        <v/>
      </c>
    </row>
    <row r="2665" spans="1:10" x14ac:dyDescent="0.35">
      <c r="A2665" s="113"/>
      <c r="B2665" s="114"/>
      <c r="C2665" s="115"/>
      <c r="D2665" s="114"/>
      <c r="E2665" s="116"/>
      <c r="F2665" s="116"/>
      <c r="G2665" s="114"/>
      <c r="H2665" s="115"/>
      <c r="I2665" s="274"/>
      <c r="J2665" s="277" t="str">
        <f>IFERROR(VLOOKUP(I2665,ACOUSTIC_SITE_INFO!$AR$3:$AS$501,2,FALSE),"")</f>
        <v/>
      </c>
    </row>
    <row r="2666" spans="1:10" x14ac:dyDescent="0.35">
      <c r="A2666" s="113"/>
      <c r="B2666" s="114"/>
      <c r="C2666" s="115"/>
      <c r="D2666" s="114"/>
      <c r="E2666" s="116"/>
      <c r="F2666" s="116"/>
      <c r="G2666" s="114"/>
      <c r="H2666" s="115"/>
      <c r="I2666" s="274"/>
      <c r="J2666" s="277" t="str">
        <f>IFERROR(VLOOKUP(I2666,ACOUSTIC_SITE_INFO!$AR$3:$AS$501,2,FALSE),"")</f>
        <v/>
      </c>
    </row>
    <row r="2667" spans="1:10" x14ac:dyDescent="0.35">
      <c r="A2667" s="113"/>
      <c r="B2667" s="114"/>
      <c r="C2667" s="115"/>
      <c r="D2667" s="114"/>
      <c r="E2667" s="116"/>
      <c r="F2667" s="116"/>
      <c r="G2667" s="114"/>
      <c r="H2667" s="115"/>
      <c r="I2667" s="274"/>
      <c r="J2667" s="277" t="str">
        <f>IFERROR(VLOOKUP(I2667,ACOUSTIC_SITE_INFO!$AR$3:$AS$501,2,FALSE),"")</f>
        <v/>
      </c>
    </row>
    <row r="2668" spans="1:10" x14ac:dyDescent="0.35">
      <c r="A2668" s="113"/>
      <c r="B2668" s="114"/>
      <c r="C2668" s="115"/>
      <c r="D2668" s="114"/>
      <c r="E2668" s="116"/>
      <c r="F2668" s="116"/>
      <c r="G2668" s="114"/>
      <c r="H2668" s="115"/>
      <c r="I2668" s="274"/>
      <c r="J2668" s="277" t="str">
        <f>IFERROR(VLOOKUP(I2668,ACOUSTIC_SITE_INFO!$AR$3:$AS$501,2,FALSE),"")</f>
        <v/>
      </c>
    </row>
    <row r="2669" spans="1:10" x14ac:dyDescent="0.35">
      <c r="A2669" s="113"/>
      <c r="B2669" s="114"/>
      <c r="C2669" s="115"/>
      <c r="D2669" s="114"/>
      <c r="E2669" s="116"/>
      <c r="F2669" s="116"/>
      <c r="G2669" s="114"/>
      <c r="H2669" s="115"/>
      <c r="I2669" s="274"/>
      <c r="J2669" s="277" t="str">
        <f>IFERROR(VLOOKUP(I2669,ACOUSTIC_SITE_INFO!$AR$3:$AS$501,2,FALSE),"")</f>
        <v/>
      </c>
    </row>
    <row r="2670" spans="1:10" x14ac:dyDescent="0.35">
      <c r="A2670" s="113"/>
      <c r="B2670" s="114"/>
      <c r="C2670" s="115"/>
      <c r="D2670" s="114"/>
      <c r="E2670" s="116"/>
      <c r="F2670" s="116"/>
      <c r="G2670" s="114"/>
      <c r="H2670" s="115"/>
      <c r="I2670" s="274"/>
      <c r="J2670" s="277" t="str">
        <f>IFERROR(VLOOKUP(I2670,ACOUSTIC_SITE_INFO!$AR$3:$AS$501,2,FALSE),"")</f>
        <v/>
      </c>
    </row>
    <row r="2671" spans="1:10" x14ac:dyDescent="0.35">
      <c r="A2671" s="113"/>
      <c r="B2671" s="114"/>
      <c r="C2671" s="115"/>
      <c r="D2671" s="114"/>
      <c r="E2671" s="116"/>
      <c r="F2671" s="116"/>
      <c r="G2671" s="114"/>
      <c r="H2671" s="115"/>
      <c r="I2671" s="274"/>
      <c r="J2671" s="277" t="str">
        <f>IFERROR(VLOOKUP(I2671,ACOUSTIC_SITE_INFO!$AR$3:$AS$501,2,FALSE),"")</f>
        <v/>
      </c>
    </row>
    <row r="2672" spans="1:10" x14ac:dyDescent="0.35">
      <c r="A2672" s="113"/>
      <c r="B2672" s="114"/>
      <c r="C2672" s="115"/>
      <c r="D2672" s="114"/>
      <c r="E2672" s="116"/>
      <c r="F2672" s="116"/>
      <c r="G2672" s="114"/>
      <c r="H2672" s="115"/>
      <c r="I2672" s="274"/>
      <c r="J2672" s="277" t="str">
        <f>IFERROR(VLOOKUP(I2672,ACOUSTIC_SITE_INFO!$AR$3:$AS$501,2,FALSE),"")</f>
        <v/>
      </c>
    </row>
    <row r="2673" spans="1:10" x14ac:dyDescent="0.35">
      <c r="A2673" s="113"/>
      <c r="B2673" s="114"/>
      <c r="C2673" s="115"/>
      <c r="D2673" s="114"/>
      <c r="E2673" s="116"/>
      <c r="F2673" s="116"/>
      <c r="G2673" s="114"/>
      <c r="H2673" s="115"/>
      <c r="I2673" s="274"/>
      <c r="J2673" s="277" t="str">
        <f>IFERROR(VLOOKUP(I2673,ACOUSTIC_SITE_INFO!$AR$3:$AS$501,2,FALSE),"")</f>
        <v/>
      </c>
    </row>
    <row r="2674" spans="1:10" x14ac:dyDescent="0.35">
      <c r="A2674" s="113"/>
      <c r="B2674" s="114"/>
      <c r="C2674" s="115"/>
      <c r="D2674" s="114"/>
      <c r="E2674" s="116"/>
      <c r="F2674" s="116"/>
      <c r="G2674" s="114"/>
      <c r="H2674" s="115"/>
      <c r="I2674" s="274"/>
      <c r="J2674" s="277" t="str">
        <f>IFERROR(VLOOKUP(I2674,ACOUSTIC_SITE_INFO!$AR$3:$AS$501,2,FALSE),"")</f>
        <v/>
      </c>
    </row>
    <row r="2675" spans="1:10" x14ac:dyDescent="0.35">
      <c r="A2675" s="113"/>
      <c r="B2675" s="114"/>
      <c r="C2675" s="115"/>
      <c r="D2675" s="114"/>
      <c r="E2675" s="116"/>
      <c r="F2675" s="116"/>
      <c r="G2675" s="114"/>
      <c r="H2675" s="115"/>
      <c r="I2675" s="274"/>
      <c r="J2675" s="277" t="str">
        <f>IFERROR(VLOOKUP(I2675,ACOUSTIC_SITE_INFO!$AR$3:$AS$501,2,FALSE),"")</f>
        <v/>
      </c>
    </row>
    <row r="2676" spans="1:10" x14ac:dyDescent="0.35">
      <c r="A2676" s="113"/>
      <c r="B2676" s="114"/>
      <c r="C2676" s="115"/>
      <c r="D2676" s="114"/>
      <c r="E2676" s="116"/>
      <c r="F2676" s="116"/>
      <c r="G2676" s="114"/>
      <c r="H2676" s="115"/>
      <c r="I2676" s="274"/>
      <c r="J2676" s="277" t="str">
        <f>IFERROR(VLOOKUP(I2676,ACOUSTIC_SITE_INFO!$AR$3:$AS$501,2,FALSE),"")</f>
        <v/>
      </c>
    </row>
    <row r="2677" spans="1:10" x14ac:dyDescent="0.35">
      <c r="A2677" s="113"/>
      <c r="B2677" s="114"/>
      <c r="C2677" s="115"/>
      <c r="D2677" s="114"/>
      <c r="E2677" s="116"/>
      <c r="F2677" s="116"/>
      <c r="G2677" s="114"/>
      <c r="H2677" s="115"/>
      <c r="I2677" s="274"/>
      <c r="J2677" s="277" t="str">
        <f>IFERROR(VLOOKUP(I2677,ACOUSTIC_SITE_INFO!$AR$3:$AS$501,2,FALSE),"")</f>
        <v/>
      </c>
    </row>
    <row r="2678" spans="1:10" x14ac:dyDescent="0.35">
      <c r="A2678" s="113"/>
      <c r="B2678" s="114"/>
      <c r="C2678" s="115"/>
      <c r="D2678" s="114"/>
      <c r="E2678" s="116"/>
      <c r="F2678" s="116"/>
      <c r="G2678" s="114"/>
      <c r="H2678" s="115"/>
      <c r="I2678" s="274"/>
      <c r="J2678" s="277" t="str">
        <f>IFERROR(VLOOKUP(I2678,ACOUSTIC_SITE_INFO!$AR$3:$AS$501,2,FALSE),"")</f>
        <v/>
      </c>
    </row>
    <row r="2679" spans="1:10" x14ac:dyDescent="0.35">
      <c r="A2679" s="113"/>
      <c r="B2679" s="114"/>
      <c r="C2679" s="115"/>
      <c r="D2679" s="114"/>
      <c r="E2679" s="116"/>
      <c r="F2679" s="116"/>
      <c r="G2679" s="114"/>
      <c r="H2679" s="115"/>
      <c r="I2679" s="274"/>
      <c r="J2679" s="277" t="str">
        <f>IFERROR(VLOOKUP(I2679,ACOUSTIC_SITE_INFO!$AR$3:$AS$501,2,FALSE),"")</f>
        <v/>
      </c>
    </row>
    <row r="2680" spans="1:10" x14ac:dyDescent="0.35">
      <c r="A2680" s="113"/>
      <c r="B2680" s="114"/>
      <c r="C2680" s="115"/>
      <c r="D2680" s="114"/>
      <c r="E2680" s="116"/>
      <c r="F2680" s="116"/>
      <c r="G2680" s="114"/>
      <c r="H2680" s="115"/>
      <c r="I2680" s="274"/>
      <c r="J2680" s="277" t="str">
        <f>IFERROR(VLOOKUP(I2680,ACOUSTIC_SITE_INFO!$AR$3:$AS$501,2,FALSE),"")</f>
        <v/>
      </c>
    </row>
    <row r="2681" spans="1:10" x14ac:dyDescent="0.35">
      <c r="A2681" s="113"/>
      <c r="B2681" s="114"/>
      <c r="C2681" s="115"/>
      <c r="D2681" s="114"/>
      <c r="E2681" s="116"/>
      <c r="F2681" s="116"/>
      <c r="G2681" s="114"/>
      <c r="H2681" s="115"/>
      <c r="I2681" s="274"/>
      <c r="J2681" s="277" t="str">
        <f>IFERROR(VLOOKUP(I2681,ACOUSTIC_SITE_INFO!$AR$3:$AS$501,2,FALSE),"")</f>
        <v/>
      </c>
    </row>
    <row r="2682" spans="1:10" x14ac:dyDescent="0.35">
      <c r="A2682" s="113"/>
      <c r="B2682" s="114"/>
      <c r="C2682" s="115"/>
      <c r="D2682" s="114"/>
      <c r="E2682" s="116"/>
      <c r="F2682" s="116"/>
      <c r="G2682" s="114"/>
      <c r="H2682" s="115"/>
      <c r="I2682" s="274"/>
      <c r="J2682" s="277" t="str">
        <f>IFERROR(VLOOKUP(I2682,ACOUSTIC_SITE_INFO!$AR$3:$AS$501,2,FALSE),"")</f>
        <v/>
      </c>
    </row>
    <row r="2683" spans="1:10" x14ac:dyDescent="0.35">
      <c r="A2683" s="113"/>
      <c r="B2683" s="114"/>
      <c r="C2683" s="115"/>
      <c r="D2683" s="114"/>
      <c r="E2683" s="116"/>
      <c r="F2683" s="116"/>
      <c r="G2683" s="114"/>
      <c r="H2683" s="115"/>
      <c r="I2683" s="274"/>
      <c r="J2683" s="277" t="str">
        <f>IFERROR(VLOOKUP(I2683,ACOUSTIC_SITE_INFO!$AR$3:$AS$501,2,FALSE),"")</f>
        <v/>
      </c>
    </row>
    <row r="2684" spans="1:10" x14ac:dyDescent="0.35">
      <c r="A2684" s="113"/>
      <c r="B2684" s="114"/>
      <c r="C2684" s="115"/>
      <c r="D2684" s="114"/>
      <c r="E2684" s="116"/>
      <c r="F2684" s="116"/>
      <c r="G2684" s="114"/>
      <c r="H2684" s="115"/>
      <c r="I2684" s="274"/>
      <c r="J2684" s="277" t="str">
        <f>IFERROR(VLOOKUP(I2684,ACOUSTIC_SITE_INFO!$AR$3:$AS$501,2,FALSE),"")</f>
        <v/>
      </c>
    </row>
    <row r="2685" spans="1:10" x14ac:dyDescent="0.35">
      <c r="A2685" s="113"/>
      <c r="B2685" s="114"/>
      <c r="C2685" s="115"/>
      <c r="D2685" s="114"/>
      <c r="E2685" s="116"/>
      <c r="F2685" s="116"/>
      <c r="G2685" s="114"/>
      <c r="H2685" s="115"/>
      <c r="I2685" s="274"/>
      <c r="J2685" s="277" t="str">
        <f>IFERROR(VLOOKUP(I2685,ACOUSTIC_SITE_INFO!$AR$3:$AS$501,2,FALSE),"")</f>
        <v/>
      </c>
    </row>
    <row r="2686" spans="1:10" x14ac:dyDescent="0.35">
      <c r="A2686" s="113"/>
      <c r="B2686" s="114"/>
      <c r="C2686" s="115"/>
      <c r="D2686" s="114"/>
      <c r="E2686" s="116"/>
      <c r="F2686" s="116"/>
      <c r="G2686" s="114"/>
      <c r="H2686" s="115"/>
      <c r="I2686" s="274"/>
      <c r="J2686" s="277" t="str">
        <f>IFERROR(VLOOKUP(I2686,ACOUSTIC_SITE_INFO!$AR$3:$AS$501,2,FALSE),"")</f>
        <v/>
      </c>
    </row>
    <row r="2687" spans="1:10" x14ac:dyDescent="0.35">
      <c r="A2687" s="113"/>
      <c r="B2687" s="114"/>
      <c r="C2687" s="115"/>
      <c r="D2687" s="114"/>
      <c r="E2687" s="116"/>
      <c r="F2687" s="116"/>
      <c r="G2687" s="114"/>
      <c r="H2687" s="115"/>
      <c r="I2687" s="274"/>
      <c r="J2687" s="277" t="str">
        <f>IFERROR(VLOOKUP(I2687,ACOUSTIC_SITE_INFO!$AR$3:$AS$501,2,FALSE),"")</f>
        <v/>
      </c>
    </row>
    <row r="2688" spans="1:10" x14ac:dyDescent="0.35">
      <c r="A2688" s="113"/>
      <c r="B2688" s="114"/>
      <c r="C2688" s="115"/>
      <c r="D2688" s="114"/>
      <c r="E2688" s="116"/>
      <c r="F2688" s="116"/>
      <c r="G2688" s="114"/>
      <c r="H2688" s="115"/>
      <c r="I2688" s="274"/>
      <c r="J2688" s="277" t="str">
        <f>IFERROR(VLOOKUP(I2688,ACOUSTIC_SITE_INFO!$AR$3:$AS$501,2,FALSE),"")</f>
        <v/>
      </c>
    </row>
    <row r="2689" spans="1:10" x14ac:dyDescent="0.35">
      <c r="A2689" s="113"/>
      <c r="B2689" s="114"/>
      <c r="C2689" s="115"/>
      <c r="D2689" s="114"/>
      <c r="E2689" s="116"/>
      <c r="F2689" s="116"/>
      <c r="G2689" s="114"/>
      <c r="H2689" s="115"/>
      <c r="I2689" s="274"/>
      <c r="J2689" s="277" t="str">
        <f>IFERROR(VLOOKUP(I2689,ACOUSTIC_SITE_INFO!$AR$3:$AS$501,2,FALSE),"")</f>
        <v/>
      </c>
    </row>
    <row r="2690" spans="1:10" x14ac:dyDescent="0.35">
      <c r="A2690" s="113"/>
      <c r="B2690" s="114"/>
      <c r="C2690" s="115"/>
      <c r="D2690" s="114"/>
      <c r="E2690" s="116"/>
      <c r="F2690" s="116"/>
      <c r="G2690" s="114"/>
      <c r="H2690" s="115"/>
      <c r="I2690" s="274"/>
      <c r="J2690" s="277" t="str">
        <f>IFERROR(VLOOKUP(I2690,ACOUSTIC_SITE_INFO!$AR$3:$AS$501,2,FALSE),"")</f>
        <v/>
      </c>
    </row>
    <row r="2691" spans="1:10" x14ac:dyDescent="0.35">
      <c r="A2691" s="113"/>
      <c r="B2691" s="114"/>
      <c r="C2691" s="115"/>
      <c r="D2691" s="114"/>
      <c r="E2691" s="116"/>
      <c r="F2691" s="116"/>
      <c r="G2691" s="114"/>
      <c r="H2691" s="115"/>
      <c r="I2691" s="274"/>
      <c r="J2691" s="277" t="str">
        <f>IFERROR(VLOOKUP(I2691,ACOUSTIC_SITE_INFO!$AR$3:$AS$501,2,FALSE),"")</f>
        <v/>
      </c>
    </row>
    <row r="2692" spans="1:10" x14ac:dyDescent="0.35">
      <c r="A2692" s="113"/>
      <c r="B2692" s="114"/>
      <c r="C2692" s="115"/>
      <c r="D2692" s="114"/>
      <c r="E2692" s="116"/>
      <c r="F2692" s="116"/>
      <c r="G2692" s="114"/>
      <c r="H2692" s="115"/>
      <c r="I2692" s="274"/>
      <c r="J2692" s="277" t="str">
        <f>IFERROR(VLOOKUP(I2692,ACOUSTIC_SITE_INFO!$AR$3:$AS$501,2,FALSE),"")</f>
        <v/>
      </c>
    </row>
    <row r="2693" spans="1:10" x14ac:dyDescent="0.35">
      <c r="A2693" s="113"/>
      <c r="B2693" s="114"/>
      <c r="C2693" s="115"/>
      <c r="D2693" s="114"/>
      <c r="E2693" s="116"/>
      <c r="F2693" s="116"/>
      <c r="G2693" s="114"/>
      <c r="H2693" s="115"/>
      <c r="I2693" s="274"/>
      <c r="J2693" s="277" t="str">
        <f>IFERROR(VLOOKUP(I2693,ACOUSTIC_SITE_INFO!$AR$3:$AS$501,2,FALSE),"")</f>
        <v/>
      </c>
    </row>
    <row r="2694" spans="1:10" x14ac:dyDescent="0.35">
      <c r="A2694" s="113"/>
      <c r="B2694" s="114"/>
      <c r="C2694" s="115"/>
      <c r="D2694" s="114"/>
      <c r="E2694" s="116"/>
      <c r="F2694" s="116"/>
      <c r="G2694" s="114"/>
      <c r="H2694" s="115"/>
      <c r="I2694" s="274"/>
      <c r="J2694" s="277" t="str">
        <f>IFERROR(VLOOKUP(I2694,ACOUSTIC_SITE_INFO!$AR$3:$AS$501,2,FALSE),"")</f>
        <v/>
      </c>
    </row>
    <row r="2695" spans="1:10" x14ac:dyDescent="0.35">
      <c r="A2695" s="113"/>
      <c r="B2695" s="114"/>
      <c r="C2695" s="115"/>
      <c r="D2695" s="114"/>
      <c r="E2695" s="116"/>
      <c r="F2695" s="116"/>
      <c r="G2695" s="114"/>
      <c r="H2695" s="115"/>
      <c r="I2695" s="274"/>
      <c r="J2695" s="277" t="str">
        <f>IFERROR(VLOOKUP(I2695,ACOUSTIC_SITE_INFO!$AR$3:$AS$501,2,FALSE),"")</f>
        <v/>
      </c>
    </row>
    <row r="2696" spans="1:10" x14ac:dyDescent="0.35">
      <c r="A2696" s="113"/>
      <c r="B2696" s="114"/>
      <c r="C2696" s="115"/>
      <c r="D2696" s="114"/>
      <c r="E2696" s="116"/>
      <c r="F2696" s="116"/>
      <c r="G2696" s="114"/>
      <c r="H2696" s="115"/>
      <c r="I2696" s="274"/>
      <c r="J2696" s="277" t="str">
        <f>IFERROR(VLOOKUP(I2696,ACOUSTIC_SITE_INFO!$AR$3:$AS$501,2,FALSE),"")</f>
        <v/>
      </c>
    </row>
    <row r="2697" spans="1:10" x14ac:dyDescent="0.35">
      <c r="A2697" s="113"/>
      <c r="B2697" s="114"/>
      <c r="C2697" s="115"/>
      <c r="D2697" s="114"/>
      <c r="E2697" s="116"/>
      <c r="F2697" s="116"/>
      <c r="G2697" s="114"/>
      <c r="H2697" s="115"/>
      <c r="I2697" s="274"/>
      <c r="J2697" s="277" t="str">
        <f>IFERROR(VLOOKUP(I2697,ACOUSTIC_SITE_INFO!$AR$3:$AS$501,2,FALSE),"")</f>
        <v/>
      </c>
    </row>
    <row r="2698" spans="1:10" x14ac:dyDescent="0.35">
      <c r="A2698" s="113"/>
      <c r="B2698" s="114"/>
      <c r="C2698" s="115"/>
      <c r="D2698" s="114"/>
      <c r="E2698" s="116"/>
      <c r="F2698" s="116"/>
      <c r="G2698" s="114"/>
      <c r="H2698" s="115"/>
      <c r="I2698" s="274"/>
      <c r="J2698" s="277" t="str">
        <f>IFERROR(VLOOKUP(I2698,ACOUSTIC_SITE_INFO!$AR$3:$AS$501,2,FALSE),"")</f>
        <v/>
      </c>
    </row>
    <row r="2699" spans="1:10" x14ac:dyDescent="0.35">
      <c r="A2699" s="113"/>
      <c r="B2699" s="114"/>
      <c r="C2699" s="115"/>
      <c r="D2699" s="114"/>
      <c r="E2699" s="116"/>
      <c r="F2699" s="116"/>
      <c r="G2699" s="114"/>
      <c r="H2699" s="115"/>
      <c r="I2699" s="274"/>
      <c r="J2699" s="277" t="str">
        <f>IFERROR(VLOOKUP(I2699,ACOUSTIC_SITE_INFO!$AR$3:$AS$501,2,FALSE),"")</f>
        <v/>
      </c>
    </row>
    <row r="2700" spans="1:10" x14ac:dyDescent="0.35">
      <c r="A2700" s="113"/>
      <c r="B2700" s="114"/>
      <c r="C2700" s="115"/>
      <c r="D2700" s="114"/>
      <c r="E2700" s="116"/>
      <c r="F2700" s="116"/>
      <c r="G2700" s="114"/>
      <c r="H2700" s="115"/>
      <c r="I2700" s="274"/>
      <c r="J2700" s="277" t="str">
        <f>IFERROR(VLOOKUP(I2700,ACOUSTIC_SITE_INFO!$AR$3:$AS$501,2,FALSE),"")</f>
        <v/>
      </c>
    </row>
    <row r="2701" spans="1:10" x14ac:dyDescent="0.35">
      <c r="A2701" s="113"/>
      <c r="B2701" s="114"/>
      <c r="C2701" s="115"/>
      <c r="D2701" s="114"/>
      <c r="E2701" s="116"/>
      <c r="F2701" s="116"/>
      <c r="G2701" s="114"/>
      <c r="H2701" s="115"/>
      <c r="I2701" s="274"/>
      <c r="J2701" s="277" t="str">
        <f>IFERROR(VLOOKUP(I2701,ACOUSTIC_SITE_INFO!$AR$3:$AS$501,2,FALSE),"")</f>
        <v/>
      </c>
    </row>
    <row r="2702" spans="1:10" x14ac:dyDescent="0.35">
      <c r="A2702" s="113"/>
      <c r="B2702" s="114"/>
      <c r="C2702" s="115"/>
      <c r="D2702" s="114"/>
      <c r="E2702" s="116"/>
      <c r="F2702" s="116"/>
      <c r="G2702" s="114"/>
      <c r="H2702" s="115"/>
      <c r="I2702" s="274"/>
      <c r="J2702" s="277" t="str">
        <f>IFERROR(VLOOKUP(I2702,ACOUSTIC_SITE_INFO!$AR$3:$AS$501,2,FALSE),"")</f>
        <v/>
      </c>
    </row>
    <row r="2703" spans="1:10" x14ac:dyDescent="0.35">
      <c r="A2703" s="113"/>
      <c r="B2703" s="114"/>
      <c r="C2703" s="115"/>
      <c r="D2703" s="114"/>
      <c r="E2703" s="116"/>
      <c r="F2703" s="116"/>
      <c r="G2703" s="114"/>
      <c r="H2703" s="115"/>
      <c r="I2703" s="274"/>
      <c r="J2703" s="277" t="str">
        <f>IFERROR(VLOOKUP(I2703,ACOUSTIC_SITE_INFO!$AR$3:$AS$501,2,FALSE),"")</f>
        <v/>
      </c>
    </row>
    <row r="2704" spans="1:10" x14ac:dyDescent="0.35">
      <c r="A2704" s="113"/>
      <c r="B2704" s="114"/>
      <c r="C2704" s="115"/>
      <c r="D2704" s="114"/>
      <c r="E2704" s="116"/>
      <c r="F2704" s="116"/>
      <c r="G2704" s="114"/>
      <c r="H2704" s="115"/>
      <c r="I2704" s="274"/>
      <c r="J2704" s="277" t="str">
        <f>IFERROR(VLOOKUP(I2704,ACOUSTIC_SITE_INFO!$AR$3:$AS$501,2,FALSE),"")</f>
        <v/>
      </c>
    </row>
    <row r="2705" spans="1:10" x14ac:dyDescent="0.35">
      <c r="A2705" s="113"/>
      <c r="B2705" s="114"/>
      <c r="C2705" s="115"/>
      <c r="D2705" s="114"/>
      <c r="E2705" s="116"/>
      <c r="F2705" s="116"/>
      <c r="G2705" s="114"/>
      <c r="H2705" s="115"/>
      <c r="I2705" s="274"/>
      <c r="J2705" s="277" t="str">
        <f>IFERROR(VLOOKUP(I2705,ACOUSTIC_SITE_INFO!$AR$3:$AS$501,2,FALSE),"")</f>
        <v/>
      </c>
    </row>
    <row r="2706" spans="1:10" x14ac:dyDescent="0.35">
      <c r="A2706" s="113"/>
      <c r="B2706" s="114"/>
      <c r="C2706" s="115"/>
      <c r="D2706" s="114"/>
      <c r="E2706" s="116"/>
      <c r="F2706" s="116"/>
      <c r="G2706" s="114"/>
      <c r="H2706" s="115"/>
      <c r="I2706" s="274"/>
      <c r="J2706" s="277" t="str">
        <f>IFERROR(VLOOKUP(I2706,ACOUSTIC_SITE_INFO!$AR$3:$AS$501,2,FALSE),"")</f>
        <v/>
      </c>
    </row>
    <row r="2707" spans="1:10" x14ac:dyDescent="0.35">
      <c r="A2707" s="113"/>
      <c r="B2707" s="114"/>
      <c r="C2707" s="115"/>
      <c r="D2707" s="114"/>
      <c r="E2707" s="116"/>
      <c r="F2707" s="116"/>
      <c r="G2707" s="114"/>
      <c r="H2707" s="115"/>
      <c r="I2707" s="274"/>
      <c r="J2707" s="277" t="str">
        <f>IFERROR(VLOOKUP(I2707,ACOUSTIC_SITE_INFO!$AR$3:$AS$501,2,FALSE),"")</f>
        <v/>
      </c>
    </row>
    <row r="2708" spans="1:10" x14ac:dyDescent="0.35">
      <c r="A2708" s="113"/>
      <c r="B2708" s="114"/>
      <c r="C2708" s="115"/>
      <c r="D2708" s="114"/>
      <c r="E2708" s="116"/>
      <c r="F2708" s="116"/>
      <c r="G2708" s="114"/>
      <c r="H2708" s="115"/>
      <c r="I2708" s="274"/>
      <c r="J2708" s="277" t="str">
        <f>IFERROR(VLOOKUP(I2708,ACOUSTIC_SITE_INFO!$AR$3:$AS$501,2,FALSE),"")</f>
        <v/>
      </c>
    </row>
    <row r="2709" spans="1:10" x14ac:dyDescent="0.35">
      <c r="A2709" s="113"/>
      <c r="B2709" s="114"/>
      <c r="C2709" s="115"/>
      <c r="D2709" s="114"/>
      <c r="E2709" s="116"/>
      <c r="F2709" s="116"/>
      <c r="G2709" s="114"/>
      <c r="H2709" s="115"/>
      <c r="I2709" s="274"/>
      <c r="J2709" s="277" t="str">
        <f>IFERROR(VLOOKUP(I2709,ACOUSTIC_SITE_INFO!$AR$3:$AS$501,2,FALSE),"")</f>
        <v/>
      </c>
    </row>
    <row r="2710" spans="1:10" x14ac:dyDescent="0.35">
      <c r="A2710" s="113"/>
      <c r="B2710" s="114"/>
      <c r="C2710" s="115"/>
      <c r="D2710" s="114"/>
      <c r="E2710" s="116"/>
      <c r="F2710" s="116"/>
      <c r="G2710" s="114"/>
      <c r="H2710" s="115"/>
      <c r="I2710" s="274"/>
      <c r="J2710" s="277" t="str">
        <f>IFERROR(VLOOKUP(I2710,ACOUSTIC_SITE_INFO!$AR$3:$AS$501,2,FALSE),"")</f>
        <v/>
      </c>
    </row>
    <row r="2711" spans="1:10" x14ac:dyDescent="0.35">
      <c r="A2711" s="113"/>
      <c r="B2711" s="114"/>
      <c r="C2711" s="115"/>
      <c r="D2711" s="114"/>
      <c r="E2711" s="116"/>
      <c r="F2711" s="116"/>
      <c r="G2711" s="114"/>
      <c r="H2711" s="115"/>
      <c r="I2711" s="274"/>
      <c r="J2711" s="277" t="str">
        <f>IFERROR(VLOOKUP(I2711,ACOUSTIC_SITE_INFO!$AR$3:$AS$501,2,FALSE),"")</f>
        <v/>
      </c>
    </row>
    <row r="2712" spans="1:10" x14ac:dyDescent="0.35">
      <c r="A2712" s="113"/>
      <c r="B2712" s="114"/>
      <c r="C2712" s="115"/>
      <c r="D2712" s="114"/>
      <c r="E2712" s="116"/>
      <c r="F2712" s="116"/>
      <c r="G2712" s="114"/>
      <c r="H2712" s="115"/>
      <c r="I2712" s="274"/>
      <c r="J2712" s="277" t="str">
        <f>IFERROR(VLOOKUP(I2712,ACOUSTIC_SITE_INFO!$AR$3:$AS$501,2,FALSE),"")</f>
        <v/>
      </c>
    </row>
    <row r="2713" spans="1:10" x14ac:dyDescent="0.35">
      <c r="A2713" s="113"/>
      <c r="B2713" s="114"/>
      <c r="C2713" s="115"/>
      <c r="D2713" s="114"/>
      <c r="E2713" s="116"/>
      <c r="F2713" s="116"/>
      <c r="G2713" s="114"/>
      <c r="H2713" s="115"/>
      <c r="I2713" s="274"/>
      <c r="J2713" s="277" t="str">
        <f>IFERROR(VLOOKUP(I2713,ACOUSTIC_SITE_INFO!$AR$3:$AS$501,2,FALSE),"")</f>
        <v/>
      </c>
    </row>
    <row r="2714" spans="1:10" x14ac:dyDescent="0.35">
      <c r="A2714" s="113"/>
      <c r="B2714" s="114"/>
      <c r="C2714" s="115"/>
      <c r="D2714" s="114"/>
      <c r="E2714" s="116"/>
      <c r="F2714" s="116"/>
      <c r="G2714" s="114"/>
      <c r="H2714" s="115"/>
      <c r="I2714" s="274"/>
      <c r="J2714" s="277" t="str">
        <f>IFERROR(VLOOKUP(I2714,ACOUSTIC_SITE_INFO!$AR$3:$AS$501,2,FALSE),"")</f>
        <v/>
      </c>
    </row>
    <row r="2715" spans="1:10" x14ac:dyDescent="0.35">
      <c r="A2715" s="113"/>
      <c r="B2715" s="114"/>
      <c r="C2715" s="115"/>
      <c r="D2715" s="114"/>
      <c r="E2715" s="116"/>
      <c r="F2715" s="116"/>
      <c r="G2715" s="114"/>
      <c r="H2715" s="115"/>
      <c r="I2715" s="274"/>
      <c r="J2715" s="277" t="str">
        <f>IFERROR(VLOOKUP(I2715,ACOUSTIC_SITE_INFO!$AR$3:$AS$501,2,FALSE),"")</f>
        <v/>
      </c>
    </row>
    <row r="2716" spans="1:10" x14ac:dyDescent="0.35">
      <c r="A2716" s="113"/>
      <c r="B2716" s="114"/>
      <c r="C2716" s="115"/>
      <c r="D2716" s="114"/>
      <c r="E2716" s="116"/>
      <c r="F2716" s="116"/>
      <c r="G2716" s="114"/>
      <c r="H2716" s="115"/>
      <c r="I2716" s="274"/>
      <c r="J2716" s="277" t="str">
        <f>IFERROR(VLOOKUP(I2716,ACOUSTIC_SITE_INFO!$AR$3:$AS$501,2,FALSE),"")</f>
        <v/>
      </c>
    </row>
    <row r="2717" spans="1:10" x14ac:dyDescent="0.35">
      <c r="A2717" s="113"/>
      <c r="B2717" s="114"/>
      <c r="C2717" s="115"/>
      <c r="D2717" s="114"/>
      <c r="E2717" s="116"/>
      <c r="F2717" s="116"/>
      <c r="G2717" s="114"/>
      <c r="H2717" s="115"/>
      <c r="I2717" s="274"/>
      <c r="J2717" s="277" t="str">
        <f>IFERROR(VLOOKUP(I2717,ACOUSTIC_SITE_INFO!$AR$3:$AS$501,2,FALSE),"")</f>
        <v/>
      </c>
    </row>
    <row r="2718" spans="1:10" x14ac:dyDescent="0.35">
      <c r="A2718" s="113"/>
      <c r="B2718" s="114"/>
      <c r="C2718" s="115"/>
      <c r="D2718" s="114"/>
      <c r="E2718" s="116"/>
      <c r="F2718" s="116"/>
      <c r="G2718" s="114"/>
      <c r="H2718" s="115"/>
      <c r="I2718" s="274"/>
      <c r="J2718" s="277" t="str">
        <f>IFERROR(VLOOKUP(I2718,ACOUSTIC_SITE_INFO!$AR$3:$AS$501,2,FALSE),"")</f>
        <v/>
      </c>
    </row>
    <row r="2719" spans="1:10" x14ac:dyDescent="0.35">
      <c r="A2719" s="113"/>
      <c r="B2719" s="114"/>
      <c r="C2719" s="115"/>
      <c r="D2719" s="114"/>
      <c r="E2719" s="116"/>
      <c r="F2719" s="116"/>
      <c r="G2719" s="114"/>
      <c r="H2719" s="115"/>
      <c r="I2719" s="274"/>
      <c r="J2719" s="277" t="str">
        <f>IFERROR(VLOOKUP(I2719,ACOUSTIC_SITE_INFO!$AR$3:$AS$501,2,FALSE),"")</f>
        <v/>
      </c>
    </row>
    <row r="2720" spans="1:10" x14ac:dyDescent="0.35">
      <c r="A2720" s="113"/>
      <c r="B2720" s="114"/>
      <c r="C2720" s="115"/>
      <c r="D2720" s="114"/>
      <c r="E2720" s="116"/>
      <c r="F2720" s="116"/>
      <c r="G2720" s="114"/>
      <c r="H2720" s="115"/>
      <c r="I2720" s="274"/>
      <c r="J2720" s="277" t="str">
        <f>IFERROR(VLOOKUP(I2720,ACOUSTIC_SITE_INFO!$AR$3:$AS$501,2,FALSE),"")</f>
        <v/>
      </c>
    </row>
    <row r="2721" spans="1:10" x14ac:dyDescent="0.35">
      <c r="A2721" s="113"/>
      <c r="B2721" s="114"/>
      <c r="C2721" s="115"/>
      <c r="D2721" s="114"/>
      <c r="E2721" s="116"/>
      <c r="F2721" s="116"/>
      <c r="G2721" s="114"/>
      <c r="H2721" s="115"/>
      <c r="I2721" s="274"/>
      <c r="J2721" s="277" t="str">
        <f>IFERROR(VLOOKUP(I2721,ACOUSTIC_SITE_INFO!$AR$3:$AS$501,2,FALSE),"")</f>
        <v/>
      </c>
    </row>
    <row r="2722" spans="1:10" x14ac:dyDescent="0.35">
      <c r="A2722" s="113"/>
      <c r="B2722" s="114"/>
      <c r="C2722" s="115"/>
      <c r="D2722" s="114"/>
      <c r="E2722" s="116"/>
      <c r="F2722" s="116"/>
      <c r="G2722" s="114"/>
      <c r="H2722" s="115"/>
      <c r="I2722" s="274"/>
      <c r="J2722" s="277" t="str">
        <f>IFERROR(VLOOKUP(I2722,ACOUSTIC_SITE_INFO!$AR$3:$AS$501,2,FALSE),"")</f>
        <v/>
      </c>
    </row>
    <row r="2723" spans="1:10" x14ac:dyDescent="0.35">
      <c r="A2723" s="113"/>
      <c r="B2723" s="114"/>
      <c r="C2723" s="115"/>
      <c r="D2723" s="114"/>
      <c r="E2723" s="116"/>
      <c r="F2723" s="116"/>
      <c r="G2723" s="114"/>
      <c r="H2723" s="115"/>
      <c r="I2723" s="274"/>
      <c r="J2723" s="277" t="str">
        <f>IFERROR(VLOOKUP(I2723,ACOUSTIC_SITE_INFO!$AR$3:$AS$501,2,FALSE),"")</f>
        <v/>
      </c>
    </row>
    <row r="2724" spans="1:10" x14ac:dyDescent="0.35">
      <c r="A2724" s="113"/>
      <c r="B2724" s="114"/>
      <c r="C2724" s="115"/>
      <c r="D2724" s="114"/>
      <c r="E2724" s="116"/>
      <c r="F2724" s="116"/>
      <c r="G2724" s="114"/>
      <c r="H2724" s="115"/>
      <c r="I2724" s="274"/>
      <c r="J2724" s="277" t="str">
        <f>IFERROR(VLOOKUP(I2724,ACOUSTIC_SITE_INFO!$AR$3:$AS$501,2,FALSE),"")</f>
        <v/>
      </c>
    </row>
    <row r="2725" spans="1:10" x14ac:dyDescent="0.35">
      <c r="A2725" s="113"/>
      <c r="B2725" s="114"/>
      <c r="C2725" s="115"/>
      <c r="D2725" s="114"/>
      <c r="E2725" s="116"/>
      <c r="F2725" s="116"/>
      <c r="G2725" s="114"/>
      <c r="H2725" s="115"/>
      <c r="I2725" s="274"/>
      <c r="J2725" s="277" t="str">
        <f>IFERROR(VLOOKUP(I2725,ACOUSTIC_SITE_INFO!$AR$3:$AS$501,2,FALSE),"")</f>
        <v/>
      </c>
    </row>
    <row r="2726" spans="1:10" x14ac:dyDescent="0.35">
      <c r="A2726" s="113"/>
      <c r="B2726" s="114"/>
      <c r="C2726" s="115"/>
      <c r="D2726" s="114"/>
      <c r="E2726" s="116"/>
      <c r="F2726" s="116"/>
      <c r="G2726" s="114"/>
      <c r="H2726" s="115"/>
      <c r="I2726" s="274"/>
      <c r="J2726" s="277" t="str">
        <f>IFERROR(VLOOKUP(I2726,ACOUSTIC_SITE_INFO!$AR$3:$AS$501,2,FALSE),"")</f>
        <v/>
      </c>
    </row>
    <row r="2727" spans="1:10" x14ac:dyDescent="0.35">
      <c r="A2727" s="113"/>
      <c r="B2727" s="114"/>
      <c r="C2727" s="115"/>
      <c r="D2727" s="114"/>
      <c r="E2727" s="116"/>
      <c r="F2727" s="116"/>
      <c r="G2727" s="114"/>
      <c r="H2727" s="115"/>
      <c r="I2727" s="274"/>
      <c r="J2727" s="277" t="str">
        <f>IFERROR(VLOOKUP(I2727,ACOUSTIC_SITE_INFO!$AR$3:$AS$501,2,FALSE),"")</f>
        <v/>
      </c>
    </row>
    <row r="2728" spans="1:10" x14ac:dyDescent="0.35">
      <c r="A2728" s="113"/>
      <c r="B2728" s="114"/>
      <c r="C2728" s="115"/>
      <c r="D2728" s="114"/>
      <c r="E2728" s="116"/>
      <c r="F2728" s="116"/>
      <c r="G2728" s="114"/>
      <c r="H2728" s="115"/>
      <c r="I2728" s="274"/>
      <c r="J2728" s="277" t="str">
        <f>IFERROR(VLOOKUP(I2728,ACOUSTIC_SITE_INFO!$AR$3:$AS$501,2,FALSE),"")</f>
        <v/>
      </c>
    </row>
    <row r="2729" spans="1:10" x14ac:dyDescent="0.35">
      <c r="A2729" s="113"/>
      <c r="B2729" s="114"/>
      <c r="C2729" s="115"/>
      <c r="D2729" s="114"/>
      <c r="E2729" s="116"/>
      <c r="F2729" s="116"/>
      <c r="G2729" s="114"/>
      <c r="H2729" s="115"/>
      <c r="I2729" s="274"/>
      <c r="J2729" s="277" t="str">
        <f>IFERROR(VLOOKUP(I2729,ACOUSTIC_SITE_INFO!$AR$3:$AS$501,2,FALSE),"")</f>
        <v/>
      </c>
    </row>
    <row r="2730" spans="1:10" x14ac:dyDescent="0.35">
      <c r="A2730" s="113"/>
      <c r="B2730" s="114"/>
      <c r="C2730" s="115"/>
      <c r="D2730" s="114"/>
      <c r="E2730" s="116"/>
      <c r="F2730" s="116"/>
      <c r="G2730" s="114"/>
      <c r="H2730" s="115"/>
      <c r="I2730" s="274"/>
      <c r="J2730" s="277" t="str">
        <f>IFERROR(VLOOKUP(I2730,ACOUSTIC_SITE_INFO!$AR$3:$AS$501,2,FALSE),"")</f>
        <v/>
      </c>
    </row>
    <row r="2731" spans="1:10" x14ac:dyDescent="0.35">
      <c r="A2731" s="113"/>
      <c r="B2731" s="114"/>
      <c r="C2731" s="115"/>
      <c r="D2731" s="114"/>
      <c r="E2731" s="116"/>
      <c r="F2731" s="116"/>
      <c r="G2731" s="114"/>
      <c r="H2731" s="115"/>
      <c r="I2731" s="274"/>
      <c r="J2731" s="277" t="str">
        <f>IFERROR(VLOOKUP(I2731,ACOUSTIC_SITE_INFO!$AR$3:$AS$501,2,FALSE),"")</f>
        <v/>
      </c>
    </row>
    <row r="2732" spans="1:10" x14ac:dyDescent="0.35">
      <c r="A2732" s="113"/>
      <c r="B2732" s="114"/>
      <c r="C2732" s="115"/>
      <c r="D2732" s="114"/>
      <c r="E2732" s="116"/>
      <c r="F2732" s="116"/>
      <c r="G2732" s="114"/>
      <c r="H2732" s="115"/>
      <c r="I2732" s="274"/>
      <c r="J2732" s="277" t="str">
        <f>IFERROR(VLOOKUP(I2732,ACOUSTIC_SITE_INFO!$AR$3:$AS$501,2,FALSE),"")</f>
        <v/>
      </c>
    </row>
    <row r="2733" spans="1:10" x14ac:dyDescent="0.35">
      <c r="A2733" s="113"/>
      <c r="B2733" s="114"/>
      <c r="C2733" s="115"/>
      <c r="D2733" s="114"/>
      <c r="E2733" s="116"/>
      <c r="F2733" s="116"/>
      <c r="G2733" s="114"/>
      <c r="H2733" s="115"/>
      <c r="I2733" s="274"/>
      <c r="J2733" s="277" t="str">
        <f>IFERROR(VLOOKUP(I2733,ACOUSTIC_SITE_INFO!$AR$3:$AS$501,2,FALSE),"")</f>
        <v/>
      </c>
    </row>
    <row r="2734" spans="1:10" x14ac:dyDescent="0.35">
      <c r="A2734" s="113"/>
      <c r="B2734" s="114"/>
      <c r="C2734" s="115"/>
      <c r="D2734" s="114"/>
      <c r="E2734" s="116"/>
      <c r="F2734" s="116"/>
      <c r="G2734" s="114"/>
      <c r="H2734" s="115"/>
      <c r="I2734" s="274"/>
      <c r="J2734" s="277" t="str">
        <f>IFERROR(VLOOKUP(I2734,ACOUSTIC_SITE_INFO!$AR$3:$AS$501,2,FALSE),"")</f>
        <v/>
      </c>
    </row>
    <row r="2735" spans="1:10" x14ac:dyDescent="0.35">
      <c r="A2735" s="113"/>
      <c r="B2735" s="114"/>
      <c r="C2735" s="115"/>
      <c r="D2735" s="114"/>
      <c r="E2735" s="116"/>
      <c r="F2735" s="116"/>
      <c r="G2735" s="114"/>
      <c r="H2735" s="115"/>
      <c r="I2735" s="274"/>
      <c r="J2735" s="277" t="str">
        <f>IFERROR(VLOOKUP(I2735,ACOUSTIC_SITE_INFO!$AR$3:$AS$501,2,FALSE),"")</f>
        <v/>
      </c>
    </row>
    <row r="2736" spans="1:10" x14ac:dyDescent="0.35">
      <c r="A2736" s="113"/>
      <c r="B2736" s="114"/>
      <c r="C2736" s="115"/>
      <c r="D2736" s="114"/>
      <c r="E2736" s="116"/>
      <c r="F2736" s="116"/>
      <c r="G2736" s="114"/>
      <c r="H2736" s="115"/>
      <c r="I2736" s="274"/>
      <c r="J2736" s="277" t="str">
        <f>IFERROR(VLOOKUP(I2736,ACOUSTIC_SITE_INFO!$AR$3:$AS$501,2,FALSE),"")</f>
        <v/>
      </c>
    </row>
    <row r="2737" spans="1:10" x14ac:dyDescent="0.35">
      <c r="A2737" s="113"/>
      <c r="B2737" s="114"/>
      <c r="C2737" s="115"/>
      <c r="D2737" s="114"/>
      <c r="E2737" s="116"/>
      <c r="F2737" s="116"/>
      <c r="G2737" s="114"/>
      <c r="H2737" s="115"/>
      <c r="I2737" s="274"/>
      <c r="J2737" s="277" t="str">
        <f>IFERROR(VLOOKUP(I2737,ACOUSTIC_SITE_INFO!$AR$3:$AS$501,2,FALSE),"")</f>
        <v/>
      </c>
    </row>
    <row r="2738" spans="1:10" x14ac:dyDescent="0.35">
      <c r="A2738" s="113"/>
      <c r="B2738" s="114"/>
      <c r="C2738" s="115"/>
      <c r="D2738" s="114"/>
      <c r="E2738" s="116"/>
      <c r="F2738" s="116"/>
      <c r="G2738" s="114"/>
      <c r="H2738" s="115"/>
      <c r="I2738" s="274"/>
      <c r="J2738" s="277" t="str">
        <f>IFERROR(VLOOKUP(I2738,ACOUSTIC_SITE_INFO!$AR$3:$AS$501,2,FALSE),"")</f>
        <v/>
      </c>
    </row>
    <row r="2739" spans="1:10" x14ac:dyDescent="0.35">
      <c r="A2739" s="113"/>
      <c r="B2739" s="114"/>
      <c r="C2739" s="115"/>
      <c r="D2739" s="114"/>
      <c r="E2739" s="116"/>
      <c r="F2739" s="116"/>
      <c r="G2739" s="114"/>
      <c r="H2739" s="115"/>
      <c r="I2739" s="274"/>
      <c r="J2739" s="277" t="str">
        <f>IFERROR(VLOOKUP(I2739,ACOUSTIC_SITE_INFO!$AR$3:$AS$501,2,FALSE),"")</f>
        <v/>
      </c>
    </row>
    <row r="2740" spans="1:10" x14ac:dyDescent="0.35">
      <c r="A2740" s="113"/>
      <c r="B2740" s="114"/>
      <c r="C2740" s="115"/>
      <c r="D2740" s="114"/>
      <c r="E2740" s="116"/>
      <c r="F2740" s="116"/>
      <c r="G2740" s="114"/>
      <c r="H2740" s="115"/>
      <c r="I2740" s="274"/>
      <c r="J2740" s="277" t="str">
        <f>IFERROR(VLOOKUP(I2740,ACOUSTIC_SITE_INFO!$AR$3:$AS$501,2,FALSE),"")</f>
        <v/>
      </c>
    </row>
    <row r="2741" spans="1:10" x14ac:dyDescent="0.35">
      <c r="A2741" s="113"/>
      <c r="B2741" s="114"/>
      <c r="C2741" s="115"/>
      <c r="D2741" s="114"/>
      <c r="E2741" s="116"/>
      <c r="F2741" s="116"/>
      <c r="G2741" s="114"/>
      <c r="H2741" s="115"/>
      <c r="I2741" s="274"/>
      <c r="J2741" s="277" t="str">
        <f>IFERROR(VLOOKUP(I2741,ACOUSTIC_SITE_INFO!$AR$3:$AS$501,2,FALSE),"")</f>
        <v/>
      </c>
    </row>
    <row r="2742" spans="1:10" x14ac:dyDescent="0.35">
      <c r="A2742" s="113"/>
      <c r="B2742" s="114"/>
      <c r="C2742" s="115"/>
      <c r="D2742" s="114"/>
      <c r="E2742" s="116"/>
      <c r="F2742" s="116"/>
      <c r="G2742" s="114"/>
      <c r="H2742" s="115"/>
      <c r="I2742" s="274"/>
      <c r="J2742" s="277" t="str">
        <f>IFERROR(VLOOKUP(I2742,ACOUSTIC_SITE_INFO!$AR$3:$AS$501,2,FALSE),"")</f>
        <v/>
      </c>
    </row>
    <row r="2743" spans="1:10" x14ac:dyDescent="0.35">
      <c r="A2743" s="113"/>
      <c r="B2743" s="114"/>
      <c r="C2743" s="115"/>
      <c r="D2743" s="114"/>
      <c r="E2743" s="116"/>
      <c r="F2743" s="116"/>
      <c r="G2743" s="114"/>
      <c r="H2743" s="115"/>
      <c r="I2743" s="274"/>
      <c r="J2743" s="277" t="str">
        <f>IFERROR(VLOOKUP(I2743,ACOUSTIC_SITE_INFO!$AR$3:$AS$501,2,FALSE),"")</f>
        <v/>
      </c>
    </row>
    <row r="2744" spans="1:10" x14ac:dyDescent="0.35">
      <c r="A2744" s="113"/>
      <c r="B2744" s="114"/>
      <c r="C2744" s="115"/>
      <c r="D2744" s="114"/>
      <c r="E2744" s="116"/>
      <c r="F2744" s="116"/>
      <c r="G2744" s="114"/>
      <c r="H2744" s="115"/>
      <c r="I2744" s="274"/>
      <c r="J2744" s="277" t="str">
        <f>IFERROR(VLOOKUP(I2744,ACOUSTIC_SITE_INFO!$AR$3:$AS$501,2,FALSE),"")</f>
        <v/>
      </c>
    </row>
    <row r="2745" spans="1:10" x14ac:dyDescent="0.35">
      <c r="A2745" s="113"/>
      <c r="B2745" s="114"/>
      <c r="C2745" s="115"/>
      <c r="D2745" s="114"/>
      <c r="E2745" s="116"/>
      <c r="F2745" s="116"/>
      <c r="G2745" s="114"/>
      <c r="H2745" s="115"/>
      <c r="I2745" s="274"/>
      <c r="J2745" s="277" t="str">
        <f>IFERROR(VLOOKUP(I2745,ACOUSTIC_SITE_INFO!$AR$3:$AS$501,2,FALSE),"")</f>
        <v/>
      </c>
    </row>
    <row r="2746" spans="1:10" x14ac:dyDescent="0.35">
      <c r="A2746" s="113"/>
      <c r="B2746" s="114"/>
      <c r="C2746" s="115"/>
      <c r="D2746" s="114"/>
      <c r="E2746" s="116"/>
      <c r="F2746" s="116"/>
      <c r="G2746" s="114"/>
      <c r="H2746" s="115"/>
      <c r="I2746" s="274"/>
      <c r="J2746" s="277" t="str">
        <f>IFERROR(VLOOKUP(I2746,ACOUSTIC_SITE_INFO!$AR$3:$AS$501,2,FALSE),"")</f>
        <v/>
      </c>
    </row>
    <row r="2747" spans="1:10" x14ac:dyDescent="0.35">
      <c r="A2747" s="113"/>
      <c r="B2747" s="114"/>
      <c r="C2747" s="115"/>
      <c r="D2747" s="114"/>
      <c r="E2747" s="116"/>
      <c r="F2747" s="116"/>
      <c r="G2747" s="114"/>
      <c r="H2747" s="115"/>
      <c r="I2747" s="274"/>
      <c r="J2747" s="277" t="str">
        <f>IFERROR(VLOOKUP(I2747,ACOUSTIC_SITE_INFO!$AR$3:$AS$501,2,FALSE),"")</f>
        <v/>
      </c>
    </row>
    <row r="2748" spans="1:10" x14ac:dyDescent="0.35">
      <c r="A2748" s="113"/>
      <c r="B2748" s="114"/>
      <c r="C2748" s="115"/>
      <c r="D2748" s="114"/>
      <c r="E2748" s="116"/>
      <c r="F2748" s="116"/>
      <c r="G2748" s="114"/>
      <c r="H2748" s="115"/>
      <c r="I2748" s="274"/>
      <c r="J2748" s="277" t="str">
        <f>IFERROR(VLOOKUP(I2748,ACOUSTIC_SITE_INFO!$AR$3:$AS$501,2,FALSE),"")</f>
        <v/>
      </c>
    </row>
    <row r="2749" spans="1:10" x14ac:dyDescent="0.35">
      <c r="A2749" s="113"/>
      <c r="B2749" s="114"/>
      <c r="C2749" s="115"/>
      <c r="D2749" s="114"/>
      <c r="E2749" s="116"/>
      <c r="F2749" s="116"/>
      <c r="G2749" s="114"/>
      <c r="H2749" s="115"/>
      <c r="I2749" s="274"/>
      <c r="J2749" s="277" t="str">
        <f>IFERROR(VLOOKUP(I2749,ACOUSTIC_SITE_INFO!$AR$3:$AS$501,2,FALSE),"")</f>
        <v/>
      </c>
    </row>
    <row r="2750" spans="1:10" x14ac:dyDescent="0.35">
      <c r="A2750" s="113"/>
      <c r="B2750" s="114"/>
      <c r="C2750" s="115"/>
      <c r="D2750" s="114"/>
      <c r="E2750" s="116"/>
      <c r="F2750" s="116"/>
      <c r="G2750" s="114"/>
      <c r="H2750" s="115"/>
      <c r="I2750" s="274"/>
      <c r="J2750" s="277" t="str">
        <f>IFERROR(VLOOKUP(I2750,ACOUSTIC_SITE_INFO!$AR$3:$AS$501,2,FALSE),"")</f>
        <v/>
      </c>
    </row>
    <row r="2751" spans="1:10" x14ac:dyDescent="0.35">
      <c r="A2751" s="113"/>
      <c r="B2751" s="114"/>
      <c r="C2751" s="115"/>
      <c r="D2751" s="114"/>
      <c r="E2751" s="116"/>
      <c r="F2751" s="116"/>
      <c r="G2751" s="114"/>
      <c r="H2751" s="115"/>
      <c r="I2751" s="274"/>
      <c r="J2751" s="277" t="str">
        <f>IFERROR(VLOOKUP(I2751,ACOUSTIC_SITE_INFO!$AR$3:$AS$501,2,FALSE),"")</f>
        <v/>
      </c>
    </row>
    <row r="2752" spans="1:10" x14ac:dyDescent="0.35">
      <c r="A2752" s="113"/>
      <c r="B2752" s="114"/>
      <c r="C2752" s="115"/>
      <c r="D2752" s="114"/>
      <c r="E2752" s="116"/>
      <c r="F2752" s="116"/>
      <c r="G2752" s="114"/>
      <c r="H2752" s="115"/>
      <c r="I2752" s="274"/>
      <c r="J2752" s="277" t="str">
        <f>IFERROR(VLOOKUP(I2752,ACOUSTIC_SITE_INFO!$AR$3:$AS$501,2,FALSE),"")</f>
        <v/>
      </c>
    </row>
    <row r="2753" spans="1:10" x14ac:dyDescent="0.35">
      <c r="A2753" s="113"/>
      <c r="B2753" s="114"/>
      <c r="C2753" s="115"/>
      <c r="D2753" s="114"/>
      <c r="E2753" s="116"/>
      <c r="F2753" s="116"/>
      <c r="G2753" s="114"/>
      <c r="H2753" s="115"/>
      <c r="I2753" s="274"/>
      <c r="J2753" s="277" t="str">
        <f>IFERROR(VLOOKUP(I2753,ACOUSTIC_SITE_INFO!$AR$3:$AS$501,2,FALSE),"")</f>
        <v/>
      </c>
    </row>
    <row r="2754" spans="1:10" x14ac:dyDescent="0.35">
      <c r="A2754" s="113"/>
      <c r="B2754" s="114"/>
      <c r="C2754" s="115"/>
      <c r="D2754" s="114"/>
      <c r="E2754" s="116"/>
      <c r="F2754" s="116"/>
      <c r="G2754" s="114"/>
      <c r="H2754" s="115"/>
      <c r="I2754" s="274"/>
      <c r="J2754" s="277" t="str">
        <f>IFERROR(VLOOKUP(I2754,ACOUSTIC_SITE_INFO!$AR$3:$AS$501,2,FALSE),"")</f>
        <v/>
      </c>
    </row>
    <row r="2755" spans="1:10" x14ac:dyDescent="0.35">
      <c r="A2755" s="113"/>
      <c r="B2755" s="114"/>
      <c r="C2755" s="115"/>
      <c r="D2755" s="114"/>
      <c r="E2755" s="116"/>
      <c r="F2755" s="116"/>
      <c r="G2755" s="114"/>
      <c r="H2755" s="115"/>
      <c r="I2755" s="274"/>
      <c r="J2755" s="277" t="str">
        <f>IFERROR(VLOOKUP(I2755,ACOUSTIC_SITE_INFO!$AR$3:$AS$501,2,FALSE),"")</f>
        <v/>
      </c>
    </row>
    <row r="2756" spans="1:10" x14ac:dyDescent="0.35">
      <c r="A2756" s="113"/>
      <c r="B2756" s="114"/>
      <c r="C2756" s="115"/>
      <c r="D2756" s="114"/>
      <c r="E2756" s="116"/>
      <c r="F2756" s="116"/>
      <c r="G2756" s="114"/>
      <c r="H2756" s="115"/>
      <c r="I2756" s="274"/>
      <c r="J2756" s="277" t="str">
        <f>IFERROR(VLOOKUP(I2756,ACOUSTIC_SITE_INFO!$AR$3:$AS$501,2,FALSE),"")</f>
        <v/>
      </c>
    </row>
    <row r="2757" spans="1:10" x14ac:dyDescent="0.35">
      <c r="A2757" s="113"/>
      <c r="B2757" s="114"/>
      <c r="C2757" s="115"/>
      <c r="D2757" s="114"/>
      <c r="E2757" s="116"/>
      <c r="F2757" s="116"/>
      <c r="G2757" s="114"/>
      <c r="H2757" s="115"/>
      <c r="I2757" s="274"/>
      <c r="J2757" s="277" t="str">
        <f>IFERROR(VLOOKUP(I2757,ACOUSTIC_SITE_INFO!$AR$3:$AS$501,2,FALSE),"")</f>
        <v/>
      </c>
    </row>
    <row r="2758" spans="1:10" x14ac:dyDescent="0.35">
      <c r="A2758" s="113"/>
      <c r="B2758" s="114"/>
      <c r="C2758" s="115"/>
      <c r="D2758" s="114"/>
      <c r="E2758" s="116"/>
      <c r="F2758" s="116"/>
      <c r="G2758" s="114"/>
      <c r="H2758" s="115"/>
      <c r="I2758" s="274"/>
      <c r="J2758" s="277" t="str">
        <f>IFERROR(VLOOKUP(I2758,ACOUSTIC_SITE_INFO!$AR$3:$AS$501,2,FALSE),"")</f>
        <v/>
      </c>
    </row>
    <row r="2759" spans="1:10" x14ac:dyDescent="0.35">
      <c r="A2759" s="113"/>
      <c r="B2759" s="114"/>
      <c r="C2759" s="115"/>
      <c r="D2759" s="114"/>
      <c r="E2759" s="116"/>
      <c r="F2759" s="116"/>
      <c r="G2759" s="114"/>
      <c r="H2759" s="115"/>
      <c r="I2759" s="274"/>
      <c r="J2759" s="277" t="str">
        <f>IFERROR(VLOOKUP(I2759,ACOUSTIC_SITE_INFO!$AR$3:$AS$501,2,FALSE),"")</f>
        <v/>
      </c>
    </row>
    <row r="2760" spans="1:10" x14ac:dyDescent="0.35">
      <c r="A2760" s="113"/>
      <c r="B2760" s="114"/>
      <c r="C2760" s="115"/>
      <c r="D2760" s="114"/>
      <c r="E2760" s="116"/>
      <c r="F2760" s="116"/>
      <c r="G2760" s="114"/>
      <c r="H2760" s="115"/>
      <c r="I2760" s="274"/>
      <c r="J2760" s="277" t="str">
        <f>IFERROR(VLOOKUP(I2760,ACOUSTIC_SITE_INFO!$AR$3:$AS$501,2,FALSE),"")</f>
        <v/>
      </c>
    </row>
    <row r="2761" spans="1:10" x14ac:dyDescent="0.35">
      <c r="A2761" s="113"/>
      <c r="B2761" s="114"/>
      <c r="C2761" s="115"/>
      <c r="D2761" s="114"/>
      <c r="E2761" s="116"/>
      <c r="F2761" s="116"/>
      <c r="G2761" s="114"/>
      <c r="H2761" s="115"/>
      <c r="I2761" s="274"/>
      <c r="J2761" s="277" t="str">
        <f>IFERROR(VLOOKUP(I2761,ACOUSTIC_SITE_INFO!$AR$3:$AS$501,2,FALSE),"")</f>
        <v/>
      </c>
    </row>
    <row r="2762" spans="1:10" x14ac:dyDescent="0.35">
      <c r="A2762" s="113"/>
      <c r="B2762" s="114"/>
      <c r="C2762" s="115"/>
      <c r="D2762" s="114"/>
      <c r="E2762" s="116"/>
      <c r="F2762" s="116"/>
      <c r="G2762" s="114"/>
      <c r="H2762" s="115"/>
      <c r="I2762" s="274"/>
      <c r="J2762" s="277" t="str">
        <f>IFERROR(VLOOKUP(I2762,ACOUSTIC_SITE_INFO!$AR$3:$AS$501,2,FALSE),"")</f>
        <v/>
      </c>
    </row>
    <row r="2763" spans="1:10" x14ac:dyDescent="0.35">
      <c r="A2763" s="113"/>
      <c r="B2763" s="114"/>
      <c r="C2763" s="115"/>
      <c r="D2763" s="114"/>
      <c r="E2763" s="116"/>
      <c r="F2763" s="116"/>
      <c r="G2763" s="114"/>
      <c r="H2763" s="115"/>
      <c r="I2763" s="274"/>
      <c r="J2763" s="277" t="str">
        <f>IFERROR(VLOOKUP(I2763,ACOUSTIC_SITE_INFO!$AR$3:$AS$501,2,FALSE),"")</f>
        <v/>
      </c>
    </row>
    <row r="2764" spans="1:10" x14ac:dyDescent="0.35">
      <c r="A2764" s="113"/>
      <c r="B2764" s="114"/>
      <c r="C2764" s="115"/>
      <c r="D2764" s="114"/>
      <c r="E2764" s="116"/>
      <c r="F2764" s="116"/>
      <c r="G2764" s="114"/>
      <c r="H2764" s="115"/>
      <c r="I2764" s="274"/>
      <c r="J2764" s="277" t="str">
        <f>IFERROR(VLOOKUP(I2764,ACOUSTIC_SITE_INFO!$AR$3:$AS$501,2,FALSE),"")</f>
        <v/>
      </c>
    </row>
    <row r="2765" spans="1:10" x14ac:dyDescent="0.35">
      <c r="A2765" s="113"/>
      <c r="B2765" s="114"/>
      <c r="C2765" s="115"/>
      <c r="D2765" s="114"/>
      <c r="E2765" s="116"/>
      <c r="F2765" s="116"/>
      <c r="G2765" s="114"/>
      <c r="H2765" s="115"/>
      <c r="I2765" s="274"/>
      <c r="J2765" s="277" t="str">
        <f>IFERROR(VLOOKUP(I2765,ACOUSTIC_SITE_INFO!$AR$3:$AS$501,2,FALSE),"")</f>
        <v/>
      </c>
    </row>
    <row r="2766" spans="1:10" x14ac:dyDescent="0.35">
      <c r="A2766" s="113"/>
      <c r="B2766" s="114"/>
      <c r="C2766" s="115"/>
      <c r="D2766" s="114"/>
      <c r="E2766" s="116"/>
      <c r="F2766" s="116"/>
      <c r="G2766" s="114"/>
      <c r="H2766" s="115"/>
      <c r="I2766" s="274"/>
      <c r="J2766" s="277" t="str">
        <f>IFERROR(VLOOKUP(I2766,ACOUSTIC_SITE_INFO!$AR$3:$AS$501,2,FALSE),"")</f>
        <v/>
      </c>
    </row>
    <row r="2767" spans="1:10" x14ac:dyDescent="0.35">
      <c r="A2767" s="113"/>
      <c r="B2767" s="114"/>
      <c r="C2767" s="115"/>
      <c r="D2767" s="114"/>
      <c r="E2767" s="116"/>
      <c r="F2767" s="116"/>
      <c r="G2767" s="114"/>
      <c r="H2767" s="115"/>
      <c r="I2767" s="274"/>
      <c r="J2767" s="277" t="str">
        <f>IFERROR(VLOOKUP(I2767,ACOUSTIC_SITE_INFO!$AR$3:$AS$501,2,FALSE),"")</f>
        <v/>
      </c>
    </row>
    <row r="2768" spans="1:10" x14ac:dyDescent="0.35">
      <c r="A2768" s="113"/>
      <c r="B2768" s="114"/>
      <c r="C2768" s="115"/>
      <c r="D2768" s="114"/>
      <c r="E2768" s="116"/>
      <c r="F2768" s="116"/>
      <c r="G2768" s="114"/>
      <c r="H2768" s="115"/>
      <c r="I2768" s="274"/>
      <c r="J2768" s="277" t="str">
        <f>IFERROR(VLOOKUP(I2768,ACOUSTIC_SITE_INFO!$AR$3:$AS$501,2,FALSE),"")</f>
        <v/>
      </c>
    </row>
    <row r="2769" spans="1:10" x14ac:dyDescent="0.35">
      <c r="A2769" s="113"/>
      <c r="B2769" s="114"/>
      <c r="C2769" s="115"/>
      <c r="D2769" s="114"/>
      <c r="E2769" s="116"/>
      <c r="F2769" s="116"/>
      <c r="G2769" s="114"/>
      <c r="H2769" s="115"/>
      <c r="I2769" s="274"/>
      <c r="J2769" s="277" t="str">
        <f>IFERROR(VLOOKUP(I2769,ACOUSTIC_SITE_INFO!$AR$3:$AS$501,2,FALSE),"")</f>
        <v/>
      </c>
    </row>
    <row r="2770" spans="1:10" x14ac:dyDescent="0.35">
      <c r="A2770" s="113"/>
      <c r="B2770" s="114"/>
      <c r="C2770" s="115"/>
      <c r="D2770" s="114"/>
      <c r="E2770" s="116"/>
      <c r="F2770" s="116"/>
      <c r="G2770" s="114"/>
      <c r="H2770" s="115"/>
      <c r="I2770" s="274"/>
      <c r="J2770" s="277" t="str">
        <f>IFERROR(VLOOKUP(I2770,ACOUSTIC_SITE_INFO!$AR$3:$AS$501,2,FALSE),"")</f>
        <v/>
      </c>
    </row>
    <row r="2771" spans="1:10" x14ac:dyDescent="0.35">
      <c r="A2771" s="113"/>
      <c r="B2771" s="114"/>
      <c r="C2771" s="115"/>
      <c r="D2771" s="114"/>
      <c r="E2771" s="116"/>
      <c r="F2771" s="116"/>
      <c r="G2771" s="114"/>
      <c r="H2771" s="115"/>
      <c r="I2771" s="274"/>
      <c r="J2771" s="277" t="str">
        <f>IFERROR(VLOOKUP(I2771,ACOUSTIC_SITE_INFO!$AR$3:$AS$501,2,FALSE),"")</f>
        <v/>
      </c>
    </row>
    <row r="2772" spans="1:10" x14ac:dyDescent="0.35">
      <c r="A2772" s="113"/>
      <c r="B2772" s="114"/>
      <c r="C2772" s="115"/>
      <c r="D2772" s="114"/>
      <c r="E2772" s="116"/>
      <c r="F2772" s="116"/>
      <c r="G2772" s="114"/>
      <c r="H2772" s="115"/>
      <c r="I2772" s="274"/>
      <c r="J2772" s="277" t="str">
        <f>IFERROR(VLOOKUP(I2772,ACOUSTIC_SITE_INFO!$AR$3:$AS$501,2,FALSE),"")</f>
        <v/>
      </c>
    </row>
    <row r="2773" spans="1:10" x14ac:dyDescent="0.35">
      <c r="A2773" s="113"/>
      <c r="B2773" s="114"/>
      <c r="C2773" s="115"/>
      <c r="D2773" s="114"/>
      <c r="E2773" s="116"/>
      <c r="F2773" s="116"/>
      <c r="G2773" s="114"/>
      <c r="H2773" s="115"/>
      <c r="I2773" s="274"/>
      <c r="J2773" s="277" t="str">
        <f>IFERROR(VLOOKUP(I2773,ACOUSTIC_SITE_INFO!$AR$3:$AS$501,2,FALSE),"")</f>
        <v/>
      </c>
    </row>
    <row r="2774" spans="1:10" x14ac:dyDescent="0.35">
      <c r="A2774" s="113"/>
      <c r="B2774" s="114"/>
      <c r="C2774" s="115"/>
      <c r="D2774" s="114"/>
      <c r="E2774" s="116"/>
      <c r="F2774" s="116"/>
      <c r="G2774" s="114"/>
      <c r="H2774" s="115"/>
      <c r="I2774" s="274"/>
      <c r="J2774" s="277" t="str">
        <f>IFERROR(VLOOKUP(I2774,ACOUSTIC_SITE_INFO!$AR$3:$AS$501,2,FALSE),"")</f>
        <v/>
      </c>
    </row>
    <row r="2775" spans="1:10" x14ac:dyDescent="0.35">
      <c r="A2775" s="113"/>
      <c r="B2775" s="114"/>
      <c r="C2775" s="115"/>
      <c r="D2775" s="114"/>
      <c r="E2775" s="116"/>
      <c r="F2775" s="116"/>
      <c r="G2775" s="114"/>
      <c r="H2775" s="115"/>
      <c r="I2775" s="274"/>
      <c r="J2775" s="277" t="str">
        <f>IFERROR(VLOOKUP(I2775,ACOUSTIC_SITE_INFO!$AR$3:$AS$501,2,FALSE),"")</f>
        <v/>
      </c>
    </row>
    <row r="2776" spans="1:10" x14ac:dyDescent="0.35">
      <c r="A2776" s="113"/>
      <c r="B2776" s="114"/>
      <c r="C2776" s="115"/>
      <c r="D2776" s="114"/>
      <c r="E2776" s="116"/>
      <c r="F2776" s="116"/>
      <c r="G2776" s="114"/>
      <c r="H2776" s="115"/>
      <c r="I2776" s="274"/>
      <c r="J2776" s="277" t="str">
        <f>IFERROR(VLOOKUP(I2776,ACOUSTIC_SITE_INFO!$AR$3:$AS$501,2,FALSE),"")</f>
        <v/>
      </c>
    </row>
    <row r="2777" spans="1:10" x14ac:dyDescent="0.35">
      <c r="A2777" s="113"/>
      <c r="B2777" s="114"/>
      <c r="C2777" s="115"/>
      <c r="D2777" s="114"/>
      <c r="E2777" s="116"/>
      <c r="F2777" s="116"/>
      <c r="G2777" s="114"/>
      <c r="H2777" s="115"/>
      <c r="I2777" s="274"/>
      <c r="J2777" s="277" t="str">
        <f>IFERROR(VLOOKUP(I2777,ACOUSTIC_SITE_INFO!$AR$3:$AS$501,2,FALSE),"")</f>
        <v/>
      </c>
    </row>
    <row r="2778" spans="1:10" x14ac:dyDescent="0.35">
      <c r="A2778" s="113"/>
      <c r="B2778" s="114"/>
      <c r="C2778" s="115"/>
      <c r="D2778" s="114"/>
      <c r="E2778" s="116"/>
      <c r="F2778" s="116"/>
      <c r="G2778" s="114"/>
      <c r="H2778" s="115"/>
      <c r="I2778" s="274"/>
      <c r="J2778" s="277" t="str">
        <f>IFERROR(VLOOKUP(I2778,ACOUSTIC_SITE_INFO!$AR$3:$AS$501,2,FALSE),"")</f>
        <v/>
      </c>
    </row>
    <row r="2779" spans="1:10" x14ac:dyDescent="0.35">
      <c r="A2779" s="113"/>
      <c r="B2779" s="114"/>
      <c r="C2779" s="115"/>
      <c r="D2779" s="114"/>
      <c r="E2779" s="116"/>
      <c r="F2779" s="116"/>
      <c r="G2779" s="114"/>
      <c r="H2779" s="115"/>
      <c r="I2779" s="274"/>
      <c r="J2779" s="277" t="str">
        <f>IFERROR(VLOOKUP(I2779,ACOUSTIC_SITE_INFO!$AR$3:$AS$501,2,FALSE),"")</f>
        <v/>
      </c>
    </row>
    <row r="2780" spans="1:10" x14ac:dyDescent="0.35">
      <c r="A2780" s="113"/>
      <c r="B2780" s="114"/>
      <c r="C2780" s="115"/>
      <c r="D2780" s="114"/>
      <c r="E2780" s="116"/>
      <c r="F2780" s="116"/>
      <c r="G2780" s="114"/>
      <c r="H2780" s="115"/>
      <c r="I2780" s="274"/>
      <c r="J2780" s="277" t="str">
        <f>IFERROR(VLOOKUP(I2780,ACOUSTIC_SITE_INFO!$AR$3:$AS$501,2,FALSE),"")</f>
        <v/>
      </c>
    </row>
    <row r="2781" spans="1:10" x14ac:dyDescent="0.35">
      <c r="A2781" s="113"/>
      <c r="B2781" s="114"/>
      <c r="C2781" s="115"/>
      <c r="D2781" s="114"/>
      <c r="E2781" s="116"/>
      <c r="F2781" s="116"/>
      <c r="G2781" s="114"/>
      <c r="H2781" s="115"/>
      <c r="I2781" s="274"/>
      <c r="J2781" s="277" t="str">
        <f>IFERROR(VLOOKUP(I2781,ACOUSTIC_SITE_INFO!$AR$3:$AS$501,2,FALSE),"")</f>
        <v/>
      </c>
    </row>
    <row r="2782" spans="1:10" x14ac:dyDescent="0.35">
      <c r="A2782" s="113"/>
      <c r="B2782" s="114"/>
      <c r="C2782" s="115"/>
      <c r="D2782" s="114"/>
      <c r="E2782" s="116"/>
      <c r="F2782" s="116"/>
      <c r="G2782" s="114"/>
      <c r="H2782" s="115"/>
      <c r="I2782" s="274"/>
      <c r="J2782" s="277" t="str">
        <f>IFERROR(VLOOKUP(I2782,ACOUSTIC_SITE_INFO!$AR$3:$AS$501,2,FALSE),"")</f>
        <v/>
      </c>
    </row>
    <row r="2783" spans="1:10" x14ac:dyDescent="0.35">
      <c r="A2783" s="113"/>
      <c r="B2783" s="114"/>
      <c r="C2783" s="115"/>
      <c r="D2783" s="114"/>
      <c r="E2783" s="116"/>
      <c r="F2783" s="116"/>
      <c r="G2783" s="114"/>
      <c r="H2783" s="115"/>
      <c r="I2783" s="274"/>
      <c r="J2783" s="277" t="str">
        <f>IFERROR(VLOOKUP(I2783,ACOUSTIC_SITE_INFO!$AR$3:$AS$501,2,FALSE),"")</f>
        <v/>
      </c>
    </row>
    <row r="2784" spans="1:10" x14ac:dyDescent="0.35">
      <c r="A2784" s="113"/>
      <c r="B2784" s="114"/>
      <c r="C2784" s="115"/>
      <c r="D2784" s="114"/>
      <c r="E2784" s="116"/>
      <c r="F2784" s="116"/>
      <c r="G2784" s="114"/>
      <c r="H2784" s="115"/>
      <c r="I2784" s="274"/>
      <c r="J2784" s="277" t="str">
        <f>IFERROR(VLOOKUP(I2784,ACOUSTIC_SITE_INFO!$AR$3:$AS$501,2,FALSE),"")</f>
        <v/>
      </c>
    </row>
    <row r="2785" spans="1:10" x14ac:dyDescent="0.35">
      <c r="A2785" s="113"/>
      <c r="B2785" s="114"/>
      <c r="C2785" s="115"/>
      <c r="D2785" s="114"/>
      <c r="E2785" s="116"/>
      <c r="F2785" s="116"/>
      <c r="G2785" s="114"/>
      <c r="H2785" s="115"/>
      <c r="I2785" s="274"/>
      <c r="J2785" s="277" t="str">
        <f>IFERROR(VLOOKUP(I2785,ACOUSTIC_SITE_INFO!$AR$3:$AS$501,2,FALSE),"")</f>
        <v/>
      </c>
    </row>
    <row r="2786" spans="1:10" x14ac:dyDescent="0.35">
      <c r="A2786" s="113"/>
      <c r="B2786" s="114"/>
      <c r="C2786" s="115"/>
      <c r="D2786" s="114"/>
      <c r="E2786" s="116"/>
      <c r="F2786" s="116"/>
      <c r="G2786" s="114"/>
      <c r="H2786" s="115"/>
      <c r="I2786" s="274"/>
      <c r="J2786" s="277" t="str">
        <f>IFERROR(VLOOKUP(I2786,ACOUSTIC_SITE_INFO!$AR$3:$AS$501,2,FALSE),"")</f>
        <v/>
      </c>
    </row>
    <row r="2787" spans="1:10" x14ac:dyDescent="0.35">
      <c r="A2787" s="113"/>
      <c r="B2787" s="114"/>
      <c r="C2787" s="115"/>
      <c r="D2787" s="114"/>
      <c r="E2787" s="116"/>
      <c r="F2787" s="116"/>
      <c r="G2787" s="114"/>
      <c r="H2787" s="115"/>
      <c r="I2787" s="274"/>
      <c r="J2787" s="277" t="str">
        <f>IFERROR(VLOOKUP(I2787,ACOUSTIC_SITE_INFO!$AR$3:$AS$501,2,FALSE),"")</f>
        <v/>
      </c>
    </row>
    <row r="2788" spans="1:10" x14ac:dyDescent="0.35">
      <c r="A2788" s="113"/>
      <c r="B2788" s="114"/>
      <c r="C2788" s="115"/>
      <c r="D2788" s="114"/>
      <c r="E2788" s="116"/>
      <c r="F2788" s="116"/>
      <c r="G2788" s="114"/>
      <c r="H2788" s="115"/>
      <c r="I2788" s="274"/>
      <c r="J2788" s="277" t="str">
        <f>IFERROR(VLOOKUP(I2788,ACOUSTIC_SITE_INFO!$AR$3:$AS$501,2,FALSE),"")</f>
        <v/>
      </c>
    </row>
    <row r="2789" spans="1:10" x14ac:dyDescent="0.35">
      <c r="A2789" s="113"/>
      <c r="B2789" s="114"/>
      <c r="C2789" s="115"/>
      <c r="D2789" s="114"/>
      <c r="E2789" s="116"/>
      <c r="F2789" s="116"/>
      <c r="G2789" s="114"/>
      <c r="H2789" s="115"/>
      <c r="I2789" s="274"/>
      <c r="J2789" s="277" t="str">
        <f>IFERROR(VLOOKUP(I2789,ACOUSTIC_SITE_INFO!$AR$3:$AS$501,2,FALSE),"")</f>
        <v/>
      </c>
    </row>
    <row r="2790" spans="1:10" x14ac:dyDescent="0.35">
      <c r="A2790" s="113"/>
      <c r="B2790" s="114"/>
      <c r="C2790" s="115"/>
      <c r="D2790" s="114"/>
      <c r="E2790" s="116"/>
      <c r="F2790" s="116"/>
      <c r="G2790" s="114"/>
      <c r="H2790" s="115"/>
      <c r="I2790" s="274"/>
      <c r="J2790" s="277" t="str">
        <f>IFERROR(VLOOKUP(I2790,ACOUSTIC_SITE_INFO!$AR$3:$AS$501,2,FALSE),"")</f>
        <v/>
      </c>
    </row>
    <row r="2791" spans="1:10" x14ac:dyDescent="0.35">
      <c r="A2791" s="113"/>
      <c r="B2791" s="114"/>
      <c r="C2791" s="115"/>
      <c r="D2791" s="114"/>
      <c r="E2791" s="116"/>
      <c r="F2791" s="116"/>
      <c r="G2791" s="114"/>
      <c r="H2791" s="115"/>
      <c r="I2791" s="274"/>
      <c r="J2791" s="277" t="str">
        <f>IFERROR(VLOOKUP(I2791,ACOUSTIC_SITE_INFO!$AR$3:$AS$501,2,FALSE),"")</f>
        <v/>
      </c>
    </row>
    <row r="2792" spans="1:10" x14ac:dyDescent="0.35">
      <c r="A2792" s="113"/>
      <c r="B2792" s="114"/>
      <c r="C2792" s="115"/>
      <c r="D2792" s="114"/>
      <c r="E2792" s="116"/>
      <c r="F2792" s="116"/>
      <c r="G2792" s="114"/>
      <c r="H2792" s="115"/>
      <c r="I2792" s="274"/>
      <c r="J2792" s="277" t="str">
        <f>IFERROR(VLOOKUP(I2792,ACOUSTIC_SITE_INFO!$AR$3:$AS$501,2,FALSE),"")</f>
        <v/>
      </c>
    </row>
    <row r="2793" spans="1:10" x14ac:dyDescent="0.35">
      <c r="A2793" s="113"/>
      <c r="B2793" s="114"/>
      <c r="C2793" s="115"/>
      <c r="D2793" s="114"/>
      <c r="E2793" s="116"/>
      <c r="F2793" s="116"/>
      <c r="G2793" s="114"/>
      <c r="H2793" s="115"/>
      <c r="I2793" s="274"/>
      <c r="J2793" s="277" t="str">
        <f>IFERROR(VLOOKUP(I2793,ACOUSTIC_SITE_INFO!$AR$3:$AS$501,2,FALSE),"")</f>
        <v/>
      </c>
    </row>
    <row r="2794" spans="1:10" x14ac:dyDescent="0.35">
      <c r="A2794" s="113"/>
      <c r="B2794" s="114"/>
      <c r="C2794" s="115"/>
      <c r="D2794" s="114"/>
      <c r="E2794" s="116"/>
      <c r="F2794" s="116"/>
      <c r="G2794" s="114"/>
      <c r="H2794" s="115"/>
      <c r="I2794" s="274"/>
      <c r="J2794" s="277" t="str">
        <f>IFERROR(VLOOKUP(I2794,ACOUSTIC_SITE_INFO!$AR$3:$AS$501,2,FALSE),"")</f>
        <v/>
      </c>
    </row>
    <row r="2795" spans="1:10" x14ac:dyDescent="0.35">
      <c r="A2795" s="113"/>
      <c r="B2795" s="114"/>
      <c r="C2795" s="115"/>
      <c r="D2795" s="114"/>
      <c r="E2795" s="116"/>
      <c r="F2795" s="116"/>
      <c r="G2795" s="114"/>
      <c r="H2795" s="115"/>
      <c r="I2795" s="274"/>
      <c r="J2795" s="277" t="str">
        <f>IFERROR(VLOOKUP(I2795,ACOUSTIC_SITE_INFO!$AR$3:$AS$501,2,FALSE),"")</f>
        <v/>
      </c>
    </row>
    <row r="2796" spans="1:10" x14ac:dyDescent="0.35">
      <c r="A2796" s="113"/>
      <c r="B2796" s="114"/>
      <c r="C2796" s="115"/>
      <c r="D2796" s="114"/>
      <c r="E2796" s="116"/>
      <c r="F2796" s="116"/>
      <c r="G2796" s="114"/>
      <c r="H2796" s="115"/>
      <c r="I2796" s="274"/>
      <c r="J2796" s="277" t="str">
        <f>IFERROR(VLOOKUP(I2796,ACOUSTIC_SITE_INFO!$AR$3:$AS$501,2,FALSE),"")</f>
        <v/>
      </c>
    </row>
    <row r="2797" spans="1:10" x14ac:dyDescent="0.35">
      <c r="A2797" s="113"/>
      <c r="B2797" s="114"/>
      <c r="C2797" s="115"/>
      <c r="D2797" s="114"/>
      <c r="E2797" s="116"/>
      <c r="F2797" s="116"/>
      <c r="G2797" s="114"/>
      <c r="H2797" s="115"/>
      <c r="I2797" s="274"/>
      <c r="J2797" s="277" t="str">
        <f>IFERROR(VLOOKUP(I2797,ACOUSTIC_SITE_INFO!$AR$3:$AS$501,2,FALSE),"")</f>
        <v/>
      </c>
    </row>
    <row r="2798" spans="1:10" x14ac:dyDescent="0.35">
      <c r="A2798" s="113"/>
      <c r="B2798" s="114"/>
      <c r="C2798" s="115"/>
      <c r="D2798" s="114"/>
      <c r="E2798" s="116"/>
      <c r="F2798" s="116"/>
      <c r="G2798" s="114"/>
      <c r="H2798" s="115"/>
      <c r="I2798" s="274"/>
      <c r="J2798" s="277" t="str">
        <f>IFERROR(VLOOKUP(I2798,ACOUSTIC_SITE_INFO!$AR$3:$AS$501,2,FALSE),"")</f>
        <v/>
      </c>
    </row>
    <row r="2799" spans="1:10" x14ac:dyDescent="0.35">
      <c r="A2799" s="113"/>
      <c r="B2799" s="114"/>
      <c r="C2799" s="115"/>
      <c r="D2799" s="114"/>
      <c r="E2799" s="116"/>
      <c r="F2799" s="116"/>
      <c r="G2799" s="114"/>
      <c r="H2799" s="115"/>
      <c r="I2799" s="274"/>
      <c r="J2799" s="277" t="str">
        <f>IFERROR(VLOOKUP(I2799,ACOUSTIC_SITE_INFO!$AR$3:$AS$501,2,FALSE),"")</f>
        <v/>
      </c>
    </row>
    <row r="2800" spans="1:10" x14ac:dyDescent="0.35">
      <c r="A2800" s="113"/>
      <c r="B2800" s="114"/>
      <c r="C2800" s="115"/>
      <c r="D2800" s="114"/>
      <c r="E2800" s="116"/>
      <c r="F2800" s="116"/>
      <c r="G2800" s="114"/>
      <c r="H2800" s="115"/>
      <c r="I2800" s="274"/>
      <c r="J2800" s="277" t="str">
        <f>IFERROR(VLOOKUP(I2800,ACOUSTIC_SITE_INFO!$AR$3:$AS$501,2,FALSE),"")</f>
        <v/>
      </c>
    </row>
    <row r="2801" spans="1:10" x14ac:dyDescent="0.35">
      <c r="A2801" s="113"/>
      <c r="B2801" s="114"/>
      <c r="C2801" s="115"/>
      <c r="D2801" s="114"/>
      <c r="E2801" s="116"/>
      <c r="F2801" s="116"/>
      <c r="G2801" s="114"/>
      <c r="H2801" s="115"/>
      <c r="I2801" s="274"/>
      <c r="J2801" s="277" t="str">
        <f>IFERROR(VLOOKUP(I2801,ACOUSTIC_SITE_INFO!$AR$3:$AS$501,2,FALSE),"")</f>
        <v/>
      </c>
    </row>
    <row r="2802" spans="1:10" x14ac:dyDescent="0.35">
      <c r="A2802" s="113"/>
      <c r="B2802" s="114"/>
      <c r="C2802" s="115"/>
      <c r="D2802" s="114"/>
      <c r="E2802" s="116"/>
      <c r="F2802" s="116"/>
      <c r="G2802" s="114"/>
      <c r="H2802" s="115"/>
      <c r="I2802" s="274"/>
      <c r="J2802" s="277" t="str">
        <f>IFERROR(VLOOKUP(I2802,ACOUSTIC_SITE_INFO!$AR$3:$AS$501,2,FALSE),"")</f>
        <v/>
      </c>
    </row>
    <row r="2803" spans="1:10" x14ac:dyDescent="0.35">
      <c r="A2803" s="113"/>
      <c r="B2803" s="114"/>
      <c r="C2803" s="115"/>
      <c r="D2803" s="114"/>
      <c r="E2803" s="116"/>
      <c r="F2803" s="116"/>
      <c r="G2803" s="114"/>
      <c r="H2803" s="115"/>
      <c r="I2803" s="274"/>
      <c r="J2803" s="277" t="str">
        <f>IFERROR(VLOOKUP(I2803,ACOUSTIC_SITE_INFO!$AR$3:$AS$501,2,FALSE),"")</f>
        <v/>
      </c>
    </row>
    <row r="2804" spans="1:10" x14ac:dyDescent="0.35">
      <c r="A2804" s="113"/>
      <c r="B2804" s="114"/>
      <c r="C2804" s="115"/>
      <c r="D2804" s="114"/>
      <c r="E2804" s="116"/>
      <c r="F2804" s="116"/>
      <c r="G2804" s="114"/>
      <c r="H2804" s="115"/>
      <c r="I2804" s="274"/>
      <c r="J2804" s="277" t="str">
        <f>IFERROR(VLOOKUP(I2804,ACOUSTIC_SITE_INFO!$AR$3:$AS$501,2,FALSE),"")</f>
        <v/>
      </c>
    </row>
    <row r="2805" spans="1:10" x14ac:dyDescent="0.35">
      <c r="A2805" s="113"/>
      <c r="B2805" s="114"/>
      <c r="C2805" s="115"/>
      <c r="D2805" s="114"/>
      <c r="E2805" s="116"/>
      <c r="F2805" s="116"/>
      <c r="G2805" s="114"/>
      <c r="H2805" s="115"/>
      <c r="I2805" s="274"/>
      <c r="J2805" s="277" t="str">
        <f>IFERROR(VLOOKUP(I2805,ACOUSTIC_SITE_INFO!$AR$3:$AS$501,2,FALSE),"")</f>
        <v/>
      </c>
    </row>
    <row r="2806" spans="1:10" x14ac:dyDescent="0.35">
      <c r="A2806" s="113"/>
      <c r="B2806" s="114"/>
      <c r="C2806" s="115"/>
      <c r="D2806" s="114"/>
      <c r="E2806" s="116"/>
      <c r="F2806" s="116"/>
      <c r="G2806" s="114"/>
      <c r="H2806" s="115"/>
      <c r="I2806" s="274"/>
      <c r="J2806" s="277" t="str">
        <f>IFERROR(VLOOKUP(I2806,ACOUSTIC_SITE_INFO!$AR$3:$AS$501,2,FALSE),"")</f>
        <v/>
      </c>
    </row>
    <row r="2807" spans="1:10" x14ac:dyDescent="0.35">
      <c r="A2807" s="113"/>
      <c r="B2807" s="114"/>
      <c r="C2807" s="115"/>
      <c r="D2807" s="114"/>
      <c r="E2807" s="116"/>
      <c r="F2807" s="116"/>
      <c r="G2807" s="114"/>
      <c r="H2807" s="115"/>
      <c r="I2807" s="274"/>
      <c r="J2807" s="277" t="str">
        <f>IFERROR(VLOOKUP(I2807,ACOUSTIC_SITE_INFO!$AR$3:$AS$501,2,FALSE),"")</f>
        <v/>
      </c>
    </row>
    <row r="2808" spans="1:10" x14ac:dyDescent="0.35">
      <c r="A2808" s="113"/>
      <c r="B2808" s="114"/>
      <c r="C2808" s="115"/>
      <c r="D2808" s="114"/>
      <c r="E2808" s="116"/>
      <c r="F2808" s="116"/>
      <c r="G2808" s="114"/>
      <c r="H2808" s="115"/>
      <c r="I2808" s="274"/>
      <c r="J2808" s="277" t="str">
        <f>IFERROR(VLOOKUP(I2808,ACOUSTIC_SITE_INFO!$AR$3:$AS$501,2,FALSE),"")</f>
        <v/>
      </c>
    </row>
    <row r="2809" spans="1:10" x14ac:dyDescent="0.35">
      <c r="A2809" s="113"/>
      <c r="B2809" s="114"/>
      <c r="C2809" s="115"/>
      <c r="D2809" s="114"/>
      <c r="E2809" s="116"/>
      <c r="F2809" s="116"/>
      <c r="G2809" s="114"/>
      <c r="H2809" s="115"/>
      <c r="I2809" s="274"/>
      <c r="J2809" s="277" t="str">
        <f>IFERROR(VLOOKUP(I2809,ACOUSTIC_SITE_INFO!$AR$3:$AS$501,2,FALSE),"")</f>
        <v/>
      </c>
    </row>
    <row r="2810" spans="1:10" x14ac:dyDescent="0.35">
      <c r="A2810" s="113"/>
      <c r="B2810" s="114"/>
      <c r="C2810" s="115"/>
      <c r="D2810" s="114"/>
      <c r="E2810" s="116"/>
      <c r="F2810" s="116"/>
      <c r="G2810" s="114"/>
      <c r="H2810" s="115"/>
      <c r="I2810" s="274"/>
      <c r="J2810" s="277" t="str">
        <f>IFERROR(VLOOKUP(I2810,ACOUSTIC_SITE_INFO!$AR$3:$AS$501,2,FALSE),"")</f>
        <v/>
      </c>
    </row>
    <row r="2811" spans="1:10" x14ac:dyDescent="0.35">
      <c r="A2811" s="113"/>
      <c r="B2811" s="114"/>
      <c r="C2811" s="115"/>
      <c r="D2811" s="114"/>
      <c r="E2811" s="116"/>
      <c r="F2811" s="116"/>
      <c r="G2811" s="114"/>
      <c r="H2811" s="115"/>
      <c r="I2811" s="274"/>
      <c r="J2811" s="277" t="str">
        <f>IFERROR(VLOOKUP(I2811,ACOUSTIC_SITE_INFO!$AR$3:$AS$501,2,FALSE),"")</f>
        <v/>
      </c>
    </row>
    <row r="2812" spans="1:10" x14ac:dyDescent="0.35">
      <c r="A2812" s="113"/>
      <c r="B2812" s="114"/>
      <c r="C2812" s="115"/>
      <c r="D2812" s="114"/>
      <c r="E2812" s="116"/>
      <c r="F2812" s="116"/>
      <c r="G2812" s="114"/>
      <c r="H2812" s="115"/>
      <c r="I2812" s="274"/>
      <c r="J2812" s="277" t="str">
        <f>IFERROR(VLOOKUP(I2812,ACOUSTIC_SITE_INFO!$AR$3:$AS$501,2,FALSE),"")</f>
        <v/>
      </c>
    </row>
    <row r="2813" spans="1:10" x14ac:dyDescent="0.35">
      <c r="A2813" s="113"/>
      <c r="B2813" s="114"/>
      <c r="C2813" s="115"/>
      <c r="D2813" s="114"/>
      <c r="E2813" s="116"/>
      <c r="F2813" s="116"/>
      <c r="G2813" s="114"/>
      <c r="H2813" s="115"/>
      <c r="I2813" s="274"/>
      <c r="J2813" s="277" t="str">
        <f>IFERROR(VLOOKUP(I2813,ACOUSTIC_SITE_INFO!$AR$3:$AS$501,2,FALSE),"")</f>
        <v/>
      </c>
    </row>
    <row r="2814" spans="1:10" x14ac:dyDescent="0.35">
      <c r="A2814" s="113"/>
      <c r="B2814" s="114"/>
      <c r="C2814" s="115"/>
      <c r="D2814" s="114"/>
      <c r="E2814" s="116"/>
      <c r="F2814" s="116"/>
      <c r="G2814" s="114"/>
      <c r="H2814" s="115"/>
      <c r="I2814" s="274"/>
      <c r="J2814" s="277" t="str">
        <f>IFERROR(VLOOKUP(I2814,ACOUSTIC_SITE_INFO!$AR$3:$AS$501,2,FALSE),"")</f>
        <v/>
      </c>
    </row>
    <row r="2815" spans="1:10" x14ac:dyDescent="0.35">
      <c r="A2815" s="113"/>
      <c r="B2815" s="114"/>
      <c r="C2815" s="115"/>
      <c r="D2815" s="114"/>
      <c r="E2815" s="116"/>
      <c r="F2815" s="116"/>
      <c r="G2815" s="114"/>
      <c r="H2815" s="115"/>
      <c r="I2815" s="274"/>
      <c r="J2815" s="277" t="str">
        <f>IFERROR(VLOOKUP(I2815,ACOUSTIC_SITE_INFO!$AR$3:$AS$501,2,FALSE),"")</f>
        <v/>
      </c>
    </row>
    <row r="2816" spans="1:10" x14ac:dyDescent="0.35">
      <c r="A2816" s="113"/>
      <c r="B2816" s="114"/>
      <c r="C2816" s="115"/>
      <c r="D2816" s="114"/>
      <c r="E2816" s="116"/>
      <c r="F2816" s="116"/>
      <c r="G2816" s="114"/>
      <c r="H2816" s="115"/>
      <c r="I2816" s="274"/>
      <c r="J2816" s="277" t="str">
        <f>IFERROR(VLOOKUP(I2816,ACOUSTIC_SITE_INFO!$AR$3:$AS$501,2,FALSE),"")</f>
        <v/>
      </c>
    </row>
    <row r="2817" spans="1:10" x14ac:dyDescent="0.35">
      <c r="A2817" s="113"/>
      <c r="B2817" s="114"/>
      <c r="C2817" s="115"/>
      <c r="D2817" s="114"/>
      <c r="E2817" s="116"/>
      <c r="F2817" s="116"/>
      <c r="G2817" s="114"/>
      <c r="H2817" s="115"/>
      <c r="I2817" s="274"/>
      <c r="J2817" s="277" t="str">
        <f>IFERROR(VLOOKUP(I2817,ACOUSTIC_SITE_INFO!$AR$3:$AS$501,2,FALSE),"")</f>
        <v/>
      </c>
    </row>
    <row r="2818" spans="1:10" x14ac:dyDescent="0.35">
      <c r="A2818" s="113"/>
      <c r="B2818" s="114"/>
      <c r="C2818" s="115"/>
      <c r="D2818" s="114"/>
      <c r="E2818" s="116"/>
      <c r="F2818" s="116"/>
      <c r="G2818" s="114"/>
      <c r="H2818" s="115"/>
      <c r="I2818" s="274"/>
      <c r="J2818" s="277" t="str">
        <f>IFERROR(VLOOKUP(I2818,ACOUSTIC_SITE_INFO!$AR$3:$AS$501,2,FALSE),"")</f>
        <v/>
      </c>
    </row>
    <row r="2819" spans="1:10" x14ac:dyDescent="0.35">
      <c r="A2819" s="113"/>
      <c r="B2819" s="114"/>
      <c r="C2819" s="115"/>
      <c r="D2819" s="114"/>
      <c r="E2819" s="116"/>
      <c r="F2819" s="116"/>
      <c r="G2819" s="114"/>
      <c r="H2819" s="115"/>
      <c r="I2819" s="274"/>
      <c r="J2819" s="277" t="str">
        <f>IFERROR(VLOOKUP(I2819,ACOUSTIC_SITE_INFO!$AR$3:$AS$501,2,FALSE),"")</f>
        <v/>
      </c>
    </row>
    <row r="2820" spans="1:10" x14ac:dyDescent="0.35">
      <c r="A2820" s="113"/>
      <c r="B2820" s="114"/>
      <c r="C2820" s="115"/>
      <c r="D2820" s="114"/>
      <c r="E2820" s="116"/>
      <c r="F2820" s="116"/>
      <c r="G2820" s="114"/>
      <c r="H2820" s="115"/>
      <c r="I2820" s="274"/>
      <c r="J2820" s="277" t="str">
        <f>IFERROR(VLOOKUP(I2820,ACOUSTIC_SITE_INFO!$AR$3:$AS$501,2,FALSE),"")</f>
        <v/>
      </c>
    </row>
    <row r="2821" spans="1:10" x14ac:dyDescent="0.35">
      <c r="A2821" s="113"/>
      <c r="B2821" s="114"/>
      <c r="C2821" s="115"/>
      <c r="D2821" s="114"/>
      <c r="E2821" s="116"/>
      <c r="F2821" s="116"/>
      <c r="G2821" s="114"/>
      <c r="H2821" s="115"/>
      <c r="I2821" s="274"/>
      <c r="J2821" s="277" t="str">
        <f>IFERROR(VLOOKUP(I2821,ACOUSTIC_SITE_INFO!$AR$3:$AS$501,2,FALSE),"")</f>
        <v/>
      </c>
    </row>
    <row r="2822" spans="1:10" x14ac:dyDescent="0.35">
      <c r="A2822" s="113"/>
      <c r="B2822" s="114"/>
      <c r="C2822" s="115"/>
      <c r="D2822" s="114"/>
      <c r="E2822" s="116"/>
      <c r="F2822" s="116"/>
      <c r="G2822" s="114"/>
      <c r="H2822" s="115"/>
      <c r="I2822" s="274"/>
      <c r="J2822" s="277" t="str">
        <f>IFERROR(VLOOKUP(I2822,ACOUSTIC_SITE_INFO!$AR$3:$AS$501,2,FALSE),"")</f>
        <v/>
      </c>
    </row>
    <row r="2823" spans="1:10" x14ac:dyDescent="0.35">
      <c r="A2823" s="113"/>
      <c r="B2823" s="114"/>
      <c r="C2823" s="115"/>
      <c r="D2823" s="114"/>
      <c r="E2823" s="116"/>
      <c r="F2823" s="116"/>
      <c r="G2823" s="114"/>
      <c r="H2823" s="115"/>
      <c r="I2823" s="274"/>
      <c r="J2823" s="277" t="str">
        <f>IFERROR(VLOOKUP(I2823,ACOUSTIC_SITE_INFO!$AR$3:$AS$501,2,FALSE),"")</f>
        <v/>
      </c>
    </row>
    <row r="2824" spans="1:10" x14ac:dyDescent="0.35">
      <c r="A2824" s="113"/>
      <c r="B2824" s="114"/>
      <c r="C2824" s="115"/>
      <c r="D2824" s="114"/>
      <c r="E2824" s="116"/>
      <c r="F2824" s="116"/>
      <c r="G2824" s="114"/>
      <c r="H2824" s="115"/>
      <c r="I2824" s="274"/>
      <c r="J2824" s="277" t="str">
        <f>IFERROR(VLOOKUP(I2824,ACOUSTIC_SITE_INFO!$AR$3:$AS$501,2,FALSE),"")</f>
        <v/>
      </c>
    </row>
    <row r="2825" spans="1:10" x14ac:dyDescent="0.35">
      <c r="A2825" s="113"/>
      <c r="B2825" s="114"/>
      <c r="C2825" s="115"/>
      <c r="D2825" s="114"/>
      <c r="E2825" s="116"/>
      <c r="F2825" s="116"/>
      <c r="G2825" s="114"/>
      <c r="H2825" s="115"/>
      <c r="I2825" s="274"/>
      <c r="J2825" s="277" t="str">
        <f>IFERROR(VLOOKUP(I2825,ACOUSTIC_SITE_INFO!$AR$3:$AS$501,2,FALSE),"")</f>
        <v/>
      </c>
    </row>
    <row r="2826" spans="1:10" x14ac:dyDescent="0.35">
      <c r="A2826" s="113"/>
      <c r="B2826" s="114"/>
      <c r="C2826" s="115"/>
      <c r="D2826" s="114"/>
      <c r="E2826" s="116"/>
      <c r="F2826" s="116"/>
      <c r="G2826" s="114"/>
      <c r="H2826" s="115"/>
      <c r="I2826" s="274"/>
      <c r="J2826" s="277" t="str">
        <f>IFERROR(VLOOKUP(I2826,ACOUSTIC_SITE_INFO!$AR$3:$AS$501,2,FALSE),"")</f>
        <v/>
      </c>
    </row>
    <row r="2827" spans="1:10" x14ac:dyDescent="0.35">
      <c r="A2827" s="113"/>
      <c r="B2827" s="114"/>
      <c r="C2827" s="115"/>
      <c r="D2827" s="114"/>
      <c r="E2827" s="116"/>
      <c r="F2827" s="116"/>
      <c r="G2827" s="114"/>
      <c r="H2827" s="115"/>
      <c r="I2827" s="274"/>
      <c r="J2827" s="277" t="str">
        <f>IFERROR(VLOOKUP(I2827,ACOUSTIC_SITE_INFO!$AR$3:$AS$501,2,FALSE),"")</f>
        <v/>
      </c>
    </row>
    <row r="2828" spans="1:10" x14ac:dyDescent="0.35">
      <c r="A2828" s="113"/>
      <c r="B2828" s="114"/>
      <c r="C2828" s="115"/>
      <c r="D2828" s="114"/>
      <c r="E2828" s="116"/>
      <c r="F2828" s="116"/>
      <c r="G2828" s="114"/>
      <c r="H2828" s="115"/>
      <c r="I2828" s="274"/>
      <c r="J2828" s="277" t="str">
        <f>IFERROR(VLOOKUP(I2828,ACOUSTIC_SITE_INFO!$AR$3:$AS$501,2,FALSE),"")</f>
        <v/>
      </c>
    </row>
    <row r="2829" spans="1:10" x14ac:dyDescent="0.35">
      <c r="A2829" s="113"/>
      <c r="B2829" s="114"/>
      <c r="C2829" s="115"/>
      <c r="D2829" s="114"/>
      <c r="E2829" s="116"/>
      <c r="F2829" s="116"/>
      <c r="G2829" s="114"/>
      <c r="H2829" s="115"/>
      <c r="I2829" s="274"/>
      <c r="J2829" s="277" t="str">
        <f>IFERROR(VLOOKUP(I2829,ACOUSTIC_SITE_INFO!$AR$3:$AS$501,2,FALSE),"")</f>
        <v/>
      </c>
    </row>
    <row r="2830" spans="1:10" x14ac:dyDescent="0.35">
      <c r="A2830" s="113"/>
      <c r="B2830" s="114"/>
      <c r="C2830" s="115"/>
      <c r="D2830" s="114"/>
      <c r="E2830" s="116"/>
      <c r="F2830" s="116"/>
      <c r="G2830" s="114"/>
      <c r="H2830" s="115"/>
      <c r="I2830" s="274"/>
      <c r="J2830" s="277" t="str">
        <f>IFERROR(VLOOKUP(I2830,ACOUSTIC_SITE_INFO!$AR$3:$AS$501,2,FALSE),"")</f>
        <v/>
      </c>
    </row>
    <row r="2831" spans="1:10" x14ac:dyDescent="0.35">
      <c r="A2831" s="113"/>
      <c r="B2831" s="114"/>
      <c r="C2831" s="115"/>
      <c r="D2831" s="114"/>
      <c r="E2831" s="116"/>
      <c r="F2831" s="116"/>
      <c r="G2831" s="114"/>
      <c r="H2831" s="115"/>
      <c r="I2831" s="274"/>
      <c r="J2831" s="277" t="str">
        <f>IFERROR(VLOOKUP(I2831,ACOUSTIC_SITE_INFO!$AR$3:$AS$501,2,FALSE),"")</f>
        <v/>
      </c>
    </row>
    <row r="2832" spans="1:10" x14ac:dyDescent="0.35">
      <c r="A2832" s="113"/>
      <c r="B2832" s="114"/>
      <c r="C2832" s="115"/>
      <c r="D2832" s="114"/>
      <c r="E2832" s="116"/>
      <c r="F2832" s="116"/>
      <c r="G2832" s="114"/>
      <c r="H2832" s="115"/>
      <c r="I2832" s="274"/>
      <c r="J2832" s="277" t="str">
        <f>IFERROR(VLOOKUP(I2832,ACOUSTIC_SITE_INFO!$AR$3:$AS$501,2,FALSE),"")</f>
        <v/>
      </c>
    </row>
    <row r="2833" spans="1:10" x14ac:dyDescent="0.35">
      <c r="A2833" s="113"/>
      <c r="B2833" s="114"/>
      <c r="C2833" s="115"/>
      <c r="D2833" s="114"/>
      <c r="E2833" s="116"/>
      <c r="F2833" s="116"/>
      <c r="G2833" s="114"/>
      <c r="H2833" s="115"/>
      <c r="I2833" s="274"/>
      <c r="J2833" s="277" t="str">
        <f>IFERROR(VLOOKUP(I2833,ACOUSTIC_SITE_INFO!$AR$3:$AS$501,2,FALSE),"")</f>
        <v/>
      </c>
    </row>
    <row r="2834" spans="1:10" x14ac:dyDescent="0.35">
      <c r="A2834" s="113"/>
      <c r="B2834" s="114"/>
      <c r="C2834" s="115"/>
      <c r="D2834" s="114"/>
      <c r="E2834" s="116"/>
      <c r="F2834" s="116"/>
      <c r="G2834" s="114"/>
      <c r="H2834" s="115"/>
      <c r="I2834" s="274"/>
      <c r="J2834" s="277" t="str">
        <f>IFERROR(VLOOKUP(I2834,ACOUSTIC_SITE_INFO!$AR$3:$AS$501,2,FALSE),"")</f>
        <v/>
      </c>
    </row>
    <row r="2835" spans="1:10" x14ac:dyDescent="0.35">
      <c r="A2835" s="113"/>
      <c r="B2835" s="114"/>
      <c r="C2835" s="115"/>
      <c r="D2835" s="114"/>
      <c r="E2835" s="116"/>
      <c r="F2835" s="116"/>
      <c r="G2835" s="114"/>
      <c r="H2835" s="115"/>
      <c r="I2835" s="274"/>
      <c r="J2835" s="277" t="str">
        <f>IFERROR(VLOOKUP(I2835,ACOUSTIC_SITE_INFO!$AR$3:$AS$501,2,FALSE),"")</f>
        <v/>
      </c>
    </row>
    <row r="2836" spans="1:10" x14ac:dyDescent="0.35">
      <c r="A2836" s="113"/>
      <c r="B2836" s="114"/>
      <c r="C2836" s="115"/>
      <c r="D2836" s="114"/>
      <c r="E2836" s="116"/>
      <c r="F2836" s="116"/>
      <c r="G2836" s="114"/>
      <c r="H2836" s="115"/>
      <c r="I2836" s="274"/>
      <c r="J2836" s="277" t="str">
        <f>IFERROR(VLOOKUP(I2836,ACOUSTIC_SITE_INFO!$AR$3:$AS$501,2,FALSE),"")</f>
        <v/>
      </c>
    </row>
    <row r="2837" spans="1:10" x14ac:dyDescent="0.35">
      <c r="A2837" s="113"/>
      <c r="B2837" s="114"/>
      <c r="C2837" s="115"/>
      <c r="D2837" s="114"/>
      <c r="E2837" s="116"/>
      <c r="F2837" s="116"/>
      <c r="G2837" s="114"/>
      <c r="H2837" s="115"/>
      <c r="I2837" s="274"/>
      <c r="J2837" s="277" t="str">
        <f>IFERROR(VLOOKUP(I2837,ACOUSTIC_SITE_INFO!$AR$3:$AS$501,2,FALSE),"")</f>
        <v/>
      </c>
    </row>
    <row r="2838" spans="1:10" x14ac:dyDescent="0.35">
      <c r="A2838" s="113"/>
      <c r="B2838" s="114"/>
      <c r="C2838" s="115"/>
      <c r="D2838" s="114"/>
      <c r="E2838" s="116"/>
      <c r="F2838" s="116"/>
      <c r="G2838" s="114"/>
      <c r="H2838" s="115"/>
      <c r="I2838" s="274"/>
      <c r="J2838" s="277" t="str">
        <f>IFERROR(VLOOKUP(I2838,ACOUSTIC_SITE_INFO!$AR$3:$AS$501,2,FALSE),"")</f>
        <v/>
      </c>
    </row>
    <row r="2839" spans="1:10" x14ac:dyDescent="0.35">
      <c r="A2839" s="113"/>
      <c r="B2839" s="114"/>
      <c r="C2839" s="115"/>
      <c r="D2839" s="114"/>
      <c r="E2839" s="116"/>
      <c r="F2839" s="116"/>
      <c r="G2839" s="114"/>
      <c r="H2839" s="115"/>
      <c r="I2839" s="274"/>
      <c r="J2839" s="277" t="str">
        <f>IFERROR(VLOOKUP(I2839,ACOUSTIC_SITE_INFO!$AR$3:$AS$501,2,FALSE),"")</f>
        <v/>
      </c>
    </row>
    <row r="2840" spans="1:10" x14ac:dyDescent="0.35">
      <c r="A2840" s="113"/>
      <c r="B2840" s="114"/>
      <c r="C2840" s="115"/>
      <c r="D2840" s="114"/>
      <c r="E2840" s="116"/>
      <c r="F2840" s="116"/>
      <c r="G2840" s="114"/>
      <c r="H2840" s="115"/>
      <c r="I2840" s="274"/>
      <c r="J2840" s="277" t="str">
        <f>IFERROR(VLOOKUP(I2840,ACOUSTIC_SITE_INFO!$AR$3:$AS$501,2,FALSE),"")</f>
        <v/>
      </c>
    </row>
    <row r="2841" spans="1:10" x14ac:dyDescent="0.35">
      <c r="A2841" s="113"/>
      <c r="B2841" s="114"/>
      <c r="C2841" s="115"/>
      <c r="D2841" s="114"/>
      <c r="E2841" s="116"/>
      <c r="F2841" s="116"/>
      <c r="G2841" s="114"/>
      <c r="H2841" s="115"/>
      <c r="I2841" s="274"/>
      <c r="J2841" s="277" t="str">
        <f>IFERROR(VLOOKUP(I2841,ACOUSTIC_SITE_INFO!$AR$3:$AS$501,2,FALSE),"")</f>
        <v/>
      </c>
    </row>
    <row r="2842" spans="1:10" x14ac:dyDescent="0.35">
      <c r="A2842" s="113"/>
      <c r="B2842" s="114"/>
      <c r="C2842" s="115"/>
      <c r="D2842" s="114"/>
      <c r="E2842" s="116"/>
      <c r="F2842" s="116"/>
      <c r="G2842" s="114"/>
      <c r="H2842" s="115"/>
      <c r="I2842" s="274"/>
      <c r="J2842" s="277" t="str">
        <f>IFERROR(VLOOKUP(I2842,ACOUSTIC_SITE_INFO!$AR$3:$AS$501,2,FALSE),"")</f>
        <v/>
      </c>
    </row>
    <row r="2843" spans="1:10" x14ac:dyDescent="0.35">
      <c r="A2843" s="113"/>
      <c r="B2843" s="114"/>
      <c r="C2843" s="115"/>
      <c r="D2843" s="114"/>
      <c r="E2843" s="116"/>
      <c r="F2843" s="116"/>
      <c r="G2843" s="114"/>
      <c r="H2843" s="115"/>
      <c r="I2843" s="274"/>
      <c r="J2843" s="277" t="str">
        <f>IFERROR(VLOOKUP(I2843,ACOUSTIC_SITE_INFO!$AR$3:$AS$501,2,FALSE),"")</f>
        <v/>
      </c>
    </row>
    <row r="2844" spans="1:10" x14ac:dyDescent="0.35">
      <c r="A2844" s="113"/>
      <c r="B2844" s="114"/>
      <c r="C2844" s="115"/>
      <c r="D2844" s="114"/>
      <c r="E2844" s="116"/>
      <c r="F2844" s="116"/>
      <c r="G2844" s="114"/>
      <c r="H2844" s="115"/>
      <c r="I2844" s="274"/>
      <c r="J2844" s="277" t="str">
        <f>IFERROR(VLOOKUP(I2844,ACOUSTIC_SITE_INFO!$AR$3:$AS$501,2,FALSE),"")</f>
        <v/>
      </c>
    </row>
    <row r="2845" spans="1:10" x14ac:dyDescent="0.35">
      <c r="A2845" s="113"/>
      <c r="B2845" s="114"/>
      <c r="C2845" s="115"/>
      <c r="D2845" s="114"/>
      <c r="E2845" s="116"/>
      <c r="F2845" s="116"/>
      <c r="G2845" s="114"/>
      <c r="H2845" s="115"/>
      <c r="I2845" s="274"/>
      <c r="J2845" s="277" t="str">
        <f>IFERROR(VLOOKUP(I2845,ACOUSTIC_SITE_INFO!$AR$3:$AS$501,2,FALSE),"")</f>
        <v/>
      </c>
    </row>
    <row r="2846" spans="1:10" x14ac:dyDescent="0.35">
      <c r="A2846" s="113"/>
      <c r="B2846" s="114"/>
      <c r="C2846" s="115"/>
      <c r="D2846" s="114"/>
      <c r="E2846" s="116"/>
      <c r="F2846" s="116"/>
      <c r="G2846" s="114"/>
      <c r="H2846" s="115"/>
      <c r="I2846" s="274"/>
      <c r="J2846" s="277" t="str">
        <f>IFERROR(VLOOKUP(I2846,ACOUSTIC_SITE_INFO!$AR$3:$AS$501,2,FALSE),"")</f>
        <v/>
      </c>
    </row>
    <row r="2847" spans="1:10" x14ac:dyDescent="0.35">
      <c r="A2847" s="113"/>
      <c r="B2847" s="114"/>
      <c r="C2847" s="115"/>
      <c r="D2847" s="114"/>
      <c r="E2847" s="116"/>
      <c r="F2847" s="116"/>
      <c r="G2847" s="114"/>
      <c r="H2847" s="115"/>
      <c r="I2847" s="274"/>
      <c r="J2847" s="277" t="str">
        <f>IFERROR(VLOOKUP(I2847,ACOUSTIC_SITE_INFO!$AR$3:$AS$501,2,FALSE),"")</f>
        <v/>
      </c>
    </row>
    <row r="2848" spans="1:10" x14ac:dyDescent="0.35">
      <c r="A2848" s="113"/>
      <c r="B2848" s="114"/>
      <c r="C2848" s="115"/>
      <c r="D2848" s="114"/>
      <c r="E2848" s="116"/>
      <c r="F2848" s="116"/>
      <c r="G2848" s="114"/>
      <c r="H2848" s="115"/>
      <c r="I2848" s="274"/>
      <c r="J2848" s="277" t="str">
        <f>IFERROR(VLOOKUP(I2848,ACOUSTIC_SITE_INFO!$AR$3:$AS$501,2,FALSE),"")</f>
        <v/>
      </c>
    </row>
    <row r="2849" spans="1:10" x14ac:dyDescent="0.35">
      <c r="A2849" s="113"/>
      <c r="B2849" s="114"/>
      <c r="C2849" s="115"/>
      <c r="D2849" s="114"/>
      <c r="E2849" s="116"/>
      <c r="F2849" s="116"/>
      <c r="G2849" s="114"/>
      <c r="H2849" s="115"/>
      <c r="I2849" s="274"/>
      <c r="J2849" s="277" t="str">
        <f>IFERROR(VLOOKUP(I2849,ACOUSTIC_SITE_INFO!$AR$3:$AS$501,2,FALSE),"")</f>
        <v/>
      </c>
    </row>
    <row r="2850" spans="1:10" x14ac:dyDescent="0.35">
      <c r="A2850" s="113"/>
      <c r="B2850" s="114"/>
      <c r="C2850" s="115"/>
      <c r="D2850" s="114"/>
      <c r="E2850" s="116"/>
      <c r="F2850" s="116"/>
      <c r="G2850" s="114"/>
      <c r="H2850" s="115"/>
      <c r="I2850" s="274"/>
      <c r="J2850" s="277" t="str">
        <f>IFERROR(VLOOKUP(I2850,ACOUSTIC_SITE_INFO!$AR$3:$AS$501,2,FALSE),"")</f>
        <v/>
      </c>
    </row>
    <row r="2851" spans="1:10" x14ac:dyDescent="0.35">
      <c r="A2851" s="113"/>
      <c r="B2851" s="114"/>
      <c r="C2851" s="115"/>
      <c r="D2851" s="114"/>
      <c r="E2851" s="116"/>
      <c r="F2851" s="116"/>
      <c r="G2851" s="114"/>
      <c r="H2851" s="115"/>
      <c r="I2851" s="274"/>
      <c r="J2851" s="277" t="str">
        <f>IFERROR(VLOOKUP(I2851,ACOUSTIC_SITE_INFO!$AR$3:$AS$501,2,FALSE),"")</f>
        <v/>
      </c>
    </row>
    <row r="2852" spans="1:10" x14ac:dyDescent="0.35">
      <c r="A2852" s="113"/>
      <c r="B2852" s="114"/>
      <c r="C2852" s="115"/>
      <c r="D2852" s="114"/>
      <c r="E2852" s="116"/>
      <c r="F2852" s="116"/>
      <c r="G2852" s="114"/>
      <c r="H2852" s="115"/>
      <c r="I2852" s="274"/>
      <c r="J2852" s="277" t="str">
        <f>IFERROR(VLOOKUP(I2852,ACOUSTIC_SITE_INFO!$AR$3:$AS$501,2,FALSE),"")</f>
        <v/>
      </c>
    </row>
    <row r="2853" spans="1:10" x14ac:dyDescent="0.35">
      <c r="A2853" s="113"/>
      <c r="B2853" s="114"/>
      <c r="C2853" s="115"/>
      <c r="D2853" s="114"/>
      <c r="E2853" s="116"/>
      <c r="F2853" s="116"/>
      <c r="G2853" s="114"/>
      <c r="H2853" s="115"/>
      <c r="I2853" s="274"/>
      <c r="J2853" s="277" t="str">
        <f>IFERROR(VLOOKUP(I2853,ACOUSTIC_SITE_INFO!$AR$3:$AS$501,2,FALSE),"")</f>
        <v/>
      </c>
    </row>
    <row r="2854" spans="1:10" x14ac:dyDescent="0.35">
      <c r="A2854" s="113"/>
      <c r="B2854" s="114"/>
      <c r="C2854" s="115"/>
      <c r="D2854" s="114"/>
      <c r="E2854" s="116"/>
      <c r="F2854" s="116"/>
      <c r="G2854" s="114"/>
      <c r="H2854" s="115"/>
      <c r="I2854" s="274"/>
      <c r="J2854" s="277" t="str">
        <f>IFERROR(VLOOKUP(I2854,ACOUSTIC_SITE_INFO!$AR$3:$AS$501,2,FALSE),"")</f>
        <v/>
      </c>
    </row>
    <row r="2855" spans="1:10" x14ac:dyDescent="0.35">
      <c r="A2855" s="113"/>
      <c r="B2855" s="114"/>
      <c r="C2855" s="115"/>
      <c r="D2855" s="114"/>
      <c r="E2855" s="116"/>
      <c r="F2855" s="116"/>
      <c r="G2855" s="114"/>
      <c r="H2855" s="115"/>
      <c r="I2855" s="274"/>
      <c r="J2855" s="277" t="str">
        <f>IFERROR(VLOOKUP(I2855,ACOUSTIC_SITE_INFO!$AR$3:$AS$501,2,FALSE),"")</f>
        <v/>
      </c>
    </row>
    <row r="2856" spans="1:10" x14ac:dyDescent="0.35">
      <c r="A2856" s="113"/>
      <c r="B2856" s="114"/>
      <c r="C2856" s="115"/>
      <c r="D2856" s="114"/>
      <c r="E2856" s="116"/>
      <c r="F2856" s="116"/>
      <c r="G2856" s="114"/>
      <c r="H2856" s="115"/>
      <c r="I2856" s="274"/>
      <c r="J2856" s="277" t="str">
        <f>IFERROR(VLOOKUP(I2856,ACOUSTIC_SITE_INFO!$AR$3:$AS$501,2,FALSE),"")</f>
        <v/>
      </c>
    </row>
    <row r="2857" spans="1:10" x14ac:dyDescent="0.35">
      <c r="A2857" s="113"/>
      <c r="B2857" s="114"/>
      <c r="C2857" s="115"/>
      <c r="D2857" s="114"/>
      <c r="E2857" s="116"/>
      <c r="F2857" s="116"/>
      <c r="G2857" s="114"/>
      <c r="H2857" s="115"/>
      <c r="I2857" s="274"/>
      <c r="J2857" s="277" t="str">
        <f>IFERROR(VLOOKUP(I2857,ACOUSTIC_SITE_INFO!$AR$3:$AS$501,2,FALSE),"")</f>
        <v/>
      </c>
    </row>
    <row r="2858" spans="1:10" x14ac:dyDescent="0.35">
      <c r="A2858" s="113"/>
      <c r="B2858" s="114"/>
      <c r="C2858" s="115"/>
      <c r="D2858" s="114"/>
      <c r="E2858" s="116"/>
      <c r="F2858" s="116"/>
      <c r="G2858" s="114"/>
      <c r="H2858" s="115"/>
      <c r="I2858" s="274"/>
      <c r="J2858" s="277" t="str">
        <f>IFERROR(VLOOKUP(I2858,ACOUSTIC_SITE_INFO!$AR$3:$AS$501,2,FALSE),"")</f>
        <v/>
      </c>
    </row>
    <row r="2859" spans="1:10" x14ac:dyDescent="0.35">
      <c r="A2859" s="113"/>
      <c r="B2859" s="114"/>
      <c r="C2859" s="115"/>
      <c r="D2859" s="114"/>
      <c r="E2859" s="116"/>
      <c r="F2859" s="116"/>
      <c r="G2859" s="114"/>
      <c r="H2859" s="115"/>
      <c r="I2859" s="274"/>
      <c r="J2859" s="277" t="str">
        <f>IFERROR(VLOOKUP(I2859,ACOUSTIC_SITE_INFO!$AR$3:$AS$501,2,FALSE),"")</f>
        <v/>
      </c>
    </row>
    <row r="2860" spans="1:10" x14ac:dyDescent="0.35">
      <c r="A2860" s="113"/>
      <c r="B2860" s="114"/>
      <c r="C2860" s="115"/>
      <c r="D2860" s="114"/>
      <c r="E2860" s="116"/>
      <c r="F2860" s="116"/>
      <c r="G2860" s="114"/>
      <c r="H2860" s="115"/>
      <c r="I2860" s="274"/>
      <c r="J2860" s="277" t="str">
        <f>IFERROR(VLOOKUP(I2860,ACOUSTIC_SITE_INFO!$AR$3:$AS$501,2,FALSE),"")</f>
        <v/>
      </c>
    </row>
    <row r="2861" spans="1:10" x14ac:dyDescent="0.35">
      <c r="A2861" s="113"/>
      <c r="B2861" s="114"/>
      <c r="C2861" s="115"/>
      <c r="D2861" s="114"/>
      <c r="E2861" s="116"/>
      <c r="F2861" s="116"/>
      <c r="G2861" s="114"/>
      <c r="H2861" s="115"/>
      <c r="I2861" s="274"/>
      <c r="J2861" s="277" t="str">
        <f>IFERROR(VLOOKUP(I2861,ACOUSTIC_SITE_INFO!$AR$3:$AS$501,2,FALSE),"")</f>
        <v/>
      </c>
    </row>
    <row r="2862" spans="1:10" x14ac:dyDescent="0.35">
      <c r="A2862" s="113"/>
      <c r="B2862" s="114"/>
      <c r="C2862" s="115"/>
      <c r="D2862" s="114"/>
      <c r="E2862" s="116"/>
      <c r="F2862" s="116"/>
      <c r="G2862" s="114"/>
      <c r="H2862" s="115"/>
      <c r="I2862" s="274"/>
      <c r="J2862" s="277" t="str">
        <f>IFERROR(VLOOKUP(I2862,ACOUSTIC_SITE_INFO!$AR$3:$AS$501,2,FALSE),"")</f>
        <v/>
      </c>
    </row>
    <row r="2863" spans="1:10" x14ac:dyDescent="0.35">
      <c r="A2863" s="113"/>
      <c r="B2863" s="114"/>
      <c r="C2863" s="115"/>
      <c r="D2863" s="114"/>
      <c r="E2863" s="116"/>
      <c r="F2863" s="116"/>
      <c r="G2863" s="114"/>
      <c r="H2863" s="115"/>
      <c r="I2863" s="274"/>
      <c r="J2863" s="277" t="str">
        <f>IFERROR(VLOOKUP(I2863,ACOUSTIC_SITE_INFO!$AR$3:$AS$501,2,FALSE),"")</f>
        <v/>
      </c>
    </row>
    <row r="2864" spans="1:10" x14ac:dyDescent="0.35">
      <c r="A2864" s="113"/>
      <c r="B2864" s="114"/>
      <c r="C2864" s="115"/>
      <c r="D2864" s="114"/>
      <c r="E2864" s="116"/>
      <c r="F2864" s="116"/>
      <c r="G2864" s="114"/>
      <c r="H2864" s="115"/>
      <c r="I2864" s="274"/>
      <c r="J2864" s="277" t="str">
        <f>IFERROR(VLOOKUP(I2864,ACOUSTIC_SITE_INFO!$AR$3:$AS$501,2,FALSE),"")</f>
        <v/>
      </c>
    </row>
    <row r="2865" spans="1:10" x14ac:dyDescent="0.35">
      <c r="A2865" s="113"/>
      <c r="B2865" s="114"/>
      <c r="C2865" s="115"/>
      <c r="D2865" s="114"/>
      <c r="E2865" s="116"/>
      <c r="F2865" s="116"/>
      <c r="G2865" s="114"/>
      <c r="H2865" s="115"/>
      <c r="I2865" s="274"/>
      <c r="J2865" s="277" t="str">
        <f>IFERROR(VLOOKUP(I2865,ACOUSTIC_SITE_INFO!$AR$3:$AS$501,2,FALSE),"")</f>
        <v/>
      </c>
    </row>
    <row r="2866" spans="1:10" x14ac:dyDescent="0.35">
      <c r="A2866" s="113"/>
      <c r="B2866" s="114"/>
      <c r="C2866" s="115"/>
      <c r="D2866" s="114"/>
      <c r="E2866" s="116"/>
      <c r="F2866" s="116"/>
      <c r="G2866" s="114"/>
      <c r="H2866" s="115"/>
      <c r="I2866" s="274"/>
      <c r="J2866" s="277" t="str">
        <f>IFERROR(VLOOKUP(I2866,ACOUSTIC_SITE_INFO!$AR$3:$AS$501,2,FALSE),"")</f>
        <v/>
      </c>
    </row>
    <row r="2867" spans="1:10" x14ac:dyDescent="0.35">
      <c r="A2867" s="113"/>
      <c r="B2867" s="114"/>
      <c r="C2867" s="115"/>
      <c r="D2867" s="114"/>
      <c r="E2867" s="116"/>
      <c r="F2867" s="116"/>
      <c r="G2867" s="114"/>
      <c r="H2867" s="115"/>
      <c r="I2867" s="274"/>
      <c r="J2867" s="277" t="str">
        <f>IFERROR(VLOOKUP(I2867,ACOUSTIC_SITE_INFO!$AR$3:$AS$501,2,FALSE),"")</f>
        <v/>
      </c>
    </row>
    <row r="2868" spans="1:10" x14ac:dyDescent="0.35">
      <c r="A2868" s="113"/>
      <c r="B2868" s="114"/>
      <c r="C2868" s="115"/>
      <c r="D2868" s="114"/>
      <c r="E2868" s="116"/>
      <c r="F2868" s="116"/>
      <c r="G2868" s="114"/>
      <c r="H2868" s="115"/>
      <c r="I2868" s="274"/>
      <c r="J2868" s="277" t="str">
        <f>IFERROR(VLOOKUP(I2868,ACOUSTIC_SITE_INFO!$AR$3:$AS$501,2,FALSE),"")</f>
        <v/>
      </c>
    </row>
    <row r="2869" spans="1:10" x14ac:dyDescent="0.35">
      <c r="A2869" s="113"/>
      <c r="B2869" s="114"/>
      <c r="C2869" s="115"/>
      <c r="D2869" s="114"/>
      <c r="E2869" s="116"/>
      <c r="F2869" s="116"/>
      <c r="G2869" s="114"/>
      <c r="H2869" s="115"/>
      <c r="I2869" s="274"/>
      <c r="J2869" s="277" t="str">
        <f>IFERROR(VLOOKUP(I2869,ACOUSTIC_SITE_INFO!$AR$3:$AS$501,2,FALSE),"")</f>
        <v/>
      </c>
    </row>
    <row r="2870" spans="1:10" x14ac:dyDescent="0.35">
      <c r="A2870" s="113"/>
      <c r="B2870" s="114"/>
      <c r="C2870" s="115"/>
      <c r="D2870" s="114"/>
      <c r="E2870" s="116"/>
      <c r="F2870" s="116"/>
      <c r="G2870" s="114"/>
      <c r="H2870" s="115"/>
      <c r="I2870" s="274"/>
      <c r="J2870" s="277" t="str">
        <f>IFERROR(VLOOKUP(I2870,ACOUSTIC_SITE_INFO!$AR$3:$AS$501,2,FALSE),"")</f>
        <v/>
      </c>
    </row>
    <row r="2871" spans="1:10" x14ac:dyDescent="0.35">
      <c r="A2871" s="113"/>
      <c r="B2871" s="114"/>
      <c r="C2871" s="115"/>
      <c r="D2871" s="114"/>
      <c r="E2871" s="116"/>
      <c r="F2871" s="116"/>
      <c r="G2871" s="114"/>
      <c r="H2871" s="115"/>
      <c r="I2871" s="274"/>
      <c r="J2871" s="277" t="str">
        <f>IFERROR(VLOOKUP(I2871,ACOUSTIC_SITE_INFO!$AR$3:$AS$501,2,FALSE),"")</f>
        <v/>
      </c>
    </row>
    <row r="2872" spans="1:10" x14ac:dyDescent="0.35">
      <c r="A2872" s="113"/>
      <c r="B2872" s="114"/>
      <c r="C2872" s="115"/>
      <c r="D2872" s="114"/>
      <c r="E2872" s="116"/>
      <c r="F2872" s="116"/>
      <c r="G2872" s="114"/>
      <c r="H2872" s="115"/>
      <c r="I2872" s="274"/>
      <c r="J2872" s="277" t="str">
        <f>IFERROR(VLOOKUP(I2872,ACOUSTIC_SITE_INFO!$AR$3:$AS$501,2,FALSE),"")</f>
        <v/>
      </c>
    </row>
    <row r="2873" spans="1:10" x14ac:dyDescent="0.35">
      <c r="A2873" s="113"/>
      <c r="B2873" s="114"/>
      <c r="C2873" s="115"/>
      <c r="D2873" s="114"/>
      <c r="E2873" s="116"/>
      <c r="F2873" s="116"/>
      <c r="G2873" s="114"/>
      <c r="H2873" s="115"/>
      <c r="I2873" s="274"/>
      <c r="J2873" s="277" t="str">
        <f>IFERROR(VLOOKUP(I2873,ACOUSTIC_SITE_INFO!$AR$3:$AS$501,2,FALSE),"")</f>
        <v/>
      </c>
    </row>
    <row r="2874" spans="1:10" x14ac:dyDescent="0.35">
      <c r="A2874" s="113"/>
      <c r="B2874" s="114"/>
      <c r="C2874" s="115"/>
      <c r="D2874" s="114"/>
      <c r="E2874" s="116"/>
      <c r="F2874" s="116"/>
      <c r="G2874" s="114"/>
      <c r="H2874" s="115"/>
      <c r="I2874" s="274"/>
      <c r="J2874" s="277" t="str">
        <f>IFERROR(VLOOKUP(I2874,ACOUSTIC_SITE_INFO!$AR$3:$AS$501,2,FALSE),"")</f>
        <v/>
      </c>
    </row>
    <row r="2875" spans="1:10" x14ac:dyDescent="0.35">
      <c r="A2875" s="113"/>
      <c r="B2875" s="114"/>
      <c r="C2875" s="115"/>
      <c r="D2875" s="114"/>
      <c r="E2875" s="116"/>
      <c r="F2875" s="116"/>
      <c r="G2875" s="114"/>
      <c r="H2875" s="115"/>
      <c r="I2875" s="274"/>
      <c r="J2875" s="277" t="str">
        <f>IFERROR(VLOOKUP(I2875,ACOUSTIC_SITE_INFO!$AR$3:$AS$501,2,FALSE),"")</f>
        <v/>
      </c>
    </row>
    <row r="2876" spans="1:10" x14ac:dyDescent="0.35">
      <c r="A2876" s="113"/>
      <c r="B2876" s="114"/>
      <c r="C2876" s="115"/>
      <c r="D2876" s="114"/>
      <c r="E2876" s="116"/>
      <c r="F2876" s="116"/>
      <c r="G2876" s="114"/>
      <c r="H2876" s="115"/>
      <c r="I2876" s="274"/>
      <c r="J2876" s="277" t="str">
        <f>IFERROR(VLOOKUP(I2876,ACOUSTIC_SITE_INFO!$AR$3:$AS$501,2,FALSE),"")</f>
        <v/>
      </c>
    </row>
    <row r="2877" spans="1:10" x14ac:dyDescent="0.35">
      <c r="A2877" s="113"/>
      <c r="B2877" s="114"/>
      <c r="C2877" s="115"/>
      <c r="D2877" s="114"/>
      <c r="E2877" s="116"/>
      <c r="F2877" s="116"/>
      <c r="G2877" s="114"/>
      <c r="H2877" s="115"/>
      <c r="I2877" s="274"/>
      <c r="J2877" s="277" t="str">
        <f>IFERROR(VLOOKUP(I2877,ACOUSTIC_SITE_INFO!$AR$3:$AS$501,2,FALSE),"")</f>
        <v/>
      </c>
    </row>
    <row r="2878" spans="1:10" x14ac:dyDescent="0.35">
      <c r="A2878" s="113"/>
      <c r="B2878" s="114"/>
      <c r="C2878" s="115"/>
      <c r="D2878" s="114"/>
      <c r="E2878" s="116"/>
      <c r="F2878" s="116"/>
      <c r="G2878" s="114"/>
      <c r="H2878" s="115"/>
      <c r="I2878" s="274"/>
      <c r="J2878" s="277" t="str">
        <f>IFERROR(VLOOKUP(I2878,ACOUSTIC_SITE_INFO!$AR$3:$AS$501,2,FALSE),"")</f>
        <v/>
      </c>
    </row>
    <row r="2879" spans="1:10" x14ac:dyDescent="0.35">
      <c r="A2879" s="113"/>
      <c r="B2879" s="114"/>
      <c r="C2879" s="115"/>
      <c r="D2879" s="114"/>
      <c r="E2879" s="116"/>
      <c r="F2879" s="116"/>
      <c r="G2879" s="114"/>
      <c r="H2879" s="115"/>
      <c r="I2879" s="274"/>
      <c r="J2879" s="277" t="str">
        <f>IFERROR(VLOOKUP(I2879,ACOUSTIC_SITE_INFO!$AR$3:$AS$501,2,FALSE),"")</f>
        <v/>
      </c>
    </row>
    <row r="2880" spans="1:10" x14ac:dyDescent="0.35">
      <c r="A2880" s="113"/>
      <c r="B2880" s="114"/>
      <c r="C2880" s="115"/>
      <c r="D2880" s="114"/>
      <c r="E2880" s="116"/>
      <c r="F2880" s="116"/>
      <c r="G2880" s="114"/>
      <c r="H2880" s="115"/>
      <c r="I2880" s="274"/>
      <c r="J2880" s="277" t="str">
        <f>IFERROR(VLOOKUP(I2880,ACOUSTIC_SITE_INFO!$AR$3:$AS$501,2,FALSE),"")</f>
        <v/>
      </c>
    </row>
    <row r="2881" spans="1:10" x14ac:dyDescent="0.35">
      <c r="A2881" s="113"/>
      <c r="B2881" s="114"/>
      <c r="C2881" s="115"/>
      <c r="D2881" s="114"/>
      <c r="E2881" s="116"/>
      <c r="F2881" s="116"/>
      <c r="G2881" s="114"/>
      <c r="H2881" s="115"/>
      <c r="I2881" s="274"/>
      <c r="J2881" s="277" t="str">
        <f>IFERROR(VLOOKUP(I2881,ACOUSTIC_SITE_INFO!$AR$3:$AS$501,2,FALSE),"")</f>
        <v/>
      </c>
    </row>
    <row r="2882" spans="1:10" x14ac:dyDescent="0.35">
      <c r="A2882" s="113"/>
      <c r="B2882" s="114"/>
      <c r="C2882" s="115"/>
      <c r="D2882" s="114"/>
      <c r="E2882" s="116"/>
      <c r="F2882" s="116"/>
      <c r="G2882" s="114"/>
      <c r="H2882" s="115"/>
      <c r="I2882" s="274"/>
      <c r="J2882" s="277" t="str">
        <f>IFERROR(VLOOKUP(I2882,ACOUSTIC_SITE_INFO!$AR$3:$AS$501,2,FALSE),"")</f>
        <v/>
      </c>
    </row>
    <row r="2883" spans="1:10" x14ac:dyDescent="0.35">
      <c r="A2883" s="113"/>
      <c r="B2883" s="114"/>
      <c r="C2883" s="115"/>
      <c r="D2883" s="114"/>
      <c r="E2883" s="116"/>
      <c r="F2883" s="116"/>
      <c r="G2883" s="114"/>
      <c r="H2883" s="115"/>
      <c r="I2883" s="274"/>
      <c r="J2883" s="277" t="str">
        <f>IFERROR(VLOOKUP(I2883,ACOUSTIC_SITE_INFO!$AR$3:$AS$501,2,FALSE),"")</f>
        <v/>
      </c>
    </row>
    <row r="2884" spans="1:10" x14ac:dyDescent="0.35">
      <c r="A2884" s="113"/>
      <c r="B2884" s="114"/>
      <c r="C2884" s="115"/>
      <c r="D2884" s="114"/>
      <c r="E2884" s="116"/>
      <c r="F2884" s="116"/>
      <c r="G2884" s="114"/>
      <c r="H2884" s="115"/>
      <c r="I2884" s="274"/>
      <c r="J2884" s="277" t="str">
        <f>IFERROR(VLOOKUP(I2884,ACOUSTIC_SITE_INFO!$AR$3:$AS$501,2,FALSE),"")</f>
        <v/>
      </c>
    </row>
    <row r="2885" spans="1:10" x14ac:dyDescent="0.35">
      <c r="A2885" s="113"/>
      <c r="B2885" s="114"/>
      <c r="C2885" s="115"/>
      <c r="D2885" s="114"/>
      <c r="E2885" s="116"/>
      <c r="F2885" s="116"/>
      <c r="G2885" s="114"/>
      <c r="H2885" s="115"/>
      <c r="I2885" s="274"/>
      <c r="J2885" s="277" t="str">
        <f>IFERROR(VLOOKUP(I2885,ACOUSTIC_SITE_INFO!$AR$3:$AS$501,2,FALSE),"")</f>
        <v/>
      </c>
    </row>
    <row r="2886" spans="1:10" x14ac:dyDescent="0.35">
      <c r="A2886" s="113"/>
      <c r="B2886" s="114"/>
      <c r="C2886" s="115"/>
      <c r="D2886" s="114"/>
      <c r="E2886" s="116"/>
      <c r="F2886" s="116"/>
      <c r="G2886" s="114"/>
      <c r="H2886" s="115"/>
      <c r="I2886" s="274"/>
      <c r="J2886" s="277" t="str">
        <f>IFERROR(VLOOKUP(I2886,ACOUSTIC_SITE_INFO!$AR$3:$AS$501,2,FALSE),"")</f>
        <v/>
      </c>
    </row>
    <row r="2887" spans="1:10" x14ac:dyDescent="0.35">
      <c r="A2887" s="113"/>
      <c r="B2887" s="114"/>
      <c r="C2887" s="115"/>
      <c r="D2887" s="114"/>
      <c r="E2887" s="116"/>
      <c r="F2887" s="116"/>
      <c r="G2887" s="114"/>
      <c r="H2887" s="115"/>
      <c r="I2887" s="274"/>
      <c r="J2887" s="277" t="str">
        <f>IFERROR(VLOOKUP(I2887,ACOUSTIC_SITE_INFO!$AR$3:$AS$501,2,FALSE),"")</f>
        <v/>
      </c>
    </row>
    <row r="2888" spans="1:10" x14ac:dyDescent="0.35">
      <c r="A2888" s="113"/>
      <c r="B2888" s="114"/>
      <c r="C2888" s="115"/>
      <c r="D2888" s="114"/>
      <c r="E2888" s="116"/>
      <c r="F2888" s="116"/>
      <c r="G2888" s="114"/>
      <c r="H2888" s="115"/>
      <c r="I2888" s="274"/>
      <c r="J2888" s="277" t="str">
        <f>IFERROR(VLOOKUP(I2888,ACOUSTIC_SITE_INFO!$AR$3:$AS$501,2,FALSE),"")</f>
        <v/>
      </c>
    </row>
    <row r="2889" spans="1:10" x14ac:dyDescent="0.35">
      <c r="A2889" s="113"/>
      <c r="B2889" s="114"/>
      <c r="C2889" s="115"/>
      <c r="D2889" s="114"/>
      <c r="E2889" s="116"/>
      <c r="F2889" s="116"/>
      <c r="G2889" s="114"/>
      <c r="H2889" s="115"/>
      <c r="I2889" s="274"/>
      <c r="J2889" s="277" t="str">
        <f>IFERROR(VLOOKUP(I2889,ACOUSTIC_SITE_INFO!$AR$3:$AS$501,2,FALSE),"")</f>
        <v/>
      </c>
    </row>
    <row r="2890" spans="1:10" x14ac:dyDescent="0.35">
      <c r="A2890" s="113"/>
      <c r="B2890" s="114"/>
      <c r="C2890" s="115"/>
      <c r="D2890" s="114"/>
      <c r="E2890" s="116"/>
      <c r="F2890" s="116"/>
      <c r="G2890" s="114"/>
      <c r="H2890" s="115"/>
      <c r="I2890" s="274"/>
      <c r="J2890" s="277" t="str">
        <f>IFERROR(VLOOKUP(I2890,ACOUSTIC_SITE_INFO!$AR$3:$AS$501,2,FALSE),"")</f>
        <v/>
      </c>
    </row>
    <row r="2891" spans="1:10" x14ac:dyDescent="0.35">
      <c r="A2891" s="113"/>
      <c r="B2891" s="114"/>
      <c r="C2891" s="115"/>
      <c r="D2891" s="114"/>
      <c r="E2891" s="116"/>
      <c r="F2891" s="116"/>
      <c r="G2891" s="114"/>
      <c r="H2891" s="115"/>
      <c r="I2891" s="274"/>
      <c r="J2891" s="277" t="str">
        <f>IFERROR(VLOOKUP(I2891,ACOUSTIC_SITE_INFO!$AR$3:$AS$501,2,FALSE),"")</f>
        <v/>
      </c>
    </row>
    <row r="2892" spans="1:10" x14ac:dyDescent="0.35">
      <c r="A2892" s="113"/>
      <c r="B2892" s="114"/>
      <c r="C2892" s="115"/>
      <c r="D2892" s="114"/>
      <c r="E2892" s="116"/>
      <c r="F2892" s="116"/>
      <c r="G2892" s="114"/>
      <c r="H2892" s="115"/>
      <c r="I2892" s="274"/>
      <c r="J2892" s="277" t="str">
        <f>IFERROR(VLOOKUP(I2892,ACOUSTIC_SITE_INFO!$AR$3:$AS$501,2,FALSE),"")</f>
        <v/>
      </c>
    </row>
    <row r="2893" spans="1:10" x14ac:dyDescent="0.35">
      <c r="A2893" s="113"/>
      <c r="B2893" s="114"/>
      <c r="C2893" s="115"/>
      <c r="D2893" s="114"/>
      <c r="E2893" s="116"/>
      <c r="F2893" s="116"/>
      <c r="G2893" s="114"/>
      <c r="H2893" s="115"/>
      <c r="I2893" s="274"/>
      <c r="J2893" s="277" t="str">
        <f>IFERROR(VLOOKUP(I2893,ACOUSTIC_SITE_INFO!$AR$3:$AS$501,2,FALSE),"")</f>
        <v/>
      </c>
    </row>
    <row r="2894" spans="1:10" x14ac:dyDescent="0.35">
      <c r="A2894" s="113"/>
      <c r="B2894" s="114"/>
      <c r="C2894" s="115"/>
      <c r="D2894" s="114"/>
      <c r="E2894" s="116"/>
      <c r="F2894" s="116"/>
      <c r="G2894" s="114"/>
      <c r="H2894" s="115"/>
      <c r="I2894" s="274"/>
      <c r="J2894" s="277" t="str">
        <f>IFERROR(VLOOKUP(I2894,ACOUSTIC_SITE_INFO!$AR$3:$AS$501,2,FALSE),"")</f>
        <v/>
      </c>
    </row>
    <row r="2895" spans="1:10" x14ac:dyDescent="0.35">
      <c r="A2895" s="113"/>
      <c r="B2895" s="114"/>
      <c r="C2895" s="115"/>
      <c r="D2895" s="114"/>
      <c r="E2895" s="116"/>
      <c r="F2895" s="116"/>
      <c r="G2895" s="114"/>
      <c r="H2895" s="115"/>
      <c r="I2895" s="274"/>
      <c r="J2895" s="277" t="str">
        <f>IFERROR(VLOOKUP(I2895,ACOUSTIC_SITE_INFO!$AR$3:$AS$501,2,FALSE),"")</f>
        <v/>
      </c>
    </row>
    <row r="2896" spans="1:10" x14ac:dyDescent="0.35">
      <c r="A2896" s="113"/>
      <c r="B2896" s="114"/>
      <c r="C2896" s="115"/>
      <c r="D2896" s="114"/>
      <c r="E2896" s="116"/>
      <c r="F2896" s="116"/>
      <c r="G2896" s="114"/>
      <c r="H2896" s="115"/>
      <c r="I2896" s="274"/>
      <c r="J2896" s="277" t="str">
        <f>IFERROR(VLOOKUP(I2896,ACOUSTIC_SITE_INFO!$AR$3:$AS$501,2,FALSE),"")</f>
        <v/>
      </c>
    </row>
    <row r="2897" spans="1:10" x14ac:dyDescent="0.35">
      <c r="A2897" s="113"/>
      <c r="B2897" s="114"/>
      <c r="C2897" s="115"/>
      <c r="D2897" s="114"/>
      <c r="E2897" s="116"/>
      <c r="F2897" s="116"/>
      <c r="G2897" s="114"/>
      <c r="H2897" s="115"/>
      <c r="I2897" s="274"/>
      <c r="J2897" s="277" t="str">
        <f>IFERROR(VLOOKUP(I2897,ACOUSTIC_SITE_INFO!$AR$3:$AS$501,2,FALSE),"")</f>
        <v/>
      </c>
    </row>
    <row r="2898" spans="1:10" x14ac:dyDescent="0.35">
      <c r="A2898" s="113"/>
      <c r="B2898" s="114"/>
      <c r="C2898" s="115"/>
      <c r="D2898" s="114"/>
      <c r="E2898" s="116"/>
      <c r="F2898" s="116"/>
      <c r="G2898" s="114"/>
      <c r="H2898" s="115"/>
      <c r="I2898" s="274"/>
      <c r="J2898" s="277" t="str">
        <f>IFERROR(VLOOKUP(I2898,ACOUSTIC_SITE_INFO!$AR$3:$AS$501,2,FALSE),"")</f>
        <v/>
      </c>
    </row>
    <row r="2899" spans="1:10" x14ac:dyDescent="0.35">
      <c r="A2899" s="113"/>
      <c r="B2899" s="114"/>
      <c r="C2899" s="115"/>
      <c r="D2899" s="114"/>
      <c r="E2899" s="116"/>
      <c r="F2899" s="116"/>
      <c r="G2899" s="114"/>
      <c r="H2899" s="115"/>
      <c r="I2899" s="274"/>
      <c r="J2899" s="277" t="str">
        <f>IFERROR(VLOOKUP(I2899,ACOUSTIC_SITE_INFO!$AR$3:$AS$501,2,FALSE),"")</f>
        <v/>
      </c>
    </row>
    <row r="2900" spans="1:10" x14ac:dyDescent="0.35">
      <c r="A2900" s="113"/>
      <c r="B2900" s="114"/>
      <c r="C2900" s="115"/>
      <c r="D2900" s="114"/>
      <c r="E2900" s="116"/>
      <c r="F2900" s="116"/>
      <c r="G2900" s="114"/>
      <c r="H2900" s="115"/>
      <c r="I2900" s="274"/>
      <c r="J2900" s="277" t="str">
        <f>IFERROR(VLOOKUP(I2900,ACOUSTIC_SITE_INFO!$AR$3:$AS$501,2,FALSE),"")</f>
        <v/>
      </c>
    </row>
    <row r="2901" spans="1:10" x14ac:dyDescent="0.35">
      <c r="A2901" s="113"/>
      <c r="B2901" s="114"/>
      <c r="C2901" s="115"/>
      <c r="D2901" s="114"/>
      <c r="E2901" s="116"/>
      <c r="F2901" s="116"/>
      <c r="G2901" s="114"/>
      <c r="H2901" s="115"/>
      <c r="I2901" s="274"/>
      <c r="J2901" s="277" t="str">
        <f>IFERROR(VLOOKUP(I2901,ACOUSTIC_SITE_INFO!$AR$3:$AS$501,2,FALSE),"")</f>
        <v/>
      </c>
    </row>
    <row r="2902" spans="1:10" x14ac:dyDescent="0.35">
      <c r="A2902" s="113"/>
      <c r="B2902" s="114"/>
      <c r="C2902" s="115"/>
      <c r="D2902" s="114"/>
      <c r="E2902" s="116"/>
      <c r="F2902" s="116"/>
      <c r="G2902" s="114"/>
      <c r="H2902" s="115"/>
      <c r="I2902" s="274"/>
      <c r="J2902" s="277" t="str">
        <f>IFERROR(VLOOKUP(I2902,ACOUSTIC_SITE_INFO!$AR$3:$AS$501,2,FALSE),"")</f>
        <v/>
      </c>
    </row>
    <row r="2903" spans="1:10" x14ac:dyDescent="0.35">
      <c r="A2903" s="113"/>
      <c r="B2903" s="114"/>
      <c r="C2903" s="115"/>
      <c r="D2903" s="114"/>
      <c r="E2903" s="116"/>
      <c r="F2903" s="116"/>
      <c r="G2903" s="114"/>
      <c r="H2903" s="115"/>
      <c r="I2903" s="274"/>
      <c r="J2903" s="277" t="str">
        <f>IFERROR(VLOOKUP(I2903,ACOUSTIC_SITE_INFO!$AR$3:$AS$501,2,FALSE),"")</f>
        <v/>
      </c>
    </row>
    <row r="2904" spans="1:10" x14ac:dyDescent="0.35">
      <c r="A2904" s="113"/>
      <c r="B2904" s="114"/>
      <c r="C2904" s="115"/>
      <c r="D2904" s="114"/>
      <c r="E2904" s="116"/>
      <c r="F2904" s="116"/>
      <c r="G2904" s="114"/>
      <c r="H2904" s="115"/>
      <c r="I2904" s="274"/>
      <c r="J2904" s="277" t="str">
        <f>IFERROR(VLOOKUP(I2904,ACOUSTIC_SITE_INFO!$AR$3:$AS$501,2,FALSE),"")</f>
        <v/>
      </c>
    </row>
    <row r="2905" spans="1:10" x14ac:dyDescent="0.35">
      <c r="A2905" s="113"/>
      <c r="B2905" s="114"/>
      <c r="C2905" s="115"/>
      <c r="D2905" s="114"/>
      <c r="E2905" s="116"/>
      <c r="F2905" s="116"/>
      <c r="G2905" s="114"/>
      <c r="H2905" s="115"/>
      <c r="I2905" s="274"/>
      <c r="J2905" s="277" t="str">
        <f>IFERROR(VLOOKUP(I2905,ACOUSTIC_SITE_INFO!$AR$3:$AS$501,2,FALSE),"")</f>
        <v/>
      </c>
    </row>
    <row r="2906" spans="1:10" x14ac:dyDescent="0.35">
      <c r="A2906" s="113"/>
      <c r="B2906" s="114"/>
      <c r="C2906" s="115"/>
      <c r="D2906" s="114"/>
      <c r="E2906" s="116"/>
      <c r="F2906" s="116"/>
      <c r="G2906" s="114"/>
      <c r="H2906" s="115"/>
      <c r="I2906" s="274"/>
      <c r="J2906" s="277" t="str">
        <f>IFERROR(VLOOKUP(I2906,ACOUSTIC_SITE_INFO!$AR$3:$AS$501,2,FALSE),"")</f>
        <v/>
      </c>
    </row>
    <row r="2907" spans="1:10" x14ac:dyDescent="0.35">
      <c r="A2907" s="113"/>
      <c r="B2907" s="114"/>
      <c r="C2907" s="115"/>
      <c r="D2907" s="114"/>
      <c r="E2907" s="116"/>
      <c r="F2907" s="116"/>
      <c r="G2907" s="114"/>
      <c r="H2907" s="115"/>
      <c r="I2907" s="274"/>
      <c r="J2907" s="277" t="str">
        <f>IFERROR(VLOOKUP(I2907,ACOUSTIC_SITE_INFO!$AR$3:$AS$501,2,FALSE),"")</f>
        <v/>
      </c>
    </row>
    <row r="2908" spans="1:10" x14ac:dyDescent="0.35">
      <c r="A2908" s="113"/>
      <c r="B2908" s="114"/>
      <c r="C2908" s="115"/>
      <c r="D2908" s="114"/>
      <c r="E2908" s="116"/>
      <c r="F2908" s="116"/>
      <c r="G2908" s="114"/>
      <c r="H2908" s="115"/>
      <c r="I2908" s="274"/>
      <c r="J2908" s="277" t="str">
        <f>IFERROR(VLOOKUP(I2908,ACOUSTIC_SITE_INFO!$AR$3:$AS$501,2,FALSE),"")</f>
        <v/>
      </c>
    </row>
    <row r="2909" spans="1:10" x14ac:dyDescent="0.35">
      <c r="A2909" s="113"/>
      <c r="B2909" s="114"/>
      <c r="C2909" s="115"/>
      <c r="D2909" s="114"/>
      <c r="E2909" s="116"/>
      <c r="F2909" s="116"/>
      <c r="G2909" s="114"/>
      <c r="H2909" s="115"/>
      <c r="I2909" s="274"/>
      <c r="J2909" s="277" t="str">
        <f>IFERROR(VLOOKUP(I2909,ACOUSTIC_SITE_INFO!$AR$3:$AS$501,2,FALSE),"")</f>
        <v/>
      </c>
    </row>
    <row r="2910" spans="1:10" x14ac:dyDescent="0.35">
      <c r="A2910" s="113"/>
      <c r="B2910" s="114"/>
      <c r="C2910" s="115"/>
      <c r="D2910" s="114"/>
      <c r="E2910" s="116"/>
      <c r="F2910" s="116"/>
      <c r="G2910" s="114"/>
      <c r="H2910" s="115"/>
      <c r="I2910" s="274"/>
      <c r="J2910" s="277" t="str">
        <f>IFERROR(VLOOKUP(I2910,ACOUSTIC_SITE_INFO!$AR$3:$AS$501,2,FALSE),"")</f>
        <v/>
      </c>
    </row>
    <row r="2911" spans="1:10" x14ac:dyDescent="0.35">
      <c r="A2911" s="113"/>
      <c r="B2911" s="114"/>
      <c r="C2911" s="115"/>
      <c r="D2911" s="114"/>
      <c r="E2911" s="116"/>
      <c r="F2911" s="116"/>
      <c r="G2911" s="114"/>
      <c r="H2911" s="115"/>
      <c r="I2911" s="274"/>
      <c r="J2911" s="277" t="str">
        <f>IFERROR(VLOOKUP(I2911,ACOUSTIC_SITE_INFO!$AR$3:$AS$501,2,FALSE),"")</f>
        <v/>
      </c>
    </row>
    <row r="2912" spans="1:10" x14ac:dyDescent="0.35">
      <c r="A2912" s="113"/>
      <c r="B2912" s="114"/>
      <c r="C2912" s="115"/>
      <c r="D2912" s="114"/>
      <c r="E2912" s="116"/>
      <c r="F2912" s="116"/>
      <c r="G2912" s="114"/>
      <c r="H2912" s="115"/>
      <c r="I2912" s="274"/>
      <c r="J2912" s="277" t="str">
        <f>IFERROR(VLOOKUP(I2912,ACOUSTIC_SITE_INFO!$AR$3:$AS$501,2,FALSE),"")</f>
        <v/>
      </c>
    </row>
    <row r="2913" spans="1:10" x14ac:dyDescent="0.35">
      <c r="A2913" s="113"/>
      <c r="B2913" s="114"/>
      <c r="C2913" s="115"/>
      <c r="D2913" s="114"/>
      <c r="E2913" s="116"/>
      <c r="F2913" s="116"/>
      <c r="G2913" s="114"/>
      <c r="H2913" s="115"/>
      <c r="I2913" s="274"/>
      <c r="J2913" s="277" t="str">
        <f>IFERROR(VLOOKUP(I2913,ACOUSTIC_SITE_INFO!$AR$3:$AS$501,2,FALSE),"")</f>
        <v/>
      </c>
    </row>
    <row r="2914" spans="1:10" x14ac:dyDescent="0.35">
      <c r="A2914" s="113"/>
      <c r="B2914" s="114"/>
      <c r="C2914" s="115"/>
      <c r="D2914" s="114"/>
      <c r="E2914" s="116"/>
      <c r="F2914" s="116"/>
      <c r="G2914" s="114"/>
      <c r="H2914" s="115"/>
      <c r="I2914" s="274"/>
      <c r="J2914" s="277" t="str">
        <f>IFERROR(VLOOKUP(I2914,ACOUSTIC_SITE_INFO!$AR$3:$AS$501,2,FALSE),"")</f>
        <v/>
      </c>
    </row>
    <row r="2915" spans="1:10" x14ac:dyDescent="0.35">
      <c r="A2915" s="113"/>
      <c r="B2915" s="114"/>
      <c r="C2915" s="115"/>
      <c r="D2915" s="114"/>
      <c r="E2915" s="116"/>
      <c r="F2915" s="116"/>
      <c r="G2915" s="114"/>
      <c r="H2915" s="115"/>
      <c r="I2915" s="274"/>
      <c r="J2915" s="277" t="str">
        <f>IFERROR(VLOOKUP(I2915,ACOUSTIC_SITE_INFO!$AR$3:$AS$501,2,FALSE),"")</f>
        <v/>
      </c>
    </row>
    <row r="2916" spans="1:10" x14ac:dyDescent="0.35">
      <c r="A2916" s="113"/>
      <c r="B2916" s="114"/>
      <c r="C2916" s="115"/>
      <c r="D2916" s="114"/>
      <c r="E2916" s="116"/>
      <c r="F2916" s="116"/>
      <c r="G2916" s="114"/>
      <c r="H2916" s="115"/>
      <c r="I2916" s="274"/>
      <c r="J2916" s="277" t="str">
        <f>IFERROR(VLOOKUP(I2916,ACOUSTIC_SITE_INFO!$AR$3:$AS$501,2,FALSE),"")</f>
        <v/>
      </c>
    </row>
    <row r="2917" spans="1:10" x14ac:dyDescent="0.35">
      <c r="A2917" s="113"/>
      <c r="B2917" s="114"/>
      <c r="C2917" s="115"/>
      <c r="D2917" s="114"/>
      <c r="E2917" s="116"/>
      <c r="F2917" s="116"/>
      <c r="G2917" s="114"/>
      <c r="H2917" s="115"/>
      <c r="I2917" s="274"/>
      <c r="J2917" s="277" t="str">
        <f>IFERROR(VLOOKUP(I2917,ACOUSTIC_SITE_INFO!$AR$3:$AS$501,2,FALSE),"")</f>
        <v/>
      </c>
    </row>
    <row r="2918" spans="1:10" x14ac:dyDescent="0.35">
      <c r="A2918" s="113"/>
      <c r="B2918" s="114"/>
      <c r="C2918" s="115"/>
      <c r="D2918" s="114"/>
      <c r="E2918" s="116"/>
      <c r="F2918" s="116"/>
      <c r="G2918" s="114"/>
      <c r="H2918" s="115"/>
      <c r="I2918" s="274"/>
      <c r="J2918" s="277" t="str">
        <f>IFERROR(VLOOKUP(I2918,ACOUSTIC_SITE_INFO!$AR$3:$AS$501,2,FALSE),"")</f>
        <v/>
      </c>
    </row>
    <row r="2919" spans="1:10" x14ac:dyDescent="0.35">
      <c r="A2919" s="113"/>
      <c r="B2919" s="114"/>
      <c r="C2919" s="115"/>
      <c r="D2919" s="114"/>
      <c r="E2919" s="116"/>
      <c r="F2919" s="116"/>
      <c r="G2919" s="114"/>
      <c r="H2919" s="115"/>
      <c r="I2919" s="274"/>
      <c r="J2919" s="277" t="str">
        <f>IFERROR(VLOOKUP(I2919,ACOUSTIC_SITE_INFO!$AR$3:$AS$501,2,FALSE),"")</f>
        <v/>
      </c>
    </row>
    <row r="2920" spans="1:10" x14ac:dyDescent="0.35">
      <c r="A2920" s="113"/>
      <c r="B2920" s="114"/>
      <c r="C2920" s="115"/>
      <c r="D2920" s="114"/>
      <c r="E2920" s="116"/>
      <c r="F2920" s="116"/>
      <c r="G2920" s="114"/>
      <c r="H2920" s="115"/>
      <c r="I2920" s="274"/>
      <c r="J2920" s="277" t="str">
        <f>IFERROR(VLOOKUP(I2920,ACOUSTIC_SITE_INFO!$AR$3:$AS$501,2,FALSE),"")</f>
        <v/>
      </c>
    </row>
    <row r="2921" spans="1:10" x14ac:dyDescent="0.35">
      <c r="A2921" s="113"/>
      <c r="B2921" s="114"/>
      <c r="C2921" s="115"/>
      <c r="D2921" s="114"/>
      <c r="E2921" s="116"/>
      <c r="F2921" s="116"/>
      <c r="G2921" s="114"/>
      <c r="H2921" s="115"/>
      <c r="I2921" s="274"/>
      <c r="J2921" s="277" t="str">
        <f>IFERROR(VLOOKUP(I2921,ACOUSTIC_SITE_INFO!$AR$3:$AS$501,2,FALSE),"")</f>
        <v/>
      </c>
    </row>
    <row r="2922" spans="1:10" x14ac:dyDescent="0.35">
      <c r="A2922" s="113"/>
      <c r="B2922" s="114"/>
      <c r="C2922" s="115"/>
      <c r="D2922" s="114"/>
      <c r="E2922" s="116"/>
      <c r="F2922" s="116"/>
      <c r="G2922" s="114"/>
      <c r="H2922" s="115"/>
      <c r="I2922" s="274"/>
      <c r="J2922" s="277" t="str">
        <f>IFERROR(VLOOKUP(I2922,ACOUSTIC_SITE_INFO!$AR$3:$AS$501,2,FALSE),"")</f>
        <v/>
      </c>
    </row>
    <row r="2923" spans="1:10" x14ac:dyDescent="0.35">
      <c r="A2923" s="113"/>
      <c r="B2923" s="114"/>
      <c r="C2923" s="115"/>
      <c r="D2923" s="114"/>
      <c r="E2923" s="116"/>
      <c r="F2923" s="116"/>
      <c r="G2923" s="114"/>
      <c r="H2923" s="115"/>
      <c r="I2923" s="274"/>
      <c r="J2923" s="277" t="str">
        <f>IFERROR(VLOOKUP(I2923,ACOUSTIC_SITE_INFO!$AR$3:$AS$501,2,FALSE),"")</f>
        <v/>
      </c>
    </row>
    <row r="2924" spans="1:10" x14ac:dyDescent="0.35">
      <c r="A2924" s="113"/>
      <c r="B2924" s="114"/>
      <c r="C2924" s="115"/>
      <c r="D2924" s="114"/>
      <c r="E2924" s="116"/>
      <c r="F2924" s="116"/>
      <c r="G2924" s="114"/>
      <c r="H2924" s="115"/>
      <c r="I2924" s="274"/>
      <c r="J2924" s="277" t="str">
        <f>IFERROR(VLOOKUP(I2924,ACOUSTIC_SITE_INFO!$AR$3:$AS$501,2,FALSE),"")</f>
        <v/>
      </c>
    </row>
    <row r="2925" spans="1:10" x14ac:dyDescent="0.35">
      <c r="A2925" s="113"/>
      <c r="B2925" s="114"/>
      <c r="C2925" s="115"/>
      <c r="D2925" s="114"/>
      <c r="E2925" s="116"/>
      <c r="F2925" s="116"/>
      <c r="G2925" s="114"/>
      <c r="H2925" s="115"/>
      <c r="I2925" s="274"/>
      <c r="J2925" s="277" t="str">
        <f>IFERROR(VLOOKUP(I2925,ACOUSTIC_SITE_INFO!$AR$3:$AS$501,2,FALSE),"")</f>
        <v/>
      </c>
    </row>
    <row r="2926" spans="1:10" x14ac:dyDescent="0.35">
      <c r="A2926" s="113"/>
      <c r="B2926" s="114"/>
      <c r="C2926" s="115"/>
      <c r="D2926" s="114"/>
      <c r="E2926" s="116"/>
      <c r="F2926" s="116"/>
      <c r="G2926" s="114"/>
      <c r="H2926" s="115"/>
      <c r="I2926" s="274"/>
      <c r="J2926" s="277" t="str">
        <f>IFERROR(VLOOKUP(I2926,ACOUSTIC_SITE_INFO!$AR$3:$AS$501,2,FALSE),"")</f>
        <v/>
      </c>
    </row>
    <row r="2927" spans="1:10" x14ac:dyDescent="0.35">
      <c r="A2927" s="113"/>
      <c r="B2927" s="114"/>
      <c r="C2927" s="115"/>
      <c r="D2927" s="114"/>
      <c r="E2927" s="116"/>
      <c r="F2927" s="116"/>
      <c r="G2927" s="114"/>
      <c r="H2927" s="115"/>
      <c r="I2927" s="274"/>
      <c r="J2927" s="277" t="str">
        <f>IFERROR(VLOOKUP(I2927,ACOUSTIC_SITE_INFO!$AR$3:$AS$501,2,FALSE),"")</f>
        <v/>
      </c>
    </row>
    <row r="2928" spans="1:10" x14ac:dyDescent="0.35">
      <c r="A2928" s="113"/>
      <c r="B2928" s="114"/>
      <c r="C2928" s="115"/>
      <c r="D2928" s="114"/>
      <c r="E2928" s="116"/>
      <c r="F2928" s="116"/>
      <c r="G2928" s="114"/>
      <c r="H2928" s="115"/>
      <c r="I2928" s="274"/>
      <c r="J2928" s="277" t="str">
        <f>IFERROR(VLOOKUP(I2928,ACOUSTIC_SITE_INFO!$AR$3:$AS$501,2,FALSE),"")</f>
        <v/>
      </c>
    </row>
    <row r="2929" spans="1:10" x14ac:dyDescent="0.35">
      <c r="A2929" s="113"/>
      <c r="B2929" s="114"/>
      <c r="C2929" s="115"/>
      <c r="D2929" s="114"/>
      <c r="E2929" s="116"/>
      <c r="F2929" s="116"/>
      <c r="G2929" s="114"/>
      <c r="H2929" s="115"/>
      <c r="I2929" s="274"/>
      <c r="J2929" s="277" t="str">
        <f>IFERROR(VLOOKUP(I2929,ACOUSTIC_SITE_INFO!$AR$3:$AS$501,2,FALSE),"")</f>
        <v/>
      </c>
    </row>
    <row r="2930" spans="1:10" x14ac:dyDescent="0.35">
      <c r="A2930" s="113"/>
      <c r="B2930" s="114"/>
      <c r="C2930" s="115"/>
      <c r="D2930" s="114"/>
      <c r="E2930" s="116"/>
      <c r="F2930" s="116"/>
      <c r="G2930" s="114"/>
      <c r="H2930" s="115"/>
      <c r="I2930" s="274"/>
      <c r="J2930" s="277" t="str">
        <f>IFERROR(VLOOKUP(I2930,ACOUSTIC_SITE_INFO!$AR$3:$AS$501,2,FALSE),"")</f>
        <v/>
      </c>
    </row>
    <row r="2931" spans="1:10" x14ac:dyDescent="0.35">
      <c r="A2931" s="113"/>
      <c r="B2931" s="114"/>
      <c r="C2931" s="115"/>
      <c r="D2931" s="114"/>
      <c r="E2931" s="116"/>
      <c r="F2931" s="116"/>
      <c r="G2931" s="114"/>
      <c r="H2931" s="115"/>
      <c r="I2931" s="274"/>
      <c r="J2931" s="277" t="str">
        <f>IFERROR(VLOOKUP(I2931,ACOUSTIC_SITE_INFO!$AR$3:$AS$501,2,FALSE),"")</f>
        <v/>
      </c>
    </row>
    <row r="2932" spans="1:10" x14ac:dyDescent="0.35">
      <c r="A2932" s="113"/>
      <c r="B2932" s="114"/>
      <c r="C2932" s="115"/>
      <c r="D2932" s="114"/>
      <c r="E2932" s="116"/>
      <c r="F2932" s="116"/>
      <c r="G2932" s="114"/>
      <c r="H2932" s="115"/>
      <c r="I2932" s="274"/>
      <c r="J2932" s="277" t="str">
        <f>IFERROR(VLOOKUP(I2932,ACOUSTIC_SITE_INFO!$AR$3:$AS$501,2,FALSE),"")</f>
        <v/>
      </c>
    </row>
    <row r="2933" spans="1:10" x14ac:dyDescent="0.35">
      <c r="A2933" s="113"/>
      <c r="B2933" s="114"/>
      <c r="C2933" s="115"/>
      <c r="D2933" s="114"/>
      <c r="E2933" s="116"/>
      <c r="F2933" s="116"/>
      <c r="G2933" s="114"/>
      <c r="H2933" s="115"/>
      <c r="I2933" s="274"/>
      <c r="J2933" s="277" t="str">
        <f>IFERROR(VLOOKUP(I2933,ACOUSTIC_SITE_INFO!$AR$3:$AS$501,2,FALSE),"")</f>
        <v/>
      </c>
    </row>
    <row r="2934" spans="1:10" x14ac:dyDescent="0.35">
      <c r="A2934" s="113"/>
      <c r="B2934" s="114"/>
      <c r="C2934" s="115"/>
      <c r="D2934" s="114"/>
      <c r="E2934" s="116"/>
      <c r="F2934" s="116"/>
      <c r="G2934" s="114"/>
      <c r="H2934" s="115"/>
      <c r="I2934" s="274"/>
      <c r="J2934" s="277" t="str">
        <f>IFERROR(VLOOKUP(I2934,ACOUSTIC_SITE_INFO!$AR$3:$AS$501,2,FALSE),"")</f>
        <v/>
      </c>
    </row>
    <row r="2935" spans="1:10" x14ac:dyDescent="0.35">
      <c r="A2935" s="113"/>
      <c r="B2935" s="114"/>
      <c r="C2935" s="115"/>
      <c r="D2935" s="114"/>
      <c r="E2935" s="116"/>
      <c r="F2935" s="116"/>
      <c r="G2935" s="114"/>
      <c r="H2935" s="115"/>
      <c r="I2935" s="274"/>
      <c r="J2935" s="277" t="str">
        <f>IFERROR(VLOOKUP(I2935,ACOUSTIC_SITE_INFO!$AR$3:$AS$501,2,FALSE),"")</f>
        <v/>
      </c>
    </row>
    <row r="2936" spans="1:10" x14ac:dyDescent="0.35">
      <c r="A2936" s="113"/>
      <c r="B2936" s="114"/>
      <c r="C2936" s="115"/>
      <c r="D2936" s="114"/>
      <c r="E2936" s="116"/>
      <c r="F2936" s="116"/>
      <c r="G2936" s="114"/>
      <c r="H2936" s="115"/>
      <c r="I2936" s="274"/>
      <c r="J2936" s="277" t="str">
        <f>IFERROR(VLOOKUP(I2936,ACOUSTIC_SITE_INFO!$AR$3:$AS$501,2,FALSE),"")</f>
        <v/>
      </c>
    </row>
    <row r="2937" spans="1:10" x14ac:dyDescent="0.35">
      <c r="A2937" s="113"/>
      <c r="B2937" s="114"/>
      <c r="C2937" s="115"/>
      <c r="D2937" s="114"/>
      <c r="E2937" s="116"/>
      <c r="F2937" s="116"/>
      <c r="G2937" s="114"/>
      <c r="H2937" s="115"/>
      <c r="I2937" s="274"/>
      <c r="J2937" s="277" t="str">
        <f>IFERROR(VLOOKUP(I2937,ACOUSTIC_SITE_INFO!$AR$3:$AS$501,2,FALSE),"")</f>
        <v/>
      </c>
    </row>
    <row r="2938" spans="1:10" x14ac:dyDescent="0.35">
      <c r="A2938" s="113"/>
      <c r="B2938" s="114"/>
      <c r="C2938" s="115"/>
      <c r="D2938" s="114"/>
      <c r="E2938" s="116"/>
      <c r="F2938" s="116"/>
      <c r="G2938" s="114"/>
      <c r="H2938" s="115"/>
      <c r="I2938" s="274"/>
      <c r="J2938" s="277" t="str">
        <f>IFERROR(VLOOKUP(I2938,ACOUSTIC_SITE_INFO!$AR$3:$AS$501,2,FALSE),"")</f>
        <v/>
      </c>
    </row>
    <row r="2939" spans="1:10" x14ac:dyDescent="0.35">
      <c r="A2939" s="113"/>
      <c r="B2939" s="114"/>
      <c r="C2939" s="115"/>
      <c r="D2939" s="114"/>
      <c r="E2939" s="116"/>
      <c r="F2939" s="116"/>
      <c r="G2939" s="114"/>
      <c r="H2939" s="115"/>
      <c r="I2939" s="274"/>
      <c r="J2939" s="277" t="str">
        <f>IFERROR(VLOOKUP(I2939,ACOUSTIC_SITE_INFO!$AR$3:$AS$501,2,FALSE),"")</f>
        <v/>
      </c>
    </row>
    <row r="2940" spans="1:10" x14ac:dyDescent="0.35">
      <c r="A2940" s="113"/>
      <c r="B2940" s="114"/>
      <c r="C2940" s="115"/>
      <c r="D2940" s="114"/>
      <c r="E2940" s="116"/>
      <c r="F2940" s="116"/>
      <c r="G2940" s="114"/>
      <c r="H2940" s="115"/>
      <c r="I2940" s="274"/>
      <c r="J2940" s="277" t="str">
        <f>IFERROR(VLOOKUP(I2940,ACOUSTIC_SITE_INFO!$AR$3:$AS$501,2,FALSE),"")</f>
        <v/>
      </c>
    </row>
    <row r="2941" spans="1:10" x14ac:dyDescent="0.35">
      <c r="A2941" s="113"/>
      <c r="B2941" s="114"/>
      <c r="C2941" s="115"/>
      <c r="D2941" s="114"/>
      <c r="E2941" s="116"/>
      <c r="F2941" s="116"/>
      <c r="G2941" s="114"/>
      <c r="H2941" s="115"/>
      <c r="I2941" s="274"/>
      <c r="J2941" s="277" t="str">
        <f>IFERROR(VLOOKUP(I2941,ACOUSTIC_SITE_INFO!$AR$3:$AS$501,2,FALSE),"")</f>
        <v/>
      </c>
    </row>
    <row r="2942" spans="1:10" x14ac:dyDescent="0.35">
      <c r="A2942" s="113"/>
      <c r="B2942" s="114"/>
      <c r="C2942" s="115"/>
      <c r="D2942" s="114"/>
      <c r="E2942" s="116"/>
      <c r="F2942" s="116"/>
      <c r="G2942" s="114"/>
      <c r="H2942" s="115"/>
      <c r="I2942" s="274"/>
      <c r="J2942" s="277" t="str">
        <f>IFERROR(VLOOKUP(I2942,ACOUSTIC_SITE_INFO!$AR$3:$AS$501,2,FALSE),"")</f>
        <v/>
      </c>
    </row>
    <row r="2943" spans="1:10" x14ac:dyDescent="0.35">
      <c r="A2943" s="113"/>
      <c r="B2943" s="114"/>
      <c r="C2943" s="115"/>
      <c r="D2943" s="114"/>
      <c r="E2943" s="116"/>
      <c r="F2943" s="116"/>
      <c r="G2943" s="114"/>
      <c r="H2943" s="115"/>
      <c r="I2943" s="274"/>
      <c r="J2943" s="277" t="str">
        <f>IFERROR(VLOOKUP(I2943,ACOUSTIC_SITE_INFO!$AR$3:$AS$501,2,FALSE),"")</f>
        <v/>
      </c>
    </row>
    <row r="2944" spans="1:10" x14ac:dyDescent="0.35">
      <c r="A2944" s="113"/>
      <c r="B2944" s="114"/>
      <c r="C2944" s="115"/>
      <c r="D2944" s="114"/>
      <c r="E2944" s="116"/>
      <c r="F2944" s="116"/>
      <c r="G2944" s="114"/>
      <c r="H2944" s="115"/>
      <c r="I2944" s="274"/>
      <c r="J2944" s="277" t="str">
        <f>IFERROR(VLOOKUP(I2944,ACOUSTIC_SITE_INFO!$AR$3:$AS$501,2,FALSE),"")</f>
        <v/>
      </c>
    </row>
    <row r="2945" spans="1:10" x14ac:dyDescent="0.35">
      <c r="A2945" s="113"/>
      <c r="B2945" s="114"/>
      <c r="C2945" s="115"/>
      <c r="D2945" s="114"/>
      <c r="E2945" s="116"/>
      <c r="F2945" s="116"/>
      <c r="G2945" s="114"/>
      <c r="H2945" s="115"/>
      <c r="I2945" s="274"/>
      <c r="J2945" s="277" t="str">
        <f>IFERROR(VLOOKUP(I2945,ACOUSTIC_SITE_INFO!$AR$3:$AS$501,2,FALSE),"")</f>
        <v/>
      </c>
    </row>
    <row r="2946" spans="1:10" x14ac:dyDescent="0.35">
      <c r="A2946" s="113"/>
      <c r="B2946" s="114"/>
      <c r="C2946" s="115"/>
      <c r="D2946" s="114"/>
      <c r="E2946" s="116"/>
      <c r="F2946" s="116"/>
      <c r="G2946" s="114"/>
      <c r="H2946" s="115"/>
      <c r="I2946" s="274"/>
      <c r="J2946" s="277" t="str">
        <f>IFERROR(VLOOKUP(I2946,ACOUSTIC_SITE_INFO!$AR$3:$AS$501,2,FALSE),"")</f>
        <v/>
      </c>
    </row>
    <row r="2947" spans="1:10" x14ac:dyDescent="0.35">
      <c r="A2947" s="113"/>
      <c r="B2947" s="114"/>
      <c r="C2947" s="115"/>
      <c r="D2947" s="114"/>
      <c r="E2947" s="116"/>
      <c r="F2947" s="116"/>
      <c r="G2947" s="114"/>
      <c r="H2947" s="115"/>
      <c r="I2947" s="274"/>
      <c r="J2947" s="277" t="str">
        <f>IFERROR(VLOOKUP(I2947,ACOUSTIC_SITE_INFO!$AR$3:$AS$501,2,FALSE),"")</f>
        <v/>
      </c>
    </row>
    <row r="2948" spans="1:10" x14ac:dyDescent="0.35">
      <c r="A2948" s="113"/>
      <c r="B2948" s="114"/>
      <c r="C2948" s="115"/>
      <c r="D2948" s="114"/>
      <c r="E2948" s="116"/>
      <c r="F2948" s="116"/>
      <c r="G2948" s="114"/>
      <c r="H2948" s="115"/>
      <c r="I2948" s="274"/>
      <c r="J2948" s="277" t="str">
        <f>IFERROR(VLOOKUP(I2948,ACOUSTIC_SITE_INFO!$AR$3:$AS$501,2,FALSE),"")</f>
        <v/>
      </c>
    </row>
    <row r="2949" spans="1:10" x14ac:dyDescent="0.35">
      <c r="A2949" s="113"/>
      <c r="B2949" s="114"/>
      <c r="C2949" s="115"/>
      <c r="D2949" s="114"/>
      <c r="E2949" s="116"/>
      <c r="F2949" s="116"/>
      <c r="G2949" s="114"/>
      <c r="H2949" s="115"/>
      <c r="I2949" s="274"/>
      <c r="J2949" s="277" t="str">
        <f>IFERROR(VLOOKUP(I2949,ACOUSTIC_SITE_INFO!$AR$3:$AS$501,2,FALSE),"")</f>
        <v/>
      </c>
    </row>
    <row r="2950" spans="1:10" x14ac:dyDescent="0.35">
      <c r="A2950" s="113"/>
      <c r="B2950" s="114"/>
      <c r="C2950" s="115"/>
      <c r="D2950" s="114"/>
      <c r="E2950" s="116"/>
      <c r="F2950" s="116"/>
      <c r="G2950" s="114"/>
      <c r="H2950" s="115"/>
      <c r="I2950" s="274"/>
      <c r="J2950" s="277" t="str">
        <f>IFERROR(VLOOKUP(I2950,ACOUSTIC_SITE_INFO!$AR$3:$AS$501,2,FALSE),"")</f>
        <v/>
      </c>
    </row>
    <row r="2951" spans="1:10" x14ac:dyDescent="0.35">
      <c r="A2951" s="113"/>
      <c r="B2951" s="114"/>
      <c r="C2951" s="115"/>
      <c r="D2951" s="114"/>
      <c r="E2951" s="116"/>
      <c r="F2951" s="116"/>
      <c r="G2951" s="114"/>
      <c r="H2951" s="115"/>
      <c r="I2951" s="274"/>
      <c r="J2951" s="277" t="str">
        <f>IFERROR(VLOOKUP(I2951,ACOUSTIC_SITE_INFO!$AR$3:$AS$501,2,FALSE),"")</f>
        <v/>
      </c>
    </row>
    <row r="2952" spans="1:10" x14ac:dyDescent="0.35">
      <c r="A2952" s="113"/>
      <c r="B2952" s="114"/>
      <c r="C2952" s="115"/>
      <c r="D2952" s="114"/>
      <c r="E2952" s="116"/>
      <c r="F2952" s="116"/>
      <c r="G2952" s="114"/>
      <c r="H2952" s="115"/>
      <c r="I2952" s="274"/>
      <c r="J2952" s="277" t="str">
        <f>IFERROR(VLOOKUP(I2952,ACOUSTIC_SITE_INFO!$AR$3:$AS$501,2,FALSE),"")</f>
        <v/>
      </c>
    </row>
    <row r="2953" spans="1:10" x14ac:dyDescent="0.35">
      <c r="A2953" s="113"/>
      <c r="B2953" s="114"/>
      <c r="C2953" s="115"/>
      <c r="D2953" s="114"/>
      <c r="E2953" s="116"/>
      <c r="F2953" s="116"/>
      <c r="G2953" s="114"/>
      <c r="H2953" s="115"/>
      <c r="I2953" s="274"/>
      <c r="J2953" s="277" t="str">
        <f>IFERROR(VLOOKUP(I2953,ACOUSTIC_SITE_INFO!$AR$3:$AS$501,2,FALSE),"")</f>
        <v/>
      </c>
    </row>
    <row r="2954" spans="1:10" x14ac:dyDescent="0.35">
      <c r="A2954" s="113"/>
      <c r="B2954" s="114"/>
      <c r="C2954" s="115"/>
      <c r="D2954" s="114"/>
      <c r="E2954" s="116"/>
      <c r="F2954" s="116"/>
      <c r="G2954" s="114"/>
      <c r="H2954" s="115"/>
      <c r="I2954" s="274"/>
      <c r="J2954" s="277" t="str">
        <f>IFERROR(VLOOKUP(I2954,ACOUSTIC_SITE_INFO!$AR$3:$AS$501,2,FALSE),"")</f>
        <v/>
      </c>
    </row>
    <row r="2955" spans="1:10" x14ac:dyDescent="0.35">
      <c r="A2955" s="113"/>
      <c r="B2955" s="114"/>
      <c r="C2955" s="115"/>
      <c r="D2955" s="114"/>
      <c r="E2955" s="116"/>
      <c r="F2955" s="116"/>
      <c r="G2955" s="114"/>
      <c r="H2955" s="115"/>
      <c r="I2955" s="274"/>
      <c r="J2955" s="277" t="str">
        <f>IFERROR(VLOOKUP(I2955,ACOUSTIC_SITE_INFO!$AR$3:$AS$501,2,FALSE),"")</f>
        <v/>
      </c>
    </row>
    <row r="2956" spans="1:10" x14ac:dyDescent="0.35">
      <c r="A2956" s="113"/>
      <c r="B2956" s="114"/>
      <c r="C2956" s="115"/>
      <c r="D2956" s="114"/>
      <c r="E2956" s="116"/>
      <c r="F2956" s="116"/>
      <c r="G2956" s="114"/>
      <c r="H2956" s="115"/>
      <c r="I2956" s="274"/>
      <c r="J2956" s="277" t="str">
        <f>IFERROR(VLOOKUP(I2956,ACOUSTIC_SITE_INFO!$AR$3:$AS$501,2,FALSE),"")</f>
        <v/>
      </c>
    </row>
    <row r="2957" spans="1:10" x14ac:dyDescent="0.35">
      <c r="A2957" s="113"/>
      <c r="B2957" s="114"/>
      <c r="C2957" s="115"/>
      <c r="D2957" s="114"/>
      <c r="E2957" s="116"/>
      <c r="F2957" s="116"/>
      <c r="G2957" s="114"/>
      <c r="H2957" s="115"/>
      <c r="I2957" s="274"/>
      <c r="J2957" s="277" t="str">
        <f>IFERROR(VLOOKUP(I2957,ACOUSTIC_SITE_INFO!$AR$3:$AS$501,2,FALSE),"")</f>
        <v/>
      </c>
    </row>
    <row r="2958" spans="1:10" x14ac:dyDescent="0.35">
      <c r="A2958" s="113"/>
      <c r="B2958" s="114"/>
      <c r="C2958" s="115"/>
      <c r="D2958" s="114"/>
      <c r="E2958" s="116"/>
      <c r="F2958" s="116"/>
      <c r="G2958" s="114"/>
      <c r="H2958" s="115"/>
      <c r="I2958" s="274"/>
      <c r="J2958" s="277" t="str">
        <f>IFERROR(VLOOKUP(I2958,ACOUSTIC_SITE_INFO!$AR$3:$AS$501,2,FALSE),"")</f>
        <v/>
      </c>
    </row>
    <row r="2959" spans="1:10" x14ac:dyDescent="0.35">
      <c r="A2959" s="113"/>
      <c r="B2959" s="114"/>
      <c r="C2959" s="115"/>
      <c r="D2959" s="114"/>
      <c r="E2959" s="116"/>
      <c r="F2959" s="116"/>
      <c r="G2959" s="114"/>
      <c r="H2959" s="115"/>
      <c r="I2959" s="274"/>
      <c r="J2959" s="277" t="str">
        <f>IFERROR(VLOOKUP(I2959,ACOUSTIC_SITE_INFO!$AR$3:$AS$501,2,FALSE),"")</f>
        <v/>
      </c>
    </row>
    <row r="2960" spans="1:10" x14ac:dyDescent="0.35">
      <c r="A2960" s="113"/>
      <c r="B2960" s="114"/>
      <c r="C2960" s="115"/>
      <c r="D2960" s="114"/>
      <c r="E2960" s="116"/>
      <c r="F2960" s="116"/>
      <c r="G2960" s="114"/>
      <c r="H2960" s="115"/>
      <c r="I2960" s="274"/>
      <c r="J2960" s="277" t="str">
        <f>IFERROR(VLOOKUP(I2960,ACOUSTIC_SITE_INFO!$AR$3:$AS$501,2,FALSE),"")</f>
        <v/>
      </c>
    </row>
    <row r="2961" spans="1:10" x14ac:dyDescent="0.35">
      <c r="A2961" s="113"/>
      <c r="B2961" s="114"/>
      <c r="C2961" s="115"/>
      <c r="D2961" s="114"/>
      <c r="E2961" s="116"/>
      <c r="F2961" s="116"/>
      <c r="G2961" s="114"/>
      <c r="H2961" s="115"/>
      <c r="I2961" s="274"/>
      <c r="J2961" s="277" t="str">
        <f>IFERROR(VLOOKUP(I2961,ACOUSTIC_SITE_INFO!$AR$3:$AS$501,2,FALSE),"")</f>
        <v/>
      </c>
    </row>
    <row r="2962" spans="1:10" x14ac:dyDescent="0.35">
      <c r="A2962" s="113"/>
      <c r="B2962" s="114"/>
      <c r="C2962" s="115"/>
      <c r="D2962" s="114"/>
      <c r="E2962" s="116"/>
      <c r="F2962" s="116"/>
      <c r="G2962" s="114"/>
      <c r="H2962" s="115"/>
      <c r="I2962" s="274"/>
      <c r="J2962" s="277" t="str">
        <f>IFERROR(VLOOKUP(I2962,ACOUSTIC_SITE_INFO!$AR$3:$AS$501,2,FALSE),"")</f>
        <v/>
      </c>
    </row>
    <row r="2963" spans="1:10" x14ac:dyDescent="0.35">
      <c r="A2963" s="113"/>
      <c r="B2963" s="114"/>
      <c r="C2963" s="115"/>
      <c r="D2963" s="114"/>
      <c r="E2963" s="116"/>
      <c r="F2963" s="116"/>
      <c r="G2963" s="114"/>
      <c r="H2963" s="115"/>
      <c r="I2963" s="274"/>
      <c r="J2963" s="277" t="str">
        <f>IFERROR(VLOOKUP(I2963,ACOUSTIC_SITE_INFO!$AR$3:$AS$501,2,FALSE),"")</f>
        <v/>
      </c>
    </row>
    <row r="2964" spans="1:10" x14ac:dyDescent="0.35">
      <c r="A2964" s="113"/>
      <c r="B2964" s="114"/>
      <c r="C2964" s="115"/>
      <c r="D2964" s="114"/>
      <c r="E2964" s="116"/>
      <c r="F2964" s="116"/>
      <c r="G2964" s="114"/>
      <c r="H2964" s="115"/>
      <c r="I2964" s="274"/>
      <c r="J2964" s="277" t="str">
        <f>IFERROR(VLOOKUP(I2964,ACOUSTIC_SITE_INFO!$AR$3:$AS$501,2,FALSE),"")</f>
        <v/>
      </c>
    </row>
    <row r="2965" spans="1:10" x14ac:dyDescent="0.35">
      <c r="A2965" s="113"/>
      <c r="B2965" s="114"/>
      <c r="C2965" s="115"/>
      <c r="D2965" s="114"/>
      <c r="E2965" s="116"/>
      <c r="F2965" s="116"/>
      <c r="G2965" s="114"/>
      <c r="H2965" s="115"/>
      <c r="I2965" s="274"/>
      <c r="J2965" s="277" t="str">
        <f>IFERROR(VLOOKUP(I2965,ACOUSTIC_SITE_INFO!$AR$3:$AS$501,2,FALSE),"")</f>
        <v/>
      </c>
    </row>
    <row r="2966" spans="1:10" x14ac:dyDescent="0.35">
      <c r="A2966" s="113"/>
      <c r="B2966" s="114"/>
      <c r="C2966" s="115"/>
      <c r="D2966" s="114"/>
      <c r="E2966" s="116"/>
      <c r="F2966" s="116"/>
      <c r="G2966" s="114"/>
      <c r="H2966" s="115"/>
      <c r="I2966" s="274"/>
      <c r="J2966" s="277" t="str">
        <f>IFERROR(VLOOKUP(I2966,ACOUSTIC_SITE_INFO!$AR$3:$AS$501,2,FALSE),"")</f>
        <v/>
      </c>
    </row>
    <row r="2967" spans="1:10" x14ac:dyDescent="0.35">
      <c r="A2967" s="113"/>
      <c r="B2967" s="114"/>
      <c r="C2967" s="115"/>
      <c r="D2967" s="114"/>
      <c r="E2967" s="116"/>
      <c r="F2967" s="116"/>
      <c r="G2967" s="114"/>
      <c r="H2967" s="115"/>
      <c r="I2967" s="274"/>
      <c r="J2967" s="277" t="str">
        <f>IFERROR(VLOOKUP(I2967,ACOUSTIC_SITE_INFO!$AR$3:$AS$501,2,FALSE),"")</f>
        <v/>
      </c>
    </row>
    <row r="2968" spans="1:10" x14ac:dyDescent="0.35">
      <c r="A2968" s="113"/>
      <c r="B2968" s="114"/>
      <c r="C2968" s="115"/>
      <c r="D2968" s="114"/>
      <c r="E2968" s="116"/>
      <c r="F2968" s="116"/>
      <c r="G2968" s="114"/>
      <c r="H2968" s="115"/>
      <c r="I2968" s="274"/>
      <c r="J2968" s="277" t="str">
        <f>IFERROR(VLOOKUP(I2968,ACOUSTIC_SITE_INFO!$AR$3:$AS$501,2,FALSE),"")</f>
        <v/>
      </c>
    </row>
    <row r="2969" spans="1:10" x14ac:dyDescent="0.35">
      <c r="A2969" s="113"/>
      <c r="B2969" s="114"/>
      <c r="C2969" s="115"/>
      <c r="D2969" s="114"/>
      <c r="E2969" s="116"/>
      <c r="F2969" s="116"/>
      <c r="G2969" s="114"/>
      <c r="H2969" s="115"/>
      <c r="I2969" s="274"/>
      <c r="J2969" s="277" t="str">
        <f>IFERROR(VLOOKUP(I2969,ACOUSTIC_SITE_INFO!$AR$3:$AS$501,2,FALSE),"")</f>
        <v/>
      </c>
    </row>
    <row r="2970" spans="1:10" x14ac:dyDescent="0.35">
      <c r="A2970" s="113"/>
      <c r="B2970" s="114"/>
      <c r="C2970" s="115"/>
      <c r="D2970" s="114"/>
      <c r="E2970" s="116"/>
      <c r="F2970" s="116"/>
      <c r="G2970" s="114"/>
      <c r="H2970" s="115"/>
      <c r="I2970" s="274"/>
      <c r="J2970" s="277" t="str">
        <f>IFERROR(VLOOKUP(I2970,ACOUSTIC_SITE_INFO!$AR$3:$AS$501,2,FALSE),"")</f>
        <v/>
      </c>
    </row>
    <row r="2971" spans="1:10" x14ac:dyDescent="0.35">
      <c r="A2971" s="113"/>
      <c r="B2971" s="114"/>
      <c r="C2971" s="115"/>
      <c r="D2971" s="114"/>
      <c r="E2971" s="116"/>
      <c r="F2971" s="116"/>
      <c r="G2971" s="114"/>
      <c r="H2971" s="115"/>
      <c r="I2971" s="274"/>
      <c r="J2971" s="277" t="str">
        <f>IFERROR(VLOOKUP(I2971,ACOUSTIC_SITE_INFO!$AR$3:$AS$501,2,FALSE),"")</f>
        <v/>
      </c>
    </row>
    <row r="2972" spans="1:10" x14ac:dyDescent="0.35">
      <c r="A2972" s="113"/>
      <c r="B2972" s="114"/>
      <c r="C2972" s="115"/>
      <c r="D2972" s="114"/>
      <c r="E2972" s="116"/>
      <c r="F2972" s="116"/>
      <c r="G2972" s="114"/>
      <c r="H2972" s="115"/>
      <c r="I2972" s="274"/>
      <c r="J2972" s="277" t="str">
        <f>IFERROR(VLOOKUP(I2972,ACOUSTIC_SITE_INFO!$AR$3:$AS$501,2,FALSE),"")</f>
        <v/>
      </c>
    </row>
    <row r="2973" spans="1:10" x14ac:dyDescent="0.35">
      <c r="A2973" s="113"/>
      <c r="B2973" s="114"/>
      <c r="C2973" s="115"/>
      <c r="D2973" s="114"/>
      <c r="E2973" s="116"/>
      <c r="F2973" s="116"/>
      <c r="G2973" s="114"/>
      <c r="H2973" s="115"/>
      <c r="I2973" s="274"/>
      <c r="J2973" s="277" t="str">
        <f>IFERROR(VLOOKUP(I2973,ACOUSTIC_SITE_INFO!$AR$3:$AS$501,2,FALSE),"")</f>
        <v/>
      </c>
    </row>
    <row r="2974" spans="1:10" x14ac:dyDescent="0.35">
      <c r="A2974" s="113"/>
      <c r="B2974" s="114"/>
      <c r="C2974" s="115"/>
      <c r="D2974" s="114"/>
      <c r="E2974" s="116"/>
      <c r="F2974" s="116"/>
      <c r="G2974" s="114"/>
      <c r="H2974" s="115"/>
      <c r="I2974" s="274"/>
      <c r="J2974" s="277" t="str">
        <f>IFERROR(VLOOKUP(I2974,ACOUSTIC_SITE_INFO!$AR$3:$AS$501,2,FALSE),"")</f>
        <v/>
      </c>
    </row>
    <row r="2975" spans="1:10" x14ac:dyDescent="0.35">
      <c r="A2975" s="113"/>
      <c r="B2975" s="114"/>
      <c r="C2975" s="115"/>
      <c r="D2975" s="114"/>
      <c r="E2975" s="116"/>
      <c r="F2975" s="116"/>
      <c r="G2975" s="114"/>
      <c r="H2975" s="115"/>
      <c r="I2975" s="274"/>
      <c r="J2975" s="277" t="str">
        <f>IFERROR(VLOOKUP(I2975,ACOUSTIC_SITE_INFO!$AR$3:$AS$501,2,FALSE),"")</f>
        <v/>
      </c>
    </row>
    <row r="2976" spans="1:10" x14ac:dyDescent="0.35">
      <c r="A2976" s="113"/>
      <c r="B2976" s="114"/>
      <c r="C2976" s="115"/>
      <c r="D2976" s="114"/>
      <c r="E2976" s="116"/>
      <c r="F2976" s="116"/>
      <c r="G2976" s="114"/>
      <c r="H2976" s="115"/>
      <c r="I2976" s="274"/>
      <c r="J2976" s="277" t="str">
        <f>IFERROR(VLOOKUP(I2976,ACOUSTIC_SITE_INFO!$AR$3:$AS$501,2,FALSE),"")</f>
        <v/>
      </c>
    </row>
    <row r="2977" spans="1:10" x14ac:dyDescent="0.35">
      <c r="A2977" s="113"/>
      <c r="B2977" s="114"/>
      <c r="C2977" s="115"/>
      <c r="D2977" s="114"/>
      <c r="E2977" s="116"/>
      <c r="F2977" s="116"/>
      <c r="G2977" s="114"/>
      <c r="H2977" s="115"/>
      <c r="I2977" s="274"/>
      <c r="J2977" s="277" t="str">
        <f>IFERROR(VLOOKUP(I2977,ACOUSTIC_SITE_INFO!$AR$3:$AS$501,2,FALSE),"")</f>
        <v/>
      </c>
    </row>
    <row r="2978" spans="1:10" x14ac:dyDescent="0.35">
      <c r="A2978" s="113"/>
      <c r="B2978" s="114"/>
      <c r="C2978" s="115"/>
      <c r="D2978" s="114"/>
      <c r="E2978" s="116"/>
      <c r="F2978" s="116"/>
      <c r="G2978" s="114"/>
      <c r="H2978" s="115"/>
      <c r="I2978" s="274"/>
      <c r="J2978" s="277" t="str">
        <f>IFERROR(VLOOKUP(I2978,ACOUSTIC_SITE_INFO!$AR$3:$AS$501,2,FALSE),"")</f>
        <v/>
      </c>
    </row>
    <row r="2979" spans="1:10" x14ac:dyDescent="0.35">
      <c r="A2979" s="113"/>
      <c r="B2979" s="114"/>
      <c r="C2979" s="115"/>
      <c r="D2979" s="114"/>
      <c r="E2979" s="116"/>
      <c r="F2979" s="116"/>
      <c r="G2979" s="114"/>
      <c r="H2979" s="115"/>
      <c r="I2979" s="274"/>
      <c r="J2979" s="277" t="str">
        <f>IFERROR(VLOOKUP(I2979,ACOUSTIC_SITE_INFO!$AR$3:$AS$501,2,FALSE),"")</f>
        <v/>
      </c>
    </row>
    <row r="2980" spans="1:10" x14ac:dyDescent="0.35">
      <c r="A2980" s="113"/>
      <c r="B2980" s="114"/>
      <c r="C2980" s="115"/>
      <c r="D2980" s="114"/>
      <c r="E2980" s="116"/>
      <c r="F2980" s="116"/>
      <c r="G2980" s="114"/>
      <c r="H2980" s="115"/>
      <c r="I2980" s="274"/>
      <c r="J2980" s="277" t="str">
        <f>IFERROR(VLOOKUP(I2980,ACOUSTIC_SITE_INFO!$AR$3:$AS$501,2,FALSE),"")</f>
        <v/>
      </c>
    </row>
    <row r="2981" spans="1:10" x14ac:dyDescent="0.35">
      <c r="A2981" s="113"/>
      <c r="B2981" s="114"/>
      <c r="C2981" s="115"/>
      <c r="D2981" s="114"/>
      <c r="E2981" s="116"/>
      <c r="F2981" s="116"/>
      <c r="G2981" s="114"/>
      <c r="H2981" s="115"/>
      <c r="I2981" s="274"/>
      <c r="J2981" s="277" t="str">
        <f>IFERROR(VLOOKUP(I2981,ACOUSTIC_SITE_INFO!$AR$3:$AS$501,2,FALSE),"")</f>
        <v/>
      </c>
    </row>
    <row r="2982" spans="1:10" x14ac:dyDescent="0.35">
      <c r="A2982" s="113"/>
      <c r="B2982" s="114"/>
      <c r="C2982" s="115"/>
      <c r="D2982" s="114"/>
      <c r="E2982" s="116"/>
      <c r="F2982" s="116"/>
      <c r="G2982" s="114"/>
      <c r="H2982" s="115"/>
      <c r="I2982" s="274"/>
      <c r="J2982" s="277" t="str">
        <f>IFERROR(VLOOKUP(I2982,ACOUSTIC_SITE_INFO!$AR$3:$AS$501,2,FALSE),"")</f>
        <v/>
      </c>
    </row>
    <row r="2983" spans="1:10" x14ac:dyDescent="0.35">
      <c r="A2983" s="113"/>
      <c r="B2983" s="114"/>
      <c r="C2983" s="115"/>
      <c r="D2983" s="114"/>
      <c r="E2983" s="116"/>
      <c r="F2983" s="116"/>
      <c r="G2983" s="114"/>
      <c r="H2983" s="115"/>
      <c r="I2983" s="274"/>
      <c r="J2983" s="277" t="str">
        <f>IFERROR(VLOOKUP(I2983,ACOUSTIC_SITE_INFO!$AR$3:$AS$501,2,FALSE),"")</f>
        <v/>
      </c>
    </row>
    <row r="2984" spans="1:10" x14ac:dyDescent="0.35">
      <c r="A2984" s="113"/>
      <c r="B2984" s="114"/>
      <c r="C2984" s="115"/>
      <c r="D2984" s="114"/>
      <c r="E2984" s="116"/>
      <c r="F2984" s="116"/>
      <c r="G2984" s="114"/>
      <c r="H2984" s="115"/>
      <c r="I2984" s="274"/>
      <c r="J2984" s="277" t="str">
        <f>IFERROR(VLOOKUP(I2984,ACOUSTIC_SITE_INFO!$AR$3:$AS$501,2,FALSE),"")</f>
        <v/>
      </c>
    </row>
    <row r="2985" spans="1:10" x14ac:dyDescent="0.35">
      <c r="A2985" s="113"/>
      <c r="B2985" s="114"/>
      <c r="C2985" s="115"/>
      <c r="D2985" s="114"/>
      <c r="E2985" s="116"/>
      <c r="F2985" s="116"/>
      <c r="G2985" s="114"/>
      <c r="H2985" s="115"/>
      <c r="I2985" s="274"/>
      <c r="J2985" s="277" t="str">
        <f>IFERROR(VLOOKUP(I2985,ACOUSTIC_SITE_INFO!$AR$3:$AS$501,2,FALSE),"")</f>
        <v/>
      </c>
    </row>
    <row r="2986" spans="1:10" x14ac:dyDescent="0.35">
      <c r="A2986" s="113"/>
      <c r="B2986" s="114"/>
      <c r="C2986" s="115"/>
      <c r="D2986" s="114"/>
      <c r="E2986" s="116"/>
      <c r="F2986" s="116"/>
      <c r="G2986" s="114"/>
      <c r="H2986" s="115"/>
      <c r="I2986" s="274"/>
      <c r="J2986" s="277" t="str">
        <f>IFERROR(VLOOKUP(I2986,ACOUSTIC_SITE_INFO!$AR$3:$AS$501,2,FALSE),"")</f>
        <v/>
      </c>
    </row>
    <row r="2987" spans="1:10" x14ac:dyDescent="0.35">
      <c r="A2987" s="113"/>
      <c r="B2987" s="114"/>
      <c r="C2987" s="115"/>
      <c r="D2987" s="114"/>
      <c r="E2987" s="116"/>
      <c r="F2987" s="116"/>
      <c r="G2987" s="114"/>
      <c r="H2987" s="115"/>
      <c r="I2987" s="274"/>
      <c r="J2987" s="277" t="str">
        <f>IFERROR(VLOOKUP(I2987,ACOUSTIC_SITE_INFO!$AR$3:$AS$501,2,FALSE),"")</f>
        <v/>
      </c>
    </row>
    <row r="2988" spans="1:10" x14ac:dyDescent="0.35">
      <c r="A2988" s="113"/>
      <c r="B2988" s="114"/>
      <c r="C2988" s="115"/>
      <c r="D2988" s="114"/>
      <c r="E2988" s="116"/>
      <c r="F2988" s="116"/>
      <c r="G2988" s="114"/>
      <c r="H2988" s="115"/>
      <c r="I2988" s="274"/>
      <c r="J2988" s="277" t="str">
        <f>IFERROR(VLOOKUP(I2988,ACOUSTIC_SITE_INFO!$AR$3:$AS$501,2,FALSE),"")</f>
        <v/>
      </c>
    </row>
    <row r="2989" spans="1:10" x14ac:dyDescent="0.35">
      <c r="A2989" s="113"/>
      <c r="B2989" s="114"/>
      <c r="C2989" s="115"/>
      <c r="D2989" s="114"/>
      <c r="E2989" s="116"/>
      <c r="F2989" s="116"/>
      <c r="G2989" s="114"/>
      <c r="H2989" s="115"/>
      <c r="I2989" s="274"/>
      <c r="J2989" s="277" t="str">
        <f>IFERROR(VLOOKUP(I2989,ACOUSTIC_SITE_INFO!$AR$3:$AS$501,2,FALSE),"")</f>
        <v/>
      </c>
    </row>
    <row r="2990" spans="1:10" x14ac:dyDescent="0.35">
      <c r="A2990" s="113"/>
      <c r="B2990" s="114"/>
      <c r="C2990" s="115"/>
      <c r="D2990" s="114"/>
      <c r="E2990" s="116"/>
      <c r="F2990" s="116"/>
      <c r="G2990" s="114"/>
      <c r="H2990" s="115"/>
      <c r="I2990" s="274"/>
      <c r="J2990" s="277" t="str">
        <f>IFERROR(VLOOKUP(I2990,ACOUSTIC_SITE_INFO!$AR$3:$AS$501,2,FALSE),"")</f>
        <v/>
      </c>
    </row>
    <row r="2991" spans="1:10" x14ac:dyDescent="0.35">
      <c r="A2991" s="113"/>
      <c r="B2991" s="114"/>
      <c r="C2991" s="115"/>
      <c r="D2991" s="114"/>
      <c r="E2991" s="116"/>
      <c r="F2991" s="116"/>
      <c r="G2991" s="114"/>
      <c r="H2991" s="115"/>
      <c r="I2991" s="274"/>
      <c r="J2991" s="277" t="str">
        <f>IFERROR(VLOOKUP(I2991,ACOUSTIC_SITE_INFO!$AR$3:$AS$501,2,FALSE),"")</f>
        <v/>
      </c>
    </row>
    <row r="2992" spans="1:10" x14ac:dyDescent="0.35">
      <c r="A2992" s="113"/>
      <c r="B2992" s="114"/>
      <c r="C2992" s="115"/>
      <c r="D2992" s="114"/>
      <c r="E2992" s="116"/>
      <c r="F2992" s="116"/>
      <c r="G2992" s="114"/>
      <c r="H2992" s="115"/>
      <c r="I2992" s="274"/>
      <c r="J2992" s="277" t="str">
        <f>IFERROR(VLOOKUP(I2992,ACOUSTIC_SITE_INFO!$AR$3:$AS$501,2,FALSE),"")</f>
        <v/>
      </c>
    </row>
    <row r="2993" spans="1:10" x14ac:dyDescent="0.35">
      <c r="A2993" s="113"/>
      <c r="B2993" s="114"/>
      <c r="C2993" s="115"/>
      <c r="D2993" s="114"/>
      <c r="E2993" s="116"/>
      <c r="F2993" s="116"/>
      <c r="G2993" s="114"/>
      <c r="H2993" s="115"/>
      <c r="I2993" s="274"/>
      <c r="J2993" s="277" t="str">
        <f>IFERROR(VLOOKUP(I2993,ACOUSTIC_SITE_INFO!$AR$3:$AS$501,2,FALSE),"")</f>
        <v/>
      </c>
    </row>
    <row r="2994" spans="1:10" x14ac:dyDescent="0.35">
      <c r="A2994" s="113"/>
      <c r="B2994" s="114"/>
      <c r="C2994" s="115"/>
      <c r="D2994" s="114"/>
      <c r="E2994" s="116"/>
      <c r="F2994" s="116"/>
      <c r="G2994" s="114"/>
      <c r="H2994" s="115"/>
      <c r="I2994" s="274"/>
      <c r="J2994" s="277" t="str">
        <f>IFERROR(VLOOKUP(I2994,ACOUSTIC_SITE_INFO!$AR$3:$AS$501,2,FALSE),"")</f>
        <v/>
      </c>
    </row>
    <row r="2995" spans="1:10" x14ac:dyDescent="0.35">
      <c r="A2995" s="113"/>
      <c r="B2995" s="114"/>
      <c r="C2995" s="115"/>
      <c r="D2995" s="114"/>
      <c r="E2995" s="116"/>
      <c r="F2995" s="116"/>
      <c r="G2995" s="114"/>
      <c r="H2995" s="115"/>
      <c r="I2995" s="274"/>
      <c r="J2995" s="277" t="str">
        <f>IFERROR(VLOOKUP(I2995,ACOUSTIC_SITE_INFO!$AR$3:$AS$501,2,FALSE),"")</f>
        <v/>
      </c>
    </row>
    <row r="2996" spans="1:10" x14ac:dyDescent="0.35">
      <c r="A2996" s="113"/>
      <c r="B2996" s="114"/>
      <c r="C2996" s="115"/>
      <c r="D2996" s="114"/>
      <c r="E2996" s="116"/>
      <c r="F2996" s="116"/>
      <c r="G2996" s="114"/>
      <c r="H2996" s="115"/>
      <c r="I2996" s="274"/>
      <c r="J2996" s="277" t="str">
        <f>IFERROR(VLOOKUP(I2996,ACOUSTIC_SITE_INFO!$AR$3:$AS$501,2,FALSE),"")</f>
        <v/>
      </c>
    </row>
    <row r="2997" spans="1:10" x14ac:dyDescent="0.35">
      <c r="A2997" s="113"/>
      <c r="B2997" s="114"/>
      <c r="C2997" s="115"/>
      <c r="D2997" s="114"/>
      <c r="E2997" s="116"/>
      <c r="F2997" s="116"/>
      <c r="G2997" s="114"/>
      <c r="H2997" s="115"/>
      <c r="I2997" s="274"/>
      <c r="J2997" s="277" t="str">
        <f>IFERROR(VLOOKUP(I2997,ACOUSTIC_SITE_INFO!$AR$3:$AS$501,2,FALSE),"")</f>
        <v/>
      </c>
    </row>
    <row r="2998" spans="1:10" x14ac:dyDescent="0.35">
      <c r="A2998" s="113"/>
      <c r="B2998" s="114"/>
      <c r="C2998" s="115"/>
      <c r="D2998" s="114"/>
      <c r="E2998" s="116"/>
      <c r="F2998" s="116"/>
      <c r="G2998" s="114"/>
      <c r="H2998" s="115"/>
      <c r="I2998" s="274"/>
      <c r="J2998" s="277" t="str">
        <f>IFERROR(VLOOKUP(I2998,ACOUSTIC_SITE_INFO!$AR$3:$AS$501,2,FALSE),"")</f>
        <v/>
      </c>
    </row>
    <row r="2999" spans="1:10" x14ac:dyDescent="0.35">
      <c r="A2999" s="113"/>
      <c r="B2999" s="114"/>
      <c r="C2999" s="115"/>
      <c r="D2999" s="114"/>
      <c r="E2999" s="116"/>
      <c r="F2999" s="116"/>
      <c r="G2999" s="114"/>
      <c r="H2999" s="115"/>
      <c r="I2999" s="274"/>
      <c r="J2999" s="277" t="str">
        <f>IFERROR(VLOOKUP(I2999,ACOUSTIC_SITE_INFO!$AR$3:$AS$501,2,FALSE),"")</f>
        <v/>
      </c>
    </row>
    <row r="3000" spans="1:10" x14ac:dyDescent="0.35">
      <c r="A3000" s="113"/>
      <c r="B3000" s="114"/>
      <c r="C3000" s="115"/>
      <c r="D3000" s="114"/>
      <c r="E3000" s="116"/>
      <c r="F3000" s="116"/>
      <c r="G3000" s="114"/>
      <c r="H3000" s="115"/>
      <c r="I3000" s="274"/>
      <c r="J3000" s="277" t="str">
        <f>IFERROR(VLOOKUP(I3000,ACOUSTIC_SITE_INFO!$AR$3:$AS$501,2,FALSE),"")</f>
        <v/>
      </c>
    </row>
    <row r="3001" spans="1:10" x14ac:dyDescent="0.35">
      <c r="A3001" s="113"/>
      <c r="B3001" s="114"/>
      <c r="C3001" s="115"/>
      <c r="D3001" s="114"/>
      <c r="E3001" s="116"/>
      <c r="F3001" s="116"/>
      <c r="G3001" s="114"/>
      <c r="H3001" s="115"/>
      <c r="I3001" s="274"/>
      <c r="J3001" s="277" t="str">
        <f>IFERROR(VLOOKUP(I3001,ACOUSTIC_SITE_INFO!$AR$3:$AS$501,2,FALSE),"")</f>
        <v/>
      </c>
    </row>
    <row r="3002" spans="1:10" x14ac:dyDescent="0.35">
      <c r="A3002" s="113"/>
      <c r="B3002" s="114"/>
      <c r="C3002" s="115"/>
      <c r="D3002" s="114"/>
      <c r="E3002" s="116"/>
      <c r="F3002" s="116"/>
      <c r="G3002" s="114"/>
      <c r="H3002" s="115"/>
      <c r="I3002" s="274"/>
      <c r="J3002" s="277" t="str">
        <f>IFERROR(VLOOKUP(I3002,ACOUSTIC_SITE_INFO!$AR$3:$AS$501,2,FALSE),"")</f>
        <v/>
      </c>
    </row>
    <row r="3003" spans="1:10" x14ac:dyDescent="0.35">
      <c r="A3003" s="113"/>
      <c r="B3003" s="114"/>
      <c r="C3003" s="115"/>
      <c r="D3003" s="114"/>
      <c r="E3003" s="116"/>
      <c r="F3003" s="116"/>
      <c r="G3003" s="114"/>
      <c r="H3003" s="115"/>
      <c r="I3003" s="274"/>
      <c r="J3003" s="277" t="str">
        <f>IFERROR(VLOOKUP(I3003,ACOUSTIC_SITE_INFO!$AR$3:$AS$501,2,FALSE),"")</f>
        <v/>
      </c>
    </row>
    <row r="3004" spans="1:10" x14ac:dyDescent="0.35">
      <c r="A3004" s="113"/>
      <c r="B3004" s="114"/>
      <c r="C3004" s="115"/>
      <c r="D3004" s="114"/>
      <c r="E3004" s="116"/>
      <c r="F3004" s="116"/>
      <c r="G3004" s="114"/>
      <c r="H3004" s="115"/>
      <c r="I3004" s="274"/>
      <c r="J3004" s="277" t="str">
        <f>IFERROR(VLOOKUP(I3004,ACOUSTIC_SITE_INFO!$AR$3:$AS$501,2,FALSE),"")</f>
        <v/>
      </c>
    </row>
    <row r="3005" spans="1:10" x14ac:dyDescent="0.35">
      <c r="A3005" s="113"/>
      <c r="B3005" s="114"/>
      <c r="C3005" s="115"/>
      <c r="D3005" s="114"/>
      <c r="E3005" s="116"/>
      <c r="F3005" s="116"/>
      <c r="G3005" s="114"/>
      <c r="H3005" s="115"/>
      <c r="I3005" s="274"/>
      <c r="J3005" s="277" t="str">
        <f>IFERROR(VLOOKUP(I3005,ACOUSTIC_SITE_INFO!$AR$3:$AS$501,2,FALSE),"")</f>
        <v/>
      </c>
    </row>
    <row r="3006" spans="1:10" x14ac:dyDescent="0.35">
      <c r="A3006" s="113"/>
      <c r="B3006" s="114"/>
      <c r="C3006" s="115"/>
      <c r="D3006" s="114"/>
      <c r="E3006" s="116"/>
      <c r="F3006" s="116"/>
      <c r="G3006" s="114"/>
      <c r="H3006" s="115"/>
      <c r="I3006" s="274"/>
      <c r="J3006" s="277" t="str">
        <f>IFERROR(VLOOKUP(I3006,ACOUSTIC_SITE_INFO!$AR$3:$AS$501,2,FALSE),"")</f>
        <v/>
      </c>
    </row>
    <row r="3007" spans="1:10" x14ac:dyDescent="0.35">
      <c r="A3007" s="113"/>
      <c r="B3007" s="114"/>
      <c r="C3007" s="115"/>
      <c r="D3007" s="114"/>
      <c r="E3007" s="116"/>
      <c r="F3007" s="116"/>
      <c r="G3007" s="114"/>
      <c r="H3007" s="115"/>
      <c r="I3007" s="274"/>
      <c r="J3007" s="277" t="str">
        <f>IFERROR(VLOOKUP(I3007,ACOUSTIC_SITE_INFO!$AR$3:$AS$501,2,FALSE),"")</f>
        <v/>
      </c>
    </row>
    <row r="3008" spans="1:10" x14ac:dyDescent="0.35">
      <c r="A3008" s="113"/>
      <c r="B3008" s="114"/>
      <c r="C3008" s="115"/>
      <c r="D3008" s="114"/>
      <c r="E3008" s="116"/>
      <c r="F3008" s="116"/>
      <c r="G3008" s="114"/>
      <c r="H3008" s="115"/>
      <c r="I3008" s="274"/>
      <c r="J3008" s="277" t="str">
        <f>IFERROR(VLOOKUP(I3008,ACOUSTIC_SITE_INFO!$AR$3:$AS$501,2,FALSE),"")</f>
        <v/>
      </c>
    </row>
    <row r="3009" spans="1:10" x14ac:dyDescent="0.35">
      <c r="A3009" s="113"/>
      <c r="B3009" s="114"/>
      <c r="C3009" s="115"/>
      <c r="D3009" s="114"/>
      <c r="E3009" s="116"/>
      <c r="F3009" s="116"/>
      <c r="G3009" s="114"/>
      <c r="H3009" s="115"/>
      <c r="I3009" s="274"/>
      <c r="J3009" s="277" t="str">
        <f>IFERROR(VLOOKUP(I3009,ACOUSTIC_SITE_INFO!$AR$3:$AS$501,2,FALSE),"")</f>
        <v/>
      </c>
    </row>
    <row r="3010" spans="1:10" x14ac:dyDescent="0.35">
      <c r="A3010" s="113"/>
      <c r="B3010" s="114"/>
      <c r="C3010" s="115"/>
      <c r="D3010" s="114"/>
      <c r="E3010" s="116"/>
      <c r="F3010" s="116"/>
      <c r="G3010" s="114"/>
      <c r="H3010" s="115"/>
      <c r="I3010" s="274"/>
      <c r="J3010" s="277" t="str">
        <f>IFERROR(VLOOKUP(I3010,ACOUSTIC_SITE_INFO!$AR$3:$AS$501,2,FALSE),"")</f>
        <v/>
      </c>
    </row>
    <row r="3011" spans="1:10" x14ac:dyDescent="0.35">
      <c r="A3011" s="113"/>
      <c r="B3011" s="114"/>
      <c r="C3011" s="115"/>
      <c r="D3011" s="114"/>
      <c r="E3011" s="116"/>
      <c r="F3011" s="116"/>
      <c r="G3011" s="114"/>
      <c r="H3011" s="115"/>
      <c r="I3011" s="274"/>
      <c r="J3011" s="277" t="str">
        <f>IFERROR(VLOOKUP(I3011,ACOUSTIC_SITE_INFO!$AR$3:$AS$501,2,FALSE),"")</f>
        <v/>
      </c>
    </row>
    <row r="3012" spans="1:10" x14ac:dyDescent="0.35">
      <c r="A3012" s="113"/>
      <c r="B3012" s="114"/>
      <c r="C3012" s="115"/>
      <c r="D3012" s="114"/>
      <c r="E3012" s="116"/>
      <c r="F3012" s="116"/>
      <c r="G3012" s="114"/>
      <c r="H3012" s="115"/>
      <c r="I3012" s="274"/>
      <c r="J3012" s="277" t="str">
        <f>IFERROR(VLOOKUP(I3012,ACOUSTIC_SITE_INFO!$AR$3:$AS$501,2,FALSE),"")</f>
        <v/>
      </c>
    </row>
    <row r="3013" spans="1:10" x14ac:dyDescent="0.35">
      <c r="A3013" s="113"/>
      <c r="B3013" s="114"/>
      <c r="C3013" s="115"/>
      <c r="D3013" s="114"/>
      <c r="E3013" s="116"/>
      <c r="F3013" s="116"/>
      <c r="G3013" s="114"/>
      <c r="H3013" s="115"/>
      <c r="I3013" s="274"/>
      <c r="J3013" s="277" t="str">
        <f>IFERROR(VLOOKUP(I3013,ACOUSTIC_SITE_INFO!$AR$3:$AS$501,2,FALSE),"")</f>
        <v/>
      </c>
    </row>
    <row r="3014" spans="1:10" x14ac:dyDescent="0.35">
      <c r="A3014" s="113"/>
      <c r="B3014" s="114"/>
      <c r="C3014" s="115"/>
      <c r="D3014" s="114"/>
      <c r="E3014" s="116"/>
      <c r="F3014" s="116"/>
      <c r="G3014" s="114"/>
      <c r="H3014" s="115"/>
      <c r="I3014" s="274"/>
      <c r="J3014" s="277" t="str">
        <f>IFERROR(VLOOKUP(I3014,ACOUSTIC_SITE_INFO!$AR$3:$AS$501,2,FALSE),"")</f>
        <v/>
      </c>
    </row>
    <row r="3015" spans="1:10" x14ac:dyDescent="0.35">
      <c r="A3015" s="113"/>
      <c r="B3015" s="114"/>
      <c r="C3015" s="115"/>
      <c r="D3015" s="114"/>
      <c r="E3015" s="116"/>
      <c r="F3015" s="116"/>
      <c r="G3015" s="114"/>
      <c r="H3015" s="115"/>
      <c r="I3015" s="274"/>
      <c r="J3015" s="277" t="str">
        <f>IFERROR(VLOOKUP(I3015,ACOUSTIC_SITE_INFO!$AR$3:$AS$501,2,FALSE),"")</f>
        <v/>
      </c>
    </row>
    <row r="3016" spans="1:10" x14ac:dyDescent="0.35">
      <c r="A3016" s="113"/>
      <c r="B3016" s="114"/>
      <c r="C3016" s="115"/>
      <c r="D3016" s="114"/>
      <c r="E3016" s="116"/>
      <c r="F3016" s="116"/>
      <c r="G3016" s="114"/>
      <c r="H3016" s="115"/>
      <c r="I3016" s="274"/>
      <c r="J3016" s="277" t="str">
        <f>IFERROR(VLOOKUP(I3016,ACOUSTIC_SITE_INFO!$AR$3:$AS$501,2,FALSE),"")</f>
        <v/>
      </c>
    </row>
    <row r="3017" spans="1:10" x14ac:dyDescent="0.35">
      <c r="A3017" s="113"/>
      <c r="B3017" s="114"/>
      <c r="C3017" s="115"/>
      <c r="D3017" s="114"/>
      <c r="E3017" s="116"/>
      <c r="F3017" s="116"/>
      <c r="G3017" s="114"/>
      <c r="H3017" s="115"/>
      <c r="I3017" s="274"/>
      <c r="J3017" s="277" t="str">
        <f>IFERROR(VLOOKUP(I3017,ACOUSTIC_SITE_INFO!$AR$3:$AS$501,2,FALSE),"")</f>
        <v/>
      </c>
    </row>
    <row r="3018" spans="1:10" x14ac:dyDescent="0.35">
      <c r="A3018" s="113"/>
      <c r="B3018" s="114"/>
      <c r="C3018" s="115"/>
      <c r="D3018" s="114"/>
      <c r="E3018" s="116"/>
      <c r="F3018" s="116"/>
      <c r="G3018" s="114"/>
      <c r="H3018" s="115"/>
      <c r="I3018" s="274"/>
      <c r="J3018" s="277" t="str">
        <f>IFERROR(VLOOKUP(I3018,ACOUSTIC_SITE_INFO!$AR$3:$AS$501,2,FALSE),"")</f>
        <v/>
      </c>
    </row>
    <row r="3019" spans="1:10" x14ac:dyDescent="0.35">
      <c r="A3019" s="113"/>
      <c r="B3019" s="114"/>
      <c r="C3019" s="115"/>
      <c r="D3019" s="114"/>
      <c r="E3019" s="116"/>
      <c r="F3019" s="116"/>
      <c r="G3019" s="114"/>
      <c r="H3019" s="115"/>
      <c r="I3019" s="274"/>
      <c r="J3019" s="277" t="str">
        <f>IFERROR(VLOOKUP(I3019,ACOUSTIC_SITE_INFO!$AR$3:$AS$501,2,FALSE),"")</f>
        <v/>
      </c>
    </row>
    <row r="3020" spans="1:10" x14ac:dyDescent="0.35">
      <c r="A3020" s="113"/>
      <c r="B3020" s="114"/>
      <c r="C3020" s="115"/>
      <c r="D3020" s="114"/>
      <c r="E3020" s="116"/>
      <c r="F3020" s="116"/>
      <c r="G3020" s="114"/>
      <c r="H3020" s="115"/>
      <c r="I3020" s="274"/>
      <c r="J3020" s="277" t="str">
        <f>IFERROR(VLOOKUP(I3020,ACOUSTIC_SITE_INFO!$AR$3:$AS$501,2,FALSE),"")</f>
        <v/>
      </c>
    </row>
    <row r="3021" spans="1:10" x14ac:dyDescent="0.35">
      <c r="A3021" s="113"/>
      <c r="B3021" s="114"/>
      <c r="C3021" s="115"/>
      <c r="D3021" s="114"/>
      <c r="E3021" s="116"/>
      <c r="F3021" s="116"/>
      <c r="G3021" s="114"/>
      <c r="H3021" s="115"/>
      <c r="I3021" s="274"/>
      <c r="J3021" s="277" t="str">
        <f>IFERROR(VLOOKUP(I3021,ACOUSTIC_SITE_INFO!$AR$3:$AS$501,2,FALSE),"")</f>
        <v/>
      </c>
    </row>
    <row r="3022" spans="1:10" x14ac:dyDescent="0.35">
      <c r="A3022" s="113"/>
      <c r="B3022" s="114"/>
      <c r="C3022" s="115"/>
      <c r="D3022" s="114"/>
      <c r="E3022" s="116"/>
      <c r="F3022" s="116"/>
      <c r="G3022" s="114"/>
      <c r="H3022" s="115"/>
      <c r="I3022" s="274"/>
      <c r="J3022" s="277" t="str">
        <f>IFERROR(VLOOKUP(I3022,ACOUSTIC_SITE_INFO!$AR$3:$AS$501,2,FALSE),"")</f>
        <v/>
      </c>
    </row>
    <row r="3023" spans="1:10" x14ac:dyDescent="0.35">
      <c r="A3023" s="113"/>
      <c r="B3023" s="114"/>
      <c r="C3023" s="115"/>
      <c r="D3023" s="114"/>
      <c r="E3023" s="116"/>
      <c r="F3023" s="116"/>
      <c r="G3023" s="114"/>
      <c r="H3023" s="115"/>
      <c r="I3023" s="274"/>
      <c r="J3023" s="277" t="str">
        <f>IFERROR(VLOOKUP(I3023,ACOUSTIC_SITE_INFO!$AR$3:$AS$501,2,FALSE),"")</f>
        <v/>
      </c>
    </row>
    <row r="3024" spans="1:10" x14ac:dyDescent="0.35">
      <c r="A3024" s="113"/>
      <c r="B3024" s="114"/>
      <c r="C3024" s="115"/>
      <c r="D3024" s="114"/>
      <c r="E3024" s="116"/>
      <c r="F3024" s="116"/>
      <c r="G3024" s="114"/>
      <c r="H3024" s="115"/>
      <c r="I3024" s="274"/>
      <c r="J3024" s="277" t="str">
        <f>IFERROR(VLOOKUP(I3024,ACOUSTIC_SITE_INFO!$AR$3:$AS$501,2,FALSE),"")</f>
        <v/>
      </c>
    </row>
    <row r="3025" spans="1:10" x14ac:dyDescent="0.35">
      <c r="A3025" s="113"/>
      <c r="B3025" s="114"/>
      <c r="C3025" s="115"/>
      <c r="D3025" s="114"/>
      <c r="E3025" s="116"/>
      <c r="F3025" s="116"/>
      <c r="G3025" s="114"/>
      <c r="H3025" s="115"/>
      <c r="I3025" s="274"/>
      <c r="J3025" s="277" t="str">
        <f>IFERROR(VLOOKUP(I3025,ACOUSTIC_SITE_INFO!$AR$3:$AS$501,2,FALSE),"")</f>
        <v/>
      </c>
    </row>
    <row r="3026" spans="1:10" x14ac:dyDescent="0.35">
      <c r="A3026" s="113"/>
      <c r="B3026" s="114"/>
      <c r="C3026" s="115"/>
      <c r="D3026" s="114"/>
      <c r="E3026" s="116"/>
      <c r="F3026" s="116"/>
      <c r="G3026" s="114"/>
      <c r="H3026" s="115"/>
      <c r="I3026" s="274"/>
      <c r="J3026" s="277" t="str">
        <f>IFERROR(VLOOKUP(I3026,ACOUSTIC_SITE_INFO!$AR$3:$AS$501,2,FALSE),"")</f>
        <v/>
      </c>
    </row>
    <row r="3027" spans="1:10" x14ac:dyDescent="0.35">
      <c r="A3027" s="113"/>
      <c r="B3027" s="114"/>
      <c r="C3027" s="115"/>
      <c r="D3027" s="114"/>
      <c r="E3027" s="116"/>
      <c r="F3027" s="116"/>
      <c r="G3027" s="114"/>
      <c r="H3027" s="115"/>
      <c r="I3027" s="274"/>
      <c r="J3027" s="277" t="str">
        <f>IFERROR(VLOOKUP(I3027,ACOUSTIC_SITE_INFO!$AR$3:$AS$501,2,FALSE),"")</f>
        <v/>
      </c>
    </row>
    <row r="3028" spans="1:10" x14ac:dyDescent="0.35">
      <c r="A3028" s="113"/>
      <c r="B3028" s="114"/>
      <c r="C3028" s="115"/>
      <c r="D3028" s="114"/>
      <c r="E3028" s="116"/>
      <c r="F3028" s="116"/>
      <c r="G3028" s="114"/>
      <c r="H3028" s="115"/>
      <c r="I3028" s="274"/>
      <c r="J3028" s="277" t="str">
        <f>IFERROR(VLOOKUP(I3028,ACOUSTIC_SITE_INFO!$AR$3:$AS$501,2,FALSE),"")</f>
        <v/>
      </c>
    </row>
    <row r="3029" spans="1:10" x14ac:dyDescent="0.35">
      <c r="A3029" s="113"/>
      <c r="B3029" s="114"/>
      <c r="C3029" s="115"/>
      <c r="D3029" s="114"/>
      <c r="E3029" s="116"/>
      <c r="F3029" s="116"/>
      <c r="G3029" s="114"/>
      <c r="H3029" s="115"/>
      <c r="I3029" s="274"/>
      <c r="J3029" s="277" t="str">
        <f>IFERROR(VLOOKUP(I3029,ACOUSTIC_SITE_INFO!$AR$3:$AS$501,2,FALSE),"")</f>
        <v/>
      </c>
    </row>
    <row r="3030" spans="1:10" x14ac:dyDescent="0.35">
      <c r="A3030" s="113"/>
      <c r="B3030" s="114"/>
      <c r="C3030" s="115"/>
      <c r="D3030" s="114"/>
      <c r="E3030" s="116"/>
      <c r="F3030" s="116"/>
      <c r="G3030" s="114"/>
      <c r="H3030" s="115"/>
      <c r="I3030" s="274"/>
      <c r="J3030" s="277" t="str">
        <f>IFERROR(VLOOKUP(I3030,ACOUSTIC_SITE_INFO!$AR$3:$AS$501,2,FALSE),"")</f>
        <v/>
      </c>
    </row>
    <row r="3031" spans="1:10" x14ac:dyDescent="0.35">
      <c r="A3031" s="113"/>
      <c r="B3031" s="114"/>
      <c r="C3031" s="115"/>
      <c r="D3031" s="114"/>
      <c r="E3031" s="116"/>
      <c r="F3031" s="116"/>
      <c r="G3031" s="114"/>
      <c r="H3031" s="115"/>
      <c r="I3031" s="274"/>
      <c r="J3031" s="277" t="str">
        <f>IFERROR(VLOOKUP(I3031,ACOUSTIC_SITE_INFO!$AR$3:$AS$501,2,FALSE),"")</f>
        <v/>
      </c>
    </row>
    <row r="3032" spans="1:10" x14ac:dyDescent="0.35">
      <c r="A3032" s="113"/>
      <c r="B3032" s="114"/>
      <c r="C3032" s="115"/>
      <c r="D3032" s="114"/>
      <c r="E3032" s="116"/>
      <c r="F3032" s="116"/>
      <c r="G3032" s="114"/>
      <c r="H3032" s="115"/>
      <c r="I3032" s="274"/>
      <c r="J3032" s="277" t="str">
        <f>IFERROR(VLOOKUP(I3032,ACOUSTIC_SITE_INFO!$AR$3:$AS$501,2,FALSE),"")</f>
        <v/>
      </c>
    </row>
    <row r="3033" spans="1:10" x14ac:dyDescent="0.35">
      <c r="A3033" s="113"/>
      <c r="B3033" s="114"/>
      <c r="C3033" s="115"/>
      <c r="D3033" s="114"/>
      <c r="E3033" s="116"/>
      <c r="F3033" s="116"/>
      <c r="G3033" s="114"/>
      <c r="H3033" s="115"/>
      <c r="I3033" s="274"/>
      <c r="J3033" s="277" t="str">
        <f>IFERROR(VLOOKUP(I3033,ACOUSTIC_SITE_INFO!$AR$3:$AS$501,2,FALSE),"")</f>
        <v/>
      </c>
    </row>
    <row r="3034" spans="1:10" x14ac:dyDescent="0.35">
      <c r="A3034" s="113"/>
      <c r="B3034" s="114"/>
      <c r="C3034" s="115"/>
      <c r="D3034" s="114"/>
      <c r="E3034" s="116"/>
      <c r="F3034" s="116"/>
      <c r="G3034" s="114"/>
      <c r="H3034" s="115"/>
      <c r="I3034" s="274"/>
      <c r="J3034" s="277" t="str">
        <f>IFERROR(VLOOKUP(I3034,ACOUSTIC_SITE_INFO!$AR$3:$AS$501,2,FALSE),"")</f>
        <v/>
      </c>
    </row>
    <row r="3035" spans="1:10" x14ac:dyDescent="0.35">
      <c r="A3035" s="113"/>
      <c r="B3035" s="114"/>
      <c r="C3035" s="115"/>
      <c r="D3035" s="114"/>
      <c r="E3035" s="116"/>
      <c r="F3035" s="116"/>
      <c r="G3035" s="114"/>
      <c r="H3035" s="115"/>
      <c r="I3035" s="274"/>
      <c r="J3035" s="277" t="str">
        <f>IFERROR(VLOOKUP(I3035,ACOUSTIC_SITE_INFO!$AR$3:$AS$501,2,FALSE),"")</f>
        <v/>
      </c>
    </row>
    <row r="3036" spans="1:10" x14ac:dyDescent="0.35">
      <c r="A3036" s="113"/>
      <c r="B3036" s="114"/>
      <c r="C3036" s="115"/>
      <c r="D3036" s="114"/>
      <c r="E3036" s="116"/>
      <c r="F3036" s="116"/>
      <c r="G3036" s="114"/>
      <c r="H3036" s="115"/>
      <c r="I3036" s="274"/>
      <c r="J3036" s="277" t="str">
        <f>IFERROR(VLOOKUP(I3036,ACOUSTIC_SITE_INFO!$AR$3:$AS$501,2,FALSE),"")</f>
        <v/>
      </c>
    </row>
    <row r="3037" spans="1:10" x14ac:dyDescent="0.35">
      <c r="A3037" s="113"/>
      <c r="B3037" s="114"/>
      <c r="C3037" s="115"/>
      <c r="D3037" s="114"/>
      <c r="E3037" s="116"/>
      <c r="F3037" s="116"/>
      <c r="G3037" s="114"/>
      <c r="H3037" s="115"/>
      <c r="I3037" s="274"/>
      <c r="J3037" s="277" t="str">
        <f>IFERROR(VLOOKUP(I3037,ACOUSTIC_SITE_INFO!$AR$3:$AS$501,2,FALSE),"")</f>
        <v/>
      </c>
    </row>
    <row r="3038" spans="1:10" x14ac:dyDescent="0.35">
      <c r="A3038" s="113"/>
      <c r="B3038" s="114"/>
      <c r="C3038" s="115"/>
      <c r="D3038" s="114"/>
      <c r="E3038" s="116"/>
      <c r="F3038" s="116"/>
      <c r="G3038" s="114"/>
      <c r="H3038" s="115"/>
      <c r="I3038" s="274"/>
      <c r="J3038" s="277" t="str">
        <f>IFERROR(VLOOKUP(I3038,ACOUSTIC_SITE_INFO!$AR$3:$AS$501,2,FALSE),"")</f>
        <v/>
      </c>
    </row>
    <row r="3039" spans="1:10" x14ac:dyDescent="0.35">
      <c r="A3039" s="113"/>
      <c r="B3039" s="114"/>
      <c r="C3039" s="115"/>
      <c r="D3039" s="114"/>
      <c r="E3039" s="116"/>
      <c r="F3039" s="116"/>
      <c r="G3039" s="114"/>
      <c r="H3039" s="115"/>
      <c r="I3039" s="274"/>
      <c r="J3039" s="277" t="str">
        <f>IFERROR(VLOOKUP(I3039,ACOUSTIC_SITE_INFO!$AR$3:$AS$501,2,FALSE),"")</f>
        <v/>
      </c>
    </row>
    <row r="3040" spans="1:10" x14ac:dyDescent="0.35">
      <c r="A3040" s="113"/>
      <c r="B3040" s="114"/>
      <c r="C3040" s="115"/>
      <c r="D3040" s="114"/>
      <c r="E3040" s="116"/>
      <c r="F3040" s="116"/>
      <c r="G3040" s="114"/>
      <c r="H3040" s="115"/>
      <c r="I3040" s="274"/>
      <c r="J3040" s="277" t="str">
        <f>IFERROR(VLOOKUP(I3040,ACOUSTIC_SITE_INFO!$AR$3:$AS$501,2,FALSE),"")</f>
        <v/>
      </c>
    </row>
    <row r="3041" spans="1:10" x14ac:dyDescent="0.35">
      <c r="A3041" s="113"/>
      <c r="B3041" s="114"/>
      <c r="C3041" s="115"/>
      <c r="D3041" s="114"/>
      <c r="E3041" s="116"/>
      <c r="F3041" s="116"/>
      <c r="G3041" s="114"/>
      <c r="H3041" s="115"/>
      <c r="I3041" s="274"/>
      <c r="J3041" s="277" t="str">
        <f>IFERROR(VLOOKUP(I3041,ACOUSTIC_SITE_INFO!$AR$3:$AS$501,2,FALSE),"")</f>
        <v/>
      </c>
    </row>
    <row r="3042" spans="1:10" x14ac:dyDescent="0.35">
      <c r="A3042" s="113"/>
      <c r="B3042" s="114"/>
      <c r="C3042" s="115"/>
      <c r="D3042" s="114"/>
      <c r="E3042" s="116"/>
      <c r="F3042" s="116"/>
      <c r="G3042" s="114"/>
      <c r="H3042" s="115"/>
      <c r="I3042" s="274"/>
      <c r="J3042" s="277" t="str">
        <f>IFERROR(VLOOKUP(I3042,ACOUSTIC_SITE_INFO!$AR$3:$AS$501,2,FALSE),"")</f>
        <v/>
      </c>
    </row>
    <row r="3043" spans="1:10" x14ac:dyDescent="0.35">
      <c r="A3043" s="113"/>
      <c r="B3043" s="114"/>
      <c r="C3043" s="115"/>
      <c r="D3043" s="114"/>
      <c r="E3043" s="116"/>
      <c r="F3043" s="116"/>
      <c r="G3043" s="114"/>
      <c r="H3043" s="115"/>
      <c r="I3043" s="274"/>
      <c r="J3043" s="277" t="str">
        <f>IFERROR(VLOOKUP(I3043,ACOUSTIC_SITE_INFO!$AR$3:$AS$501,2,FALSE),"")</f>
        <v/>
      </c>
    </row>
    <row r="3044" spans="1:10" x14ac:dyDescent="0.35">
      <c r="A3044" s="113"/>
      <c r="B3044" s="114"/>
      <c r="C3044" s="115"/>
      <c r="D3044" s="114"/>
      <c r="E3044" s="116"/>
      <c r="F3044" s="116"/>
      <c r="G3044" s="114"/>
      <c r="H3044" s="115"/>
      <c r="I3044" s="274"/>
      <c r="J3044" s="277" t="str">
        <f>IFERROR(VLOOKUP(I3044,ACOUSTIC_SITE_INFO!$AR$3:$AS$501,2,FALSE),"")</f>
        <v/>
      </c>
    </row>
    <row r="3045" spans="1:10" x14ac:dyDescent="0.35">
      <c r="A3045" s="113"/>
      <c r="B3045" s="114"/>
      <c r="C3045" s="115"/>
      <c r="D3045" s="114"/>
      <c r="E3045" s="116"/>
      <c r="F3045" s="116"/>
      <c r="G3045" s="114"/>
      <c r="H3045" s="115"/>
      <c r="I3045" s="274"/>
      <c r="J3045" s="277" t="str">
        <f>IFERROR(VLOOKUP(I3045,ACOUSTIC_SITE_INFO!$AR$3:$AS$501,2,FALSE),"")</f>
        <v/>
      </c>
    </row>
    <row r="3046" spans="1:10" x14ac:dyDescent="0.35">
      <c r="A3046" s="113"/>
      <c r="B3046" s="114"/>
      <c r="C3046" s="115"/>
      <c r="D3046" s="114"/>
      <c r="E3046" s="116"/>
      <c r="F3046" s="116"/>
      <c r="G3046" s="114"/>
      <c r="H3046" s="115"/>
      <c r="I3046" s="274"/>
      <c r="J3046" s="277" t="str">
        <f>IFERROR(VLOOKUP(I3046,ACOUSTIC_SITE_INFO!$AR$3:$AS$501,2,FALSE),"")</f>
        <v/>
      </c>
    </row>
    <row r="3047" spans="1:10" x14ac:dyDescent="0.35">
      <c r="A3047" s="113"/>
      <c r="B3047" s="114"/>
      <c r="C3047" s="115"/>
      <c r="D3047" s="114"/>
      <c r="E3047" s="116"/>
      <c r="F3047" s="116"/>
      <c r="G3047" s="114"/>
      <c r="H3047" s="115"/>
      <c r="I3047" s="274"/>
      <c r="J3047" s="277" t="str">
        <f>IFERROR(VLOOKUP(I3047,ACOUSTIC_SITE_INFO!$AR$3:$AS$501,2,FALSE),"")</f>
        <v/>
      </c>
    </row>
    <row r="3048" spans="1:10" x14ac:dyDescent="0.35">
      <c r="A3048" s="113"/>
      <c r="B3048" s="114"/>
      <c r="C3048" s="115"/>
      <c r="D3048" s="114"/>
      <c r="E3048" s="116"/>
      <c r="F3048" s="116"/>
      <c r="G3048" s="114"/>
      <c r="H3048" s="115"/>
      <c r="I3048" s="274"/>
      <c r="J3048" s="277" t="str">
        <f>IFERROR(VLOOKUP(I3048,ACOUSTIC_SITE_INFO!$AR$3:$AS$501,2,FALSE),"")</f>
        <v/>
      </c>
    </row>
    <row r="3049" spans="1:10" x14ac:dyDescent="0.35">
      <c r="A3049" s="113"/>
      <c r="B3049" s="114"/>
      <c r="C3049" s="115"/>
      <c r="D3049" s="114"/>
      <c r="E3049" s="116"/>
      <c r="F3049" s="116"/>
      <c r="G3049" s="114"/>
      <c r="H3049" s="115"/>
      <c r="I3049" s="274"/>
      <c r="J3049" s="277" t="str">
        <f>IFERROR(VLOOKUP(I3049,ACOUSTIC_SITE_INFO!$AR$3:$AS$501,2,FALSE),"")</f>
        <v/>
      </c>
    </row>
    <row r="3050" spans="1:10" x14ac:dyDescent="0.35">
      <c r="A3050" s="113"/>
      <c r="B3050" s="114"/>
      <c r="C3050" s="115"/>
      <c r="D3050" s="114"/>
      <c r="E3050" s="116"/>
      <c r="F3050" s="116"/>
      <c r="G3050" s="114"/>
      <c r="H3050" s="115"/>
      <c r="I3050" s="274"/>
      <c r="J3050" s="277" t="str">
        <f>IFERROR(VLOOKUP(I3050,ACOUSTIC_SITE_INFO!$AR$3:$AS$501,2,FALSE),"")</f>
        <v/>
      </c>
    </row>
    <row r="3051" spans="1:10" x14ac:dyDescent="0.35">
      <c r="A3051" s="113"/>
      <c r="B3051" s="114"/>
      <c r="C3051" s="115"/>
      <c r="D3051" s="114"/>
      <c r="E3051" s="116"/>
      <c r="F3051" s="116"/>
      <c r="G3051" s="114"/>
      <c r="H3051" s="115"/>
      <c r="I3051" s="274"/>
      <c r="J3051" s="277" t="str">
        <f>IFERROR(VLOOKUP(I3051,ACOUSTIC_SITE_INFO!$AR$3:$AS$501,2,FALSE),"")</f>
        <v/>
      </c>
    </row>
    <row r="3052" spans="1:10" x14ac:dyDescent="0.35">
      <c r="A3052" s="113"/>
      <c r="B3052" s="114"/>
      <c r="C3052" s="115"/>
      <c r="D3052" s="114"/>
      <c r="E3052" s="116"/>
      <c r="F3052" s="116"/>
      <c r="G3052" s="114"/>
      <c r="H3052" s="115"/>
      <c r="I3052" s="274"/>
      <c r="J3052" s="277" t="str">
        <f>IFERROR(VLOOKUP(I3052,ACOUSTIC_SITE_INFO!$AR$3:$AS$501,2,FALSE),"")</f>
        <v/>
      </c>
    </row>
    <row r="3053" spans="1:10" x14ac:dyDescent="0.35">
      <c r="A3053" s="113"/>
      <c r="B3053" s="114"/>
      <c r="C3053" s="115"/>
      <c r="D3053" s="114"/>
      <c r="E3053" s="116"/>
      <c r="F3053" s="116"/>
      <c r="G3053" s="114"/>
      <c r="H3053" s="115"/>
      <c r="I3053" s="274"/>
      <c r="J3053" s="277" t="str">
        <f>IFERROR(VLOOKUP(I3053,ACOUSTIC_SITE_INFO!$AR$3:$AS$501,2,FALSE),"")</f>
        <v/>
      </c>
    </row>
    <row r="3054" spans="1:10" x14ac:dyDescent="0.35">
      <c r="A3054" s="113"/>
      <c r="B3054" s="114"/>
      <c r="C3054" s="115"/>
      <c r="D3054" s="114"/>
      <c r="E3054" s="116"/>
      <c r="F3054" s="116"/>
      <c r="G3054" s="114"/>
      <c r="H3054" s="115"/>
      <c r="I3054" s="274"/>
      <c r="J3054" s="277" t="str">
        <f>IFERROR(VLOOKUP(I3054,ACOUSTIC_SITE_INFO!$AR$3:$AS$501,2,FALSE),"")</f>
        <v/>
      </c>
    </row>
    <row r="3055" spans="1:10" x14ac:dyDescent="0.35">
      <c r="A3055" s="113"/>
      <c r="B3055" s="114"/>
      <c r="C3055" s="115"/>
      <c r="D3055" s="114"/>
      <c r="E3055" s="116"/>
      <c r="F3055" s="116"/>
      <c r="G3055" s="114"/>
      <c r="H3055" s="115"/>
      <c r="I3055" s="274"/>
      <c r="J3055" s="277" t="str">
        <f>IFERROR(VLOOKUP(I3055,ACOUSTIC_SITE_INFO!$AR$3:$AS$501,2,FALSE),"")</f>
        <v/>
      </c>
    </row>
    <row r="3056" spans="1:10" x14ac:dyDescent="0.35">
      <c r="A3056" s="113"/>
      <c r="B3056" s="114"/>
      <c r="C3056" s="115"/>
      <c r="D3056" s="114"/>
      <c r="E3056" s="116"/>
      <c r="F3056" s="116"/>
      <c r="G3056" s="114"/>
      <c r="H3056" s="115"/>
      <c r="I3056" s="274"/>
      <c r="J3056" s="277" t="str">
        <f>IFERROR(VLOOKUP(I3056,ACOUSTIC_SITE_INFO!$AR$3:$AS$501,2,FALSE),"")</f>
        <v/>
      </c>
    </row>
    <row r="3057" spans="1:10" x14ac:dyDescent="0.35">
      <c r="A3057" s="113"/>
      <c r="B3057" s="114"/>
      <c r="C3057" s="115"/>
      <c r="D3057" s="114"/>
      <c r="E3057" s="116"/>
      <c r="F3057" s="116"/>
      <c r="G3057" s="114"/>
      <c r="H3057" s="115"/>
      <c r="I3057" s="274"/>
      <c r="J3057" s="277" t="str">
        <f>IFERROR(VLOOKUP(I3057,ACOUSTIC_SITE_INFO!$AR$3:$AS$501,2,FALSE),"")</f>
        <v/>
      </c>
    </row>
    <row r="3058" spans="1:10" x14ac:dyDescent="0.35">
      <c r="A3058" s="113"/>
      <c r="B3058" s="114"/>
      <c r="C3058" s="115"/>
      <c r="D3058" s="114"/>
      <c r="E3058" s="116"/>
      <c r="F3058" s="116"/>
      <c r="G3058" s="114"/>
      <c r="H3058" s="115"/>
      <c r="I3058" s="274"/>
      <c r="J3058" s="277" t="str">
        <f>IFERROR(VLOOKUP(I3058,ACOUSTIC_SITE_INFO!$AR$3:$AS$501,2,FALSE),"")</f>
        <v/>
      </c>
    </row>
    <row r="3059" spans="1:10" x14ac:dyDescent="0.35">
      <c r="A3059" s="113"/>
      <c r="B3059" s="114"/>
      <c r="C3059" s="115"/>
      <c r="D3059" s="114"/>
      <c r="E3059" s="116"/>
      <c r="F3059" s="116"/>
      <c r="G3059" s="114"/>
      <c r="H3059" s="115"/>
      <c r="I3059" s="274"/>
      <c r="J3059" s="277" t="str">
        <f>IFERROR(VLOOKUP(I3059,ACOUSTIC_SITE_INFO!$AR$3:$AS$501,2,FALSE),"")</f>
        <v/>
      </c>
    </row>
    <row r="3060" spans="1:10" x14ac:dyDescent="0.35">
      <c r="A3060" s="113"/>
      <c r="B3060" s="114"/>
      <c r="C3060" s="115"/>
      <c r="D3060" s="114"/>
      <c r="E3060" s="116"/>
      <c r="F3060" s="116"/>
      <c r="G3060" s="114"/>
      <c r="H3060" s="115"/>
      <c r="I3060" s="274"/>
      <c r="J3060" s="277" t="str">
        <f>IFERROR(VLOOKUP(I3060,ACOUSTIC_SITE_INFO!$AR$3:$AS$501,2,FALSE),"")</f>
        <v/>
      </c>
    </row>
    <row r="3061" spans="1:10" x14ac:dyDescent="0.35">
      <c r="A3061" s="113"/>
      <c r="B3061" s="114"/>
      <c r="C3061" s="115"/>
      <c r="D3061" s="114"/>
      <c r="E3061" s="116"/>
      <c r="F3061" s="116"/>
      <c r="G3061" s="114"/>
      <c r="H3061" s="115"/>
      <c r="I3061" s="274"/>
      <c r="J3061" s="277" t="str">
        <f>IFERROR(VLOOKUP(I3061,ACOUSTIC_SITE_INFO!$AR$3:$AS$501,2,FALSE),"")</f>
        <v/>
      </c>
    </row>
    <row r="3062" spans="1:10" x14ac:dyDescent="0.35">
      <c r="A3062" s="113"/>
      <c r="B3062" s="114"/>
      <c r="C3062" s="115"/>
      <c r="D3062" s="114"/>
      <c r="E3062" s="116"/>
      <c r="F3062" s="116"/>
      <c r="G3062" s="114"/>
      <c r="H3062" s="115"/>
      <c r="I3062" s="274"/>
      <c r="J3062" s="277" t="str">
        <f>IFERROR(VLOOKUP(I3062,ACOUSTIC_SITE_INFO!$AR$3:$AS$501,2,FALSE),"")</f>
        <v/>
      </c>
    </row>
    <row r="3063" spans="1:10" x14ac:dyDescent="0.35">
      <c r="A3063" s="113"/>
      <c r="B3063" s="114"/>
      <c r="C3063" s="115"/>
      <c r="D3063" s="114"/>
      <c r="E3063" s="116"/>
      <c r="F3063" s="116"/>
      <c r="G3063" s="114"/>
      <c r="H3063" s="115"/>
      <c r="I3063" s="274"/>
      <c r="J3063" s="277" t="str">
        <f>IFERROR(VLOOKUP(I3063,ACOUSTIC_SITE_INFO!$AR$3:$AS$501,2,FALSE),"")</f>
        <v/>
      </c>
    </row>
    <row r="3064" spans="1:10" x14ac:dyDescent="0.35">
      <c r="A3064" s="113"/>
      <c r="B3064" s="114"/>
      <c r="C3064" s="115"/>
      <c r="D3064" s="114"/>
      <c r="E3064" s="116"/>
      <c r="F3064" s="116"/>
      <c r="G3064" s="114"/>
      <c r="H3064" s="115"/>
      <c r="I3064" s="274"/>
      <c r="J3064" s="277" t="str">
        <f>IFERROR(VLOOKUP(I3064,ACOUSTIC_SITE_INFO!$AR$3:$AS$501,2,FALSE),"")</f>
        <v/>
      </c>
    </row>
    <row r="3065" spans="1:10" x14ac:dyDescent="0.35">
      <c r="A3065" s="113"/>
      <c r="B3065" s="114"/>
      <c r="C3065" s="115"/>
      <c r="D3065" s="114"/>
      <c r="E3065" s="116"/>
      <c r="F3065" s="116"/>
      <c r="G3065" s="114"/>
      <c r="H3065" s="115"/>
      <c r="I3065" s="274"/>
      <c r="J3065" s="277" t="str">
        <f>IFERROR(VLOOKUP(I3065,ACOUSTIC_SITE_INFO!$AR$3:$AS$501,2,FALSE),"")</f>
        <v/>
      </c>
    </row>
    <row r="3066" spans="1:10" x14ac:dyDescent="0.35">
      <c r="A3066" s="113"/>
      <c r="B3066" s="114"/>
      <c r="C3066" s="115"/>
      <c r="D3066" s="114"/>
      <c r="E3066" s="116"/>
      <c r="F3066" s="116"/>
      <c r="G3066" s="114"/>
      <c r="H3066" s="115"/>
      <c r="I3066" s="274"/>
      <c r="J3066" s="277" t="str">
        <f>IFERROR(VLOOKUP(I3066,ACOUSTIC_SITE_INFO!$AR$3:$AS$501,2,FALSE),"")</f>
        <v/>
      </c>
    </row>
    <row r="3067" spans="1:10" x14ac:dyDescent="0.35">
      <c r="A3067" s="113"/>
      <c r="B3067" s="114"/>
      <c r="C3067" s="115"/>
      <c r="D3067" s="114"/>
      <c r="E3067" s="116"/>
      <c r="F3067" s="116"/>
      <c r="G3067" s="114"/>
      <c r="H3067" s="115"/>
      <c r="I3067" s="274"/>
      <c r="J3067" s="277" t="str">
        <f>IFERROR(VLOOKUP(I3067,ACOUSTIC_SITE_INFO!$AR$3:$AS$501,2,FALSE),"")</f>
        <v/>
      </c>
    </row>
    <row r="3068" spans="1:10" x14ac:dyDescent="0.35">
      <c r="A3068" s="113"/>
      <c r="B3068" s="114"/>
      <c r="C3068" s="115"/>
      <c r="D3068" s="114"/>
      <c r="E3068" s="116"/>
      <c r="F3068" s="116"/>
      <c r="G3068" s="114"/>
      <c r="H3068" s="115"/>
      <c r="I3068" s="274"/>
      <c r="J3068" s="277" t="str">
        <f>IFERROR(VLOOKUP(I3068,ACOUSTIC_SITE_INFO!$AR$3:$AS$501,2,FALSE),"")</f>
        <v/>
      </c>
    </row>
    <row r="3069" spans="1:10" x14ac:dyDescent="0.35">
      <c r="A3069" s="113"/>
      <c r="B3069" s="114"/>
      <c r="C3069" s="115"/>
      <c r="D3069" s="114"/>
      <c r="E3069" s="116"/>
      <c r="F3069" s="116"/>
      <c r="G3069" s="114"/>
      <c r="H3069" s="115"/>
      <c r="I3069" s="274"/>
      <c r="J3069" s="277" t="str">
        <f>IFERROR(VLOOKUP(I3069,ACOUSTIC_SITE_INFO!$AR$3:$AS$501,2,FALSE),"")</f>
        <v/>
      </c>
    </row>
    <row r="3070" spans="1:10" x14ac:dyDescent="0.35">
      <c r="A3070" s="113"/>
      <c r="B3070" s="114"/>
      <c r="C3070" s="115"/>
      <c r="D3070" s="114"/>
      <c r="E3070" s="116"/>
      <c r="F3070" s="116"/>
      <c r="G3070" s="114"/>
      <c r="H3070" s="115"/>
      <c r="I3070" s="274"/>
      <c r="J3070" s="277" t="str">
        <f>IFERROR(VLOOKUP(I3070,ACOUSTIC_SITE_INFO!$AR$3:$AS$501,2,FALSE),"")</f>
        <v/>
      </c>
    </row>
    <row r="3071" spans="1:10" x14ac:dyDescent="0.35">
      <c r="A3071" s="113"/>
      <c r="B3071" s="114"/>
      <c r="C3071" s="115"/>
      <c r="D3071" s="114"/>
      <c r="E3071" s="116"/>
      <c r="F3071" s="116"/>
      <c r="G3071" s="114"/>
      <c r="H3071" s="115"/>
      <c r="I3071" s="274"/>
      <c r="J3071" s="277" t="str">
        <f>IFERROR(VLOOKUP(I3071,ACOUSTIC_SITE_INFO!$AR$3:$AS$501,2,FALSE),"")</f>
        <v/>
      </c>
    </row>
    <row r="3072" spans="1:10" x14ac:dyDescent="0.35">
      <c r="A3072" s="113"/>
      <c r="B3072" s="114"/>
      <c r="C3072" s="115"/>
      <c r="D3072" s="114"/>
      <c r="E3072" s="116"/>
      <c r="F3072" s="116"/>
      <c r="G3072" s="114"/>
      <c r="H3072" s="115"/>
      <c r="I3072" s="274"/>
      <c r="J3072" s="277" t="str">
        <f>IFERROR(VLOOKUP(I3072,ACOUSTIC_SITE_INFO!$AR$3:$AS$501,2,FALSE),"")</f>
        <v/>
      </c>
    </row>
    <row r="3073" spans="1:10" x14ac:dyDescent="0.35">
      <c r="A3073" s="113"/>
      <c r="B3073" s="114"/>
      <c r="C3073" s="115"/>
      <c r="D3073" s="114"/>
      <c r="E3073" s="116"/>
      <c r="F3073" s="116"/>
      <c r="G3073" s="114"/>
      <c r="H3073" s="115"/>
      <c r="I3073" s="274"/>
      <c r="J3073" s="277" t="str">
        <f>IFERROR(VLOOKUP(I3073,ACOUSTIC_SITE_INFO!$AR$3:$AS$501,2,FALSE),"")</f>
        <v/>
      </c>
    </row>
    <row r="3074" spans="1:10" x14ac:dyDescent="0.35">
      <c r="A3074" s="113"/>
      <c r="B3074" s="114"/>
      <c r="C3074" s="115"/>
      <c r="D3074" s="114"/>
      <c r="E3074" s="116"/>
      <c r="F3074" s="116"/>
      <c r="G3074" s="114"/>
      <c r="H3074" s="115"/>
      <c r="I3074" s="274"/>
      <c r="J3074" s="277" t="str">
        <f>IFERROR(VLOOKUP(I3074,ACOUSTIC_SITE_INFO!$AR$3:$AS$501,2,FALSE),"")</f>
        <v/>
      </c>
    </row>
    <row r="3075" spans="1:10" x14ac:dyDescent="0.35">
      <c r="A3075" s="113"/>
      <c r="B3075" s="114"/>
      <c r="C3075" s="115"/>
      <c r="D3075" s="114"/>
      <c r="E3075" s="116"/>
      <c r="F3075" s="116"/>
      <c r="G3075" s="114"/>
      <c r="H3075" s="115"/>
      <c r="I3075" s="274"/>
      <c r="J3075" s="277" t="str">
        <f>IFERROR(VLOOKUP(I3075,ACOUSTIC_SITE_INFO!$AR$3:$AS$501,2,FALSE),"")</f>
        <v/>
      </c>
    </row>
    <row r="3076" spans="1:10" x14ac:dyDescent="0.35">
      <c r="A3076" s="113"/>
      <c r="B3076" s="114"/>
      <c r="C3076" s="115"/>
      <c r="D3076" s="114"/>
      <c r="E3076" s="116"/>
      <c r="F3076" s="116"/>
      <c r="G3076" s="114"/>
      <c r="H3076" s="115"/>
      <c r="I3076" s="274"/>
      <c r="J3076" s="277" t="str">
        <f>IFERROR(VLOOKUP(I3076,ACOUSTIC_SITE_INFO!$AR$3:$AS$501,2,FALSE),"")</f>
        <v/>
      </c>
    </row>
    <row r="3077" spans="1:10" x14ac:dyDescent="0.35">
      <c r="A3077" s="113"/>
      <c r="B3077" s="114"/>
      <c r="C3077" s="115"/>
      <c r="D3077" s="114"/>
      <c r="E3077" s="116"/>
      <c r="F3077" s="116"/>
      <c r="G3077" s="114"/>
      <c r="H3077" s="115"/>
      <c r="I3077" s="274"/>
      <c r="J3077" s="277" t="str">
        <f>IFERROR(VLOOKUP(I3077,ACOUSTIC_SITE_INFO!$AR$3:$AS$501,2,FALSE),"")</f>
        <v/>
      </c>
    </row>
    <row r="3078" spans="1:10" x14ac:dyDescent="0.35">
      <c r="A3078" s="113"/>
      <c r="B3078" s="114"/>
      <c r="C3078" s="115"/>
      <c r="D3078" s="114"/>
      <c r="E3078" s="116"/>
      <c r="F3078" s="116"/>
      <c r="G3078" s="114"/>
      <c r="H3078" s="115"/>
      <c r="I3078" s="274"/>
      <c r="J3078" s="277" t="str">
        <f>IFERROR(VLOOKUP(I3078,ACOUSTIC_SITE_INFO!$AR$3:$AS$501,2,FALSE),"")</f>
        <v/>
      </c>
    </row>
    <row r="3079" spans="1:10" x14ac:dyDescent="0.35">
      <c r="A3079" s="113"/>
      <c r="B3079" s="114"/>
      <c r="C3079" s="115"/>
      <c r="D3079" s="114"/>
      <c r="E3079" s="116"/>
      <c r="F3079" s="116"/>
      <c r="G3079" s="114"/>
      <c r="H3079" s="115"/>
      <c r="I3079" s="274"/>
      <c r="J3079" s="277" t="str">
        <f>IFERROR(VLOOKUP(I3079,ACOUSTIC_SITE_INFO!$AR$3:$AS$501,2,FALSE),"")</f>
        <v/>
      </c>
    </row>
    <row r="3080" spans="1:10" x14ac:dyDescent="0.35">
      <c r="A3080" s="113"/>
      <c r="B3080" s="114"/>
      <c r="C3080" s="115"/>
      <c r="D3080" s="114"/>
      <c r="E3080" s="116"/>
      <c r="F3080" s="116"/>
      <c r="G3080" s="114"/>
      <c r="H3080" s="115"/>
      <c r="I3080" s="274"/>
      <c r="J3080" s="277" t="str">
        <f>IFERROR(VLOOKUP(I3080,ACOUSTIC_SITE_INFO!$AR$3:$AS$501,2,FALSE),"")</f>
        <v/>
      </c>
    </row>
    <row r="3081" spans="1:10" x14ac:dyDescent="0.35">
      <c r="A3081" s="113"/>
      <c r="B3081" s="114"/>
      <c r="C3081" s="115"/>
      <c r="D3081" s="114"/>
      <c r="E3081" s="116"/>
      <c r="F3081" s="116"/>
      <c r="G3081" s="114"/>
      <c r="H3081" s="115"/>
      <c r="I3081" s="274"/>
      <c r="J3081" s="277" t="str">
        <f>IFERROR(VLOOKUP(I3081,ACOUSTIC_SITE_INFO!$AR$3:$AS$501,2,FALSE),"")</f>
        <v/>
      </c>
    </row>
    <row r="3082" spans="1:10" x14ac:dyDescent="0.35">
      <c r="A3082" s="113"/>
      <c r="B3082" s="114"/>
      <c r="C3082" s="115"/>
      <c r="D3082" s="114"/>
      <c r="E3082" s="116"/>
      <c r="F3082" s="116"/>
      <c r="G3082" s="114"/>
      <c r="H3082" s="115"/>
      <c r="I3082" s="274"/>
      <c r="J3082" s="277" t="str">
        <f>IFERROR(VLOOKUP(I3082,ACOUSTIC_SITE_INFO!$AR$3:$AS$501,2,FALSE),"")</f>
        <v/>
      </c>
    </row>
    <row r="3083" spans="1:10" x14ac:dyDescent="0.35">
      <c r="A3083" s="113"/>
      <c r="B3083" s="114"/>
      <c r="C3083" s="115"/>
      <c r="D3083" s="114"/>
      <c r="E3083" s="116"/>
      <c r="F3083" s="116"/>
      <c r="G3083" s="114"/>
      <c r="H3083" s="115"/>
      <c r="I3083" s="274"/>
      <c r="J3083" s="277" t="str">
        <f>IFERROR(VLOOKUP(I3083,ACOUSTIC_SITE_INFO!$AR$3:$AS$501,2,FALSE),"")</f>
        <v/>
      </c>
    </row>
    <row r="3084" spans="1:10" x14ac:dyDescent="0.35">
      <c r="A3084" s="113"/>
      <c r="B3084" s="114"/>
      <c r="C3084" s="115"/>
      <c r="D3084" s="114"/>
      <c r="E3084" s="116"/>
      <c r="F3084" s="116"/>
      <c r="G3084" s="114"/>
      <c r="H3084" s="115"/>
      <c r="I3084" s="274"/>
      <c r="J3084" s="277" t="str">
        <f>IFERROR(VLOOKUP(I3084,ACOUSTIC_SITE_INFO!$AR$3:$AS$501,2,FALSE),"")</f>
        <v/>
      </c>
    </row>
    <row r="3085" spans="1:10" x14ac:dyDescent="0.35">
      <c r="A3085" s="113"/>
      <c r="B3085" s="114"/>
      <c r="C3085" s="115"/>
      <c r="D3085" s="114"/>
      <c r="E3085" s="116"/>
      <c r="F3085" s="116"/>
      <c r="G3085" s="114"/>
      <c r="H3085" s="115"/>
      <c r="I3085" s="274"/>
      <c r="J3085" s="277" t="str">
        <f>IFERROR(VLOOKUP(I3085,ACOUSTIC_SITE_INFO!$AR$3:$AS$501,2,FALSE),"")</f>
        <v/>
      </c>
    </row>
    <row r="3086" spans="1:10" x14ac:dyDescent="0.35">
      <c r="A3086" s="113"/>
      <c r="B3086" s="114"/>
      <c r="C3086" s="115"/>
      <c r="D3086" s="114"/>
      <c r="E3086" s="116"/>
      <c r="F3086" s="116"/>
      <c r="G3086" s="114"/>
      <c r="H3086" s="115"/>
      <c r="I3086" s="274"/>
      <c r="J3086" s="277" t="str">
        <f>IFERROR(VLOOKUP(I3086,ACOUSTIC_SITE_INFO!$AR$3:$AS$501,2,FALSE),"")</f>
        <v/>
      </c>
    </row>
    <row r="3087" spans="1:10" x14ac:dyDescent="0.35">
      <c r="A3087" s="113"/>
      <c r="B3087" s="114"/>
      <c r="C3087" s="115"/>
      <c r="D3087" s="114"/>
      <c r="E3087" s="116"/>
      <c r="F3087" s="116"/>
      <c r="G3087" s="114"/>
      <c r="H3087" s="115"/>
      <c r="I3087" s="274"/>
      <c r="J3087" s="277" t="str">
        <f>IFERROR(VLOOKUP(I3087,ACOUSTIC_SITE_INFO!$AR$3:$AS$501,2,FALSE),"")</f>
        <v/>
      </c>
    </row>
    <row r="3088" spans="1:10" x14ac:dyDescent="0.35">
      <c r="A3088" s="113"/>
      <c r="B3088" s="114"/>
      <c r="C3088" s="115"/>
      <c r="D3088" s="114"/>
      <c r="E3088" s="116"/>
      <c r="F3088" s="116"/>
      <c r="G3088" s="114"/>
      <c r="H3088" s="115"/>
      <c r="I3088" s="274"/>
      <c r="J3088" s="277" t="str">
        <f>IFERROR(VLOOKUP(I3088,ACOUSTIC_SITE_INFO!$AR$3:$AS$501,2,FALSE),"")</f>
        <v/>
      </c>
    </row>
    <row r="3089" spans="1:10" x14ac:dyDescent="0.35">
      <c r="A3089" s="113"/>
      <c r="B3089" s="114"/>
      <c r="C3089" s="115"/>
      <c r="D3089" s="114"/>
      <c r="E3089" s="116"/>
      <c r="F3089" s="116"/>
      <c r="G3089" s="114"/>
      <c r="H3089" s="115"/>
      <c r="I3089" s="274"/>
      <c r="J3089" s="277" t="str">
        <f>IFERROR(VLOOKUP(I3089,ACOUSTIC_SITE_INFO!$AR$3:$AS$501,2,FALSE),"")</f>
        <v/>
      </c>
    </row>
    <row r="3090" spans="1:10" x14ac:dyDescent="0.35">
      <c r="A3090" s="113"/>
      <c r="B3090" s="114"/>
      <c r="C3090" s="115"/>
      <c r="D3090" s="114"/>
      <c r="E3090" s="116"/>
      <c r="F3090" s="116"/>
      <c r="G3090" s="114"/>
      <c r="H3090" s="115"/>
      <c r="I3090" s="274"/>
      <c r="J3090" s="277" t="str">
        <f>IFERROR(VLOOKUP(I3090,ACOUSTIC_SITE_INFO!$AR$3:$AS$501,2,FALSE),"")</f>
        <v/>
      </c>
    </row>
    <row r="3091" spans="1:10" x14ac:dyDescent="0.35">
      <c r="A3091" s="113"/>
      <c r="B3091" s="114"/>
      <c r="C3091" s="115"/>
      <c r="D3091" s="114"/>
      <c r="E3091" s="116"/>
      <c r="F3091" s="116"/>
      <c r="G3091" s="114"/>
      <c r="H3091" s="115"/>
      <c r="I3091" s="274"/>
      <c r="J3091" s="277" t="str">
        <f>IFERROR(VLOOKUP(I3091,ACOUSTIC_SITE_INFO!$AR$3:$AS$501,2,FALSE),"")</f>
        <v/>
      </c>
    </row>
    <row r="3092" spans="1:10" x14ac:dyDescent="0.35">
      <c r="A3092" s="113"/>
      <c r="B3092" s="114"/>
      <c r="C3092" s="115"/>
      <c r="D3092" s="114"/>
      <c r="E3092" s="116"/>
      <c r="F3092" s="116"/>
      <c r="G3092" s="114"/>
      <c r="H3092" s="115"/>
      <c r="I3092" s="274"/>
      <c r="J3092" s="277" t="str">
        <f>IFERROR(VLOOKUP(I3092,ACOUSTIC_SITE_INFO!$AR$3:$AS$501,2,FALSE),"")</f>
        <v/>
      </c>
    </row>
    <row r="3093" spans="1:10" x14ac:dyDescent="0.35">
      <c r="A3093" s="113"/>
      <c r="B3093" s="114"/>
      <c r="C3093" s="115"/>
      <c r="D3093" s="114"/>
      <c r="E3093" s="116"/>
      <c r="F3093" s="116"/>
      <c r="G3093" s="114"/>
      <c r="H3093" s="115"/>
      <c r="I3093" s="274"/>
      <c r="J3093" s="277" t="str">
        <f>IFERROR(VLOOKUP(I3093,ACOUSTIC_SITE_INFO!$AR$3:$AS$501,2,FALSE),"")</f>
        <v/>
      </c>
    </row>
    <row r="3094" spans="1:10" x14ac:dyDescent="0.35">
      <c r="A3094" s="113"/>
      <c r="B3094" s="114"/>
      <c r="C3094" s="115"/>
      <c r="D3094" s="114"/>
      <c r="E3094" s="116"/>
      <c r="F3094" s="116"/>
      <c r="G3094" s="114"/>
      <c r="H3094" s="115"/>
      <c r="I3094" s="274"/>
      <c r="J3094" s="277" t="str">
        <f>IFERROR(VLOOKUP(I3094,ACOUSTIC_SITE_INFO!$AR$3:$AS$501,2,FALSE),"")</f>
        <v/>
      </c>
    </row>
    <row r="3095" spans="1:10" x14ac:dyDescent="0.35">
      <c r="A3095" s="113"/>
      <c r="B3095" s="114"/>
      <c r="C3095" s="115"/>
      <c r="D3095" s="114"/>
      <c r="E3095" s="116"/>
      <c r="F3095" s="116"/>
      <c r="G3095" s="114"/>
      <c r="H3095" s="115"/>
      <c r="I3095" s="274"/>
      <c r="J3095" s="277" t="str">
        <f>IFERROR(VLOOKUP(I3095,ACOUSTIC_SITE_INFO!$AR$3:$AS$501,2,FALSE),"")</f>
        <v/>
      </c>
    </row>
    <row r="3096" spans="1:10" x14ac:dyDescent="0.35">
      <c r="A3096" s="113"/>
      <c r="B3096" s="114"/>
      <c r="C3096" s="115"/>
      <c r="D3096" s="114"/>
      <c r="E3096" s="116"/>
      <c r="F3096" s="116"/>
      <c r="G3096" s="114"/>
      <c r="H3096" s="115"/>
      <c r="I3096" s="274"/>
      <c r="J3096" s="277" t="str">
        <f>IFERROR(VLOOKUP(I3096,ACOUSTIC_SITE_INFO!$AR$3:$AS$501,2,FALSE),"")</f>
        <v/>
      </c>
    </row>
    <row r="3097" spans="1:10" x14ac:dyDescent="0.35">
      <c r="A3097" s="113"/>
      <c r="B3097" s="114"/>
      <c r="C3097" s="115"/>
      <c r="D3097" s="114"/>
      <c r="E3097" s="116"/>
      <c r="F3097" s="116"/>
      <c r="G3097" s="114"/>
      <c r="H3097" s="115"/>
      <c r="I3097" s="274"/>
      <c r="J3097" s="277" t="str">
        <f>IFERROR(VLOOKUP(I3097,ACOUSTIC_SITE_INFO!$AR$3:$AS$501,2,FALSE),"")</f>
        <v/>
      </c>
    </row>
    <row r="3098" spans="1:10" x14ac:dyDescent="0.35">
      <c r="A3098" s="113"/>
      <c r="B3098" s="114"/>
      <c r="C3098" s="115"/>
      <c r="D3098" s="114"/>
      <c r="E3098" s="116"/>
      <c r="F3098" s="116"/>
      <c r="G3098" s="114"/>
      <c r="H3098" s="115"/>
      <c r="I3098" s="274"/>
      <c r="J3098" s="277" t="str">
        <f>IFERROR(VLOOKUP(I3098,ACOUSTIC_SITE_INFO!$AR$3:$AS$501,2,FALSE),"")</f>
        <v/>
      </c>
    </row>
    <row r="3099" spans="1:10" x14ac:dyDescent="0.35">
      <c r="A3099" s="113"/>
      <c r="B3099" s="114"/>
      <c r="C3099" s="115"/>
      <c r="D3099" s="114"/>
      <c r="E3099" s="116"/>
      <c r="F3099" s="116"/>
      <c r="G3099" s="114"/>
      <c r="H3099" s="115"/>
      <c r="I3099" s="274"/>
      <c r="J3099" s="277" t="str">
        <f>IFERROR(VLOOKUP(I3099,ACOUSTIC_SITE_INFO!$AR$3:$AS$501,2,FALSE),"")</f>
        <v/>
      </c>
    </row>
    <row r="3100" spans="1:10" x14ac:dyDescent="0.35">
      <c r="A3100" s="113"/>
      <c r="B3100" s="114"/>
      <c r="C3100" s="115"/>
      <c r="D3100" s="114"/>
      <c r="E3100" s="116"/>
      <c r="F3100" s="116"/>
      <c r="G3100" s="114"/>
      <c r="H3100" s="115"/>
      <c r="I3100" s="274"/>
      <c r="J3100" s="277" t="str">
        <f>IFERROR(VLOOKUP(I3100,ACOUSTIC_SITE_INFO!$AR$3:$AS$501,2,FALSE),"")</f>
        <v/>
      </c>
    </row>
    <row r="3101" spans="1:10" x14ac:dyDescent="0.35">
      <c r="A3101" s="113"/>
      <c r="B3101" s="114"/>
      <c r="C3101" s="115"/>
      <c r="D3101" s="114"/>
      <c r="E3101" s="116"/>
      <c r="F3101" s="116"/>
      <c r="G3101" s="114"/>
      <c r="H3101" s="115"/>
      <c r="I3101" s="274"/>
      <c r="J3101" s="277" t="str">
        <f>IFERROR(VLOOKUP(I3101,ACOUSTIC_SITE_INFO!$AR$3:$AS$501,2,FALSE),"")</f>
        <v/>
      </c>
    </row>
    <row r="3102" spans="1:10" x14ac:dyDescent="0.35">
      <c r="A3102" s="113"/>
      <c r="B3102" s="114"/>
      <c r="C3102" s="115"/>
      <c r="D3102" s="114"/>
      <c r="E3102" s="116"/>
      <c r="F3102" s="116"/>
      <c r="G3102" s="114"/>
      <c r="H3102" s="115"/>
      <c r="I3102" s="274"/>
      <c r="J3102" s="277" t="str">
        <f>IFERROR(VLOOKUP(I3102,ACOUSTIC_SITE_INFO!$AR$3:$AS$501,2,FALSE),"")</f>
        <v/>
      </c>
    </row>
    <row r="3103" spans="1:10" x14ac:dyDescent="0.35">
      <c r="A3103" s="113"/>
      <c r="B3103" s="114"/>
      <c r="C3103" s="115"/>
      <c r="D3103" s="114"/>
      <c r="E3103" s="116"/>
      <c r="F3103" s="116"/>
      <c r="G3103" s="114"/>
      <c r="H3103" s="115"/>
      <c r="I3103" s="274"/>
      <c r="J3103" s="277" t="str">
        <f>IFERROR(VLOOKUP(I3103,ACOUSTIC_SITE_INFO!$AR$3:$AS$501,2,FALSE),"")</f>
        <v/>
      </c>
    </row>
    <row r="3104" spans="1:10" x14ac:dyDescent="0.35">
      <c r="A3104" s="113"/>
      <c r="B3104" s="114"/>
      <c r="C3104" s="115"/>
      <c r="D3104" s="114"/>
      <c r="E3104" s="116"/>
      <c r="F3104" s="116"/>
      <c r="G3104" s="114"/>
      <c r="H3104" s="115"/>
      <c r="I3104" s="274"/>
      <c r="J3104" s="277" t="str">
        <f>IFERROR(VLOOKUP(I3104,ACOUSTIC_SITE_INFO!$AR$3:$AS$501,2,FALSE),"")</f>
        <v/>
      </c>
    </row>
    <row r="3105" spans="1:10" x14ac:dyDescent="0.35">
      <c r="A3105" s="113"/>
      <c r="B3105" s="114"/>
      <c r="C3105" s="115"/>
      <c r="D3105" s="114"/>
      <c r="E3105" s="116"/>
      <c r="F3105" s="116"/>
      <c r="G3105" s="114"/>
      <c r="H3105" s="115"/>
      <c r="I3105" s="274"/>
      <c r="J3105" s="277" t="str">
        <f>IFERROR(VLOOKUP(I3105,ACOUSTIC_SITE_INFO!$AR$3:$AS$501,2,FALSE),"")</f>
        <v/>
      </c>
    </row>
    <row r="3106" spans="1:10" x14ac:dyDescent="0.35">
      <c r="A3106" s="113"/>
      <c r="B3106" s="114"/>
      <c r="C3106" s="115"/>
      <c r="D3106" s="114"/>
      <c r="E3106" s="116"/>
      <c r="F3106" s="116"/>
      <c r="G3106" s="114"/>
      <c r="H3106" s="115"/>
      <c r="I3106" s="274"/>
      <c r="J3106" s="277" t="str">
        <f>IFERROR(VLOOKUP(I3106,ACOUSTIC_SITE_INFO!$AR$3:$AS$501,2,FALSE),"")</f>
        <v/>
      </c>
    </row>
    <row r="3107" spans="1:10" x14ac:dyDescent="0.35">
      <c r="A3107" s="113"/>
      <c r="B3107" s="114"/>
      <c r="C3107" s="115"/>
      <c r="D3107" s="114"/>
      <c r="E3107" s="116"/>
      <c r="F3107" s="116"/>
      <c r="G3107" s="114"/>
      <c r="H3107" s="115"/>
      <c r="I3107" s="274"/>
      <c r="J3107" s="277" t="str">
        <f>IFERROR(VLOOKUP(I3107,ACOUSTIC_SITE_INFO!$AR$3:$AS$501,2,FALSE),"")</f>
        <v/>
      </c>
    </row>
    <row r="3108" spans="1:10" x14ac:dyDescent="0.35">
      <c r="A3108" s="113"/>
      <c r="B3108" s="114"/>
      <c r="C3108" s="115"/>
      <c r="D3108" s="114"/>
      <c r="E3108" s="116"/>
      <c r="F3108" s="116"/>
      <c r="G3108" s="114"/>
      <c r="H3108" s="115"/>
      <c r="I3108" s="274"/>
      <c r="J3108" s="277" t="str">
        <f>IFERROR(VLOOKUP(I3108,ACOUSTIC_SITE_INFO!$AR$3:$AS$501,2,FALSE),"")</f>
        <v/>
      </c>
    </row>
    <row r="3109" spans="1:10" x14ac:dyDescent="0.35">
      <c r="A3109" s="113"/>
      <c r="B3109" s="114"/>
      <c r="C3109" s="115"/>
      <c r="D3109" s="114"/>
      <c r="E3109" s="116"/>
      <c r="F3109" s="116"/>
      <c r="G3109" s="114"/>
      <c r="H3109" s="115"/>
      <c r="I3109" s="274"/>
      <c r="J3109" s="277" t="str">
        <f>IFERROR(VLOOKUP(I3109,ACOUSTIC_SITE_INFO!$AR$3:$AS$501,2,FALSE),"")</f>
        <v/>
      </c>
    </row>
    <row r="3110" spans="1:10" x14ac:dyDescent="0.35">
      <c r="A3110" s="113"/>
      <c r="B3110" s="114"/>
      <c r="C3110" s="115"/>
      <c r="D3110" s="114"/>
      <c r="E3110" s="116"/>
      <c r="F3110" s="116"/>
      <c r="G3110" s="114"/>
      <c r="H3110" s="115"/>
      <c r="I3110" s="274"/>
      <c r="J3110" s="277" t="str">
        <f>IFERROR(VLOOKUP(I3110,ACOUSTIC_SITE_INFO!$AR$3:$AS$501,2,FALSE),"")</f>
        <v/>
      </c>
    </row>
    <row r="3111" spans="1:10" x14ac:dyDescent="0.35">
      <c r="A3111" s="113"/>
      <c r="B3111" s="114"/>
      <c r="C3111" s="115"/>
      <c r="D3111" s="114"/>
      <c r="E3111" s="116"/>
      <c r="F3111" s="116"/>
      <c r="G3111" s="114"/>
      <c r="H3111" s="115"/>
      <c r="I3111" s="274"/>
      <c r="J3111" s="277" t="str">
        <f>IFERROR(VLOOKUP(I3111,ACOUSTIC_SITE_INFO!$AR$3:$AS$501,2,FALSE),"")</f>
        <v/>
      </c>
    </row>
    <row r="3112" spans="1:10" x14ac:dyDescent="0.35">
      <c r="A3112" s="113"/>
      <c r="B3112" s="114"/>
      <c r="C3112" s="115"/>
      <c r="D3112" s="114"/>
      <c r="E3112" s="116"/>
      <c r="F3112" s="116"/>
      <c r="G3112" s="114"/>
      <c r="H3112" s="115"/>
      <c r="I3112" s="274"/>
      <c r="J3112" s="277" t="str">
        <f>IFERROR(VLOOKUP(I3112,ACOUSTIC_SITE_INFO!$AR$3:$AS$501,2,FALSE),"")</f>
        <v/>
      </c>
    </row>
    <row r="3113" spans="1:10" x14ac:dyDescent="0.35">
      <c r="A3113" s="113"/>
      <c r="B3113" s="114"/>
      <c r="C3113" s="115"/>
      <c r="D3113" s="114"/>
      <c r="E3113" s="116"/>
      <c r="F3113" s="116"/>
      <c r="G3113" s="114"/>
      <c r="H3113" s="115"/>
      <c r="I3113" s="274"/>
      <c r="J3113" s="277" t="str">
        <f>IFERROR(VLOOKUP(I3113,ACOUSTIC_SITE_INFO!$AR$3:$AS$501,2,FALSE),"")</f>
        <v/>
      </c>
    </row>
    <row r="3114" spans="1:10" x14ac:dyDescent="0.35">
      <c r="A3114" s="113"/>
      <c r="B3114" s="114"/>
      <c r="C3114" s="115"/>
      <c r="D3114" s="114"/>
      <c r="E3114" s="116"/>
      <c r="F3114" s="116"/>
      <c r="G3114" s="114"/>
      <c r="H3114" s="115"/>
      <c r="I3114" s="274"/>
      <c r="J3114" s="277" t="str">
        <f>IFERROR(VLOOKUP(I3114,ACOUSTIC_SITE_INFO!$AR$3:$AS$501,2,FALSE),"")</f>
        <v/>
      </c>
    </row>
    <row r="3115" spans="1:10" x14ac:dyDescent="0.35">
      <c r="A3115" s="113"/>
      <c r="B3115" s="114"/>
      <c r="C3115" s="115"/>
      <c r="D3115" s="114"/>
      <c r="E3115" s="116"/>
      <c r="F3115" s="116"/>
      <c r="G3115" s="114"/>
      <c r="H3115" s="115"/>
      <c r="I3115" s="274"/>
      <c r="J3115" s="277" t="str">
        <f>IFERROR(VLOOKUP(I3115,ACOUSTIC_SITE_INFO!$AR$3:$AS$501,2,FALSE),"")</f>
        <v/>
      </c>
    </row>
    <row r="3116" spans="1:10" x14ac:dyDescent="0.35">
      <c r="A3116" s="113"/>
      <c r="B3116" s="114"/>
      <c r="C3116" s="115"/>
      <c r="D3116" s="114"/>
      <c r="E3116" s="116"/>
      <c r="F3116" s="116"/>
      <c r="G3116" s="114"/>
      <c r="H3116" s="115"/>
      <c r="I3116" s="274"/>
      <c r="J3116" s="277" t="str">
        <f>IFERROR(VLOOKUP(I3116,ACOUSTIC_SITE_INFO!$AR$3:$AS$501,2,FALSE),"")</f>
        <v/>
      </c>
    </row>
    <row r="3117" spans="1:10" x14ac:dyDescent="0.35">
      <c r="A3117" s="113"/>
      <c r="B3117" s="114"/>
      <c r="C3117" s="115"/>
      <c r="D3117" s="114"/>
      <c r="E3117" s="116"/>
      <c r="F3117" s="116"/>
      <c r="G3117" s="114"/>
      <c r="H3117" s="115"/>
      <c r="I3117" s="274"/>
      <c r="J3117" s="277" t="str">
        <f>IFERROR(VLOOKUP(I3117,ACOUSTIC_SITE_INFO!$AR$3:$AS$501,2,FALSE),"")</f>
        <v/>
      </c>
    </row>
    <row r="3118" spans="1:10" x14ac:dyDescent="0.35">
      <c r="A3118" s="113"/>
      <c r="B3118" s="114"/>
      <c r="C3118" s="115"/>
      <c r="D3118" s="114"/>
      <c r="E3118" s="116"/>
      <c r="F3118" s="116"/>
      <c r="G3118" s="114"/>
      <c r="H3118" s="115"/>
      <c r="I3118" s="274"/>
      <c r="J3118" s="277" t="str">
        <f>IFERROR(VLOOKUP(I3118,ACOUSTIC_SITE_INFO!$AR$3:$AS$501,2,FALSE),"")</f>
        <v/>
      </c>
    </row>
    <row r="3119" spans="1:10" x14ac:dyDescent="0.35">
      <c r="A3119" s="113"/>
      <c r="B3119" s="114"/>
      <c r="C3119" s="115"/>
      <c r="D3119" s="114"/>
      <c r="E3119" s="116"/>
      <c r="F3119" s="116"/>
      <c r="G3119" s="114"/>
      <c r="H3119" s="115"/>
      <c r="I3119" s="274"/>
      <c r="J3119" s="277" t="str">
        <f>IFERROR(VLOOKUP(I3119,ACOUSTIC_SITE_INFO!$AR$3:$AS$501,2,FALSE),"")</f>
        <v/>
      </c>
    </row>
    <row r="3120" spans="1:10" x14ac:dyDescent="0.35">
      <c r="A3120" s="113"/>
      <c r="B3120" s="114"/>
      <c r="C3120" s="115"/>
      <c r="D3120" s="114"/>
      <c r="E3120" s="116"/>
      <c r="F3120" s="116"/>
      <c r="G3120" s="114"/>
      <c r="H3120" s="115"/>
      <c r="I3120" s="274"/>
      <c r="J3120" s="277" t="str">
        <f>IFERROR(VLOOKUP(I3120,ACOUSTIC_SITE_INFO!$AR$3:$AS$501,2,FALSE),"")</f>
        <v/>
      </c>
    </row>
    <row r="3121" spans="1:10" x14ac:dyDescent="0.35">
      <c r="A3121" s="113"/>
      <c r="B3121" s="114"/>
      <c r="C3121" s="115"/>
      <c r="D3121" s="114"/>
      <c r="E3121" s="116"/>
      <c r="F3121" s="116"/>
      <c r="G3121" s="114"/>
      <c r="H3121" s="115"/>
      <c r="I3121" s="274"/>
      <c r="J3121" s="277" t="str">
        <f>IFERROR(VLOOKUP(I3121,ACOUSTIC_SITE_INFO!$AR$3:$AS$501,2,FALSE),"")</f>
        <v/>
      </c>
    </row>
    <row r="3122" spans="1:10" x14ac:dyDescent="0.35">
      <c r="A3122" s="113"/>
      <c r="B3122" s="114"/>
      <c r="C3122" s="115"/>
      <c r="D3122" s="114"/>
      <c r="E3122" s="116"/>
      <c r="F3122" s="116"/>
      <c r="G3122" s="114"/>
      <c r="H3122" s="115"/>
      <c r="I3122" s="274"/>
      <c r="J3122" s="277" t="str">
        <f>IFERROR(VLOOKUP(I3122,ACOUSTIC_SITE_INFO!$AR$3:$AS$501,2,FALSE),"")</f>
        <v/>
      </c>
    </row>
    <row r="3123" spans="1:10" x14ac:dyDescent="0.35">
      <c r="A3123" s="113"/>
      <c r="B3123" s="114"/>
      <c r="C3123" s="115"/>
      <c r="D3123" s="114"/>
      <c r="E3123" s="116"/>
      <c r="F3123" s="116"/>
      <c r="G3123" s="114"/>
      <c r="H3123" s="115"/>
      <c r="I3123" s="274"/>
      <c r="J3123" s="277" t="str">
        <f>IFERROR(VLOOKUP(I3123,ACOUSTIC_SITE_INFO!$AR$3:$AS$501,2,FALSE),"")</f>
        <v/>
      </c>
    </row>
    <row r="3124" spans="1:10" x14ac:dyDescent="0.35">
      <c r="A3124" s="113"/>
      <c r="B3124" s="114"/>
      <c r="C3124" s="115"/>
      <c r="D3124" s="114"/>
      <c r="E3124" s="116"/>
      <c r="F3124" s="116"/>
      <c r="G3124" s="114"/>
      <c r="H3124" s="115"/>
      <c r="I3124" s="274"/>
      <c r="J3124" s="277" t="str">
        <f>IFERROR(VLOOKUP(I3124,ACOUSTIC_SITE_INFO!$AR$3:$AS$501,2,FALSE),"")</f>
        <v/>
      </c>
    </row>
    <row r="3125" spans="1:10" x14ac:dyDescent="0.35">
      <c r="A3125" s="113"/>
      <c r="B3125" s="114"/>
      <c r="C3125" s="115"/>
      <c r="D3125" s="114"/>
      <c r="E3125" s="116"/>
      <c r="F3125" s="116"/>
      <c r="G3125" s="114"/>
      <c r="H3125" s="115"/>
      <c r="I3125" s="274"/>
      <c r="J3125" s="277" t="str">
        <f>IFERROR(VLOOKUP(I3125,ACOUSTIC_SITE_INFO!$AR$3:$AS$501,2,FALSE),"")</f>
        <v/>
      </c>
    </row>
    <row r="3126" spans="1:10" x14ac:dyDescent="0.35">
      <c r="A3126" s="113"/>
      <c r="B3126" s="114"/>
      <c r="C3126" s="115"/>
      <c r="D3126" s="114"/>
      <c r="E3126" s="116"/>
      <c r="F3126" s="116"/>
      <c r="G3126" s="114"/>
      <c r="H3126" s="115"/>
      <c r="I3126" s="274"/>
      <c r="J3126" s="277" t="str">
        <f>IFERROR(VLOOKUP(I3126,ACOUSTIC_SITE_INFO!$AR$3:$AS$501,2,FALSE),"")</f>
        <v/>
      </c>
    </row>
    <row r="3127" spans="1:10" x14ac:dyDescent="0.35">
      <c r="A3127" s="113"/>
      <c r="B3127" s="114"/>
      <c r="C3127" s="115"/>
      <c r="D3127" s="114"/>
      <c r="E3127" s="116"/>
      <c r="F3127" s="116"/>
      <c r="G3127" s="114"/>
      <c r="H3127" s="115"/>
      <c r="I3127" s="274"/>
      <c r="J3127" s="277" t="str">
        <f>IFERROR(VLOOKUP(I3127,ACOUSTIC_SITE_INFO!$AR$3:$AS$501,2,FALSE),"")</f>
        <v/>
      </c>
    </row>
    <row r="3128" spans="1:10" x14ac:dyDescent="0.35">
      <c r="A3128" s="113"/>
      <c r="B3128" s="114"/>
      <c r="C3128" s="115"/>
      <c r="D3128" s="114"/>
      <c r="E3128" s="116"/>
      <c r="F3128" s="116"/>
      <c r="G3128" s="114"/>
      <c r="H3128" s="115"/>
      <c r="I3128" s="274"/>
      <c r="J3128" s="277" t="str">
        <f>IFERROR(VLOOKUP(I3128,ACOUSTIC_SITE_INFO!$AR$3:$AS$501,2,FALSE),"")</f>
        <v/>
      </c>
    </row>
    <row r="3129" spans="1:10" x14ac:dyDescent="0.35">
      <c r="A3129" s="113"/>
      <c r="B3129" s="114"/>
      <c r="C3129" s="115"/>
      <c r="D3129" s="114"/>
      <c r="E3129" s="116"/>
      <c r="F3129" s="116"/>
      <c r="G3129" s="114"/>
      <c r="H3129" s="115"/>
      <c r="I3129" s="274"/>
      <c r="J3129" s="277" t="str">
        <f>IFERROR(VLOOKUP(I3129,ACOUSTIC_SITE_INFO!$AR$3:$AS$501,2,FALSE),"")</f>
        <v/>
      </c>
    </row>
    <row r="3130" spans="1:10" x14ac:dyDescent="0.35">
      <c r="A3130" s="113"/>
      <c r="B3130" s="114"/>
      <c r="C3130" s="115"/>
      <c r="D3130" s="114"/>
      <c r="E3130" s="116"/>
      <c r="F3130" s="116"/>
      <c r="G3130" s="114"/>
      <c r="H3130" s="115"/>
      <c r="I3130" s="274"/>
      <c r="J3130" s="277" t="str">
        <f>IFERROR(VLOOKUP(I3130,ACOUSTIC_SITE_INFO!$AR$3:$AS$501,2,FALSE),"")</f>
        <v/>
      </c>
    </row>
    <row r="3131" spans="1:10" x14ac:dyDescent="0.35">
      <c r="A3131" s="113"/>
      <c r="B3131" s="114"/>
      <c r="C3131" s="115"/>
      <c r="D3131" s="114"/>
      <c r="E3131" s="116"/>
      <c r="F3131" s="116"/>
      <c r="G3131" s="114"/>
      <c r="H3131" s="115"/>
      <c r="I3131" s="274"/>
      <c r="J3131" s="277" t="str">
        <f>IFERROR(VLOOKUP(I3131,ACOUSTIC_SITE_INFO!$AR$3:$AS$501,2,FALSE),"")</f>
        <v/>
      </c>
    </row>
    <row r="3132" spans="1:10" x14ac:dyDescent="0.35">
      <c r="A3132" s="113"/>
      <c r="B3132" s="114"/>
      <c r="C3132" s="115"/>
      <c r="D3132" s="114"/>
      <c r="E3132" s="116"/>
      <c r="F3132" s="116"/>
      <c r="G3132" s="114"/>
      <c r="H3132" s="115"/>
      <c r="I3132" s="274"/>
      <c r="J3132" s="277" t="str">
        <f>IFERROR(VLOOKUP(I3132,ACOUSTIC_SITE_INFO!$AR$3:$AS$501,2,FALSE),"")</f>
        <v/>
      </c>
    </row>
    <row r="3133" spans="1:10" x14ac:dyDescent="0.35">
      <c r="A3133" s="113"/>
      <c r="B3133" s="114"/>
      <c r="C3133" s="115"/>
      <c r="D3133" s="114"/>
      <c r="E3133" s="116"/>
      <c r="F3133" s="116"/>
      <c r="G3133" s="114"/>
      <c r="H3133" s="115"/>
      <c r="I3133" s="274"/>
      <c r="J3133" s="277" t="str">
        <f>IFERROR(VLOOKUP(I3133,ACOUSTIC_SITE_INFO!$AR$3:$AS$501,2,FALSE),"")</f>
        <v/>
      </c>
    </row>
    <row r="3134" spans="1:10" x14ac:dyDescent="0.35">
      <c r="A3134" s="113"/>
      <c r="B3134" s="114"/>
      <c r="C3134" s="115"/>
      <c r="D3134" s="114"/>
      <c r="E3134" s="116"/>
      <c r="F3134" s="116"/>
      <c r="G3134" s="114"/>
      <c r="H3134" s="115"/>
      <c r="I3134" s="274"/>
      <c r="J3134" s="277" t="str">
        <f>IFERROR(VLOOKUP(I3134,ACOUSTIC_SITE_INFO!$AR$3:$AS$501,2,FALSE),"")</f>
        <v/>
      </c>
    </row>
    <row r="3135" spans="1:10" x14ac:dyDescent="0.35">
      <c r="A3135" s="113"/>
      <c r="B3135" s="114"/>
      <c r="C3135" s="115"/>
      <c r="D3135" s="114"/>
      <c r="E3135" s="116"/>
      <c r="F3135" s="116"/>
      <c r="G3135" s="114"/>
      <c r="H3135" s="115"/>
      <c r="I3135" s="274"/>
      <c r="J3135" s="277" t="str">
        <f>IFERROR(VLOOKUP(I3135,ACOUSTIC_SITE_INFO!$AR$3:$AS$501,2,FALSE),"")</f>
        <v/>
      </c>
    </row>
    <row r="3136" spans="1:10" x14ac:dyDescent="0.35">
      <c r="A3136" s="113"/>
      <c r="B3136" s="114"/>
      <c r="C3136" s="115"/>
      <c r="D3136" s="114"/>
      <c r="E3136" s="116"/>
      <c r="F3136" s="116"/>
      <c r="G3136" s="114"/>
      <c r="H3136" s="115"/>
      <c r="I3136" s="274"/>
      <c r="J3136" s="277" t="str">
        <f>IFERROR(VLOOKUP(I3136,ACOUSTIC_SITE_INFO!$AR$3:$AS$501,2,FALSE),"")</f>
        <v/>
      </c>
    </row>
    <row r="3137" spans="1:10" x14ac:dyDescent="0.35">
      <c r="A3137" s="113"/>
      <c r="B3137" s="114"/>
      <c r="C3137" s="115"/>
      <c r="D3137" s="114"/>
      <c r="E3137" s="116"/>
      <c r="F3137" s="116"/>
      <c r="G3137" s="114"/>
      <c r="H3137" s="115"/>
      <c r="I3137" s="274"/>
      <c r="J3137" s="277" t="str">
        <f>IFERROR(VLOOKUP(I3137,ACOUSTIC_SITE_INFO!$AR$3:$AS$501,2,FALSE),"")</f>
        <v/>
      </c>
    </row>
    <row r="3138" spans="1:10" x14ac:dyDescent="0.35">
      <c r="A3138" s="113"/>
      <c r="B3138" s="114"/>
      <c r="C3138" s="115"/>
      <c r="D3138" s="114"/>
      <c r="E3138" s="116"/>
      <c r="F3138" s="116"/>
      <c r="G3138" s="114"/>
      <c r="H3138" s="115"/>
      <c r="I3138" s="274"/>
      <c r="J3138" s="277" t="str">
        <f>IFERROR(VLOOKUP(I3138,ACOUSTIC_SITE_INFO!$AR$3:$AS$501,2,FALSE),"")</f>
        <v/>
      </c>
    </row>
    <row r="3139" spans="1:10" x14ac:dyDescent="0.35">
      <c r="A3139" s="113"/>
      <c r="B3139" s="114"/>
      <c r="C3139" s="115"/>
      <c r="D3139" s="114"/>
      <c r="E3139" s="116"/>
      <c r="F3139" s="116"/>
      <c r="G3139" s="114"/>
      <c r="H3139" s="115"/>
      <c r="I3139" s="274"/>
      <c r="J3139" s="277" t="str">
        <f>IFERROR(VLOOKUP(I3139,ACOUSTIC_SITE_INFO!$AR$3:$AS$501,2,FALSE),"")</f>
        <v/>
      </c>
    </row>
    <row r="3140" spans="1:10" x14ac:dyDescent="0.35">
      <c r="A3140" s="113"/>
      <c r="B3140" s="114"/>
      <c r="C3140" s="115"/>
      <c r="D3140" s="114"/>
      <c r="E3140" s="116"/>
      <c r="F3140" s="116"/>
      <c r="G3140" s="114"/>
      <c r="H3140" s="115"/>
      <c r="I3140" s="274"/>
      <c r="J3140" s="277" t="str">
        <f>IFERROR(VLOOKUP(I3140,ACOUSTIC_SITE_INFO!$AR$3:$AS$501,2,FALSE),"")</f>
        <v/>
      </c>
    </row>
    <row r="3141" spans="1:10" x14ac:dyDescent="0.35">
      <c r="A3141" s="113"/>
      <c r="B3141" s="114"/>
      <c r="C3141" s="115"/>
      <c r="D3141" s="114"/>
      <c r="E3141" s="116"/>
      <c r="F3141" s="116"/>
      <c r="G3141" s="114"/>
      <c r="H3141" s="115"/>
      <c r="I3141" s="274"/>
      <c r="J3141" s="277" t="str">
        <f>IFERROR(VLOOKUP(I3141,ACOUSTIC_SITE_INFO!$AR$3:$AS$501,2,FALSE),"")</f>
        <v/>
      </c>
    </row>
    <row r="3142" spans="1:10" x14ac:dyDescent="0.35">
      <c r="A3142" s="113"/>
      <c r="B3142" s="114"/>
      <c r="C3142" s="115"/>
      <c r="D3142" s="114"/>
      <c r="E3142" s="116"/>
      <c r="F3142" s="116"/>
      <c r="G3142" s="114"/>
      <c r="H3142" s="115"/>
      <c r="I3142" s="274"/>
      <c r="J3142" s="277" t="str">
        <f>IFERROR(VLOOKUP(I3142,ACOUSTIC_SITE_INFO!$AR$3:$AS$501,2,FALSE),"")</f>
        <v/>
      </c>
    </row>
    <row r="3143" spans="1:10" x14ac:dyDescent="0.35">
      <c r="A3143" s="113"/>
      <c r="B3143" s="114"/>
      <c r="C3143" s="115"/>
      <c r="D3143" s="114"/>
      <c r="E3143" s="116"/>
      <c r="F3143" s="116"/>
      <c r="G3143" s="114"/>
      <c r="H3143" s="115"/>
      <c r="I3143" s="274"/>
      <c r="J3143" s="277" t="str">
        <f>IFERROR(VLOOKUP(I3143,ACOUSTIC_SITE_INFO!$AR$3:$AS$501,2,FALSE),"")</f>
        <v/>
      </c>
    </row>
    <row r="3144" spans="1:10" x14ac:dyDescent="0.35">
      <c r="A3144" s="113"/>
      <c r="B3144" s="114"/>
      <c r="C3144" s="115"/>
      <c r="D3144" s="114"/>
      <c r="E3144" s="116"/>
      <c r="F3144" s="116"/>
      <c r="G3144" s="114"/>
      <c r="H3144" s="115"/>
      <c r="I3144" s="274"/>
      <c r="J3144" s="277" t="str">
        <f>IFERROR(VLOOKUP(I3144,ACOUSTIC_SITE_INFO!$AR$3:$AS$501,2,FALSE),"")</f>
        <v/>
      </c>
    </row>
    <row r="3145" spans="1:10" x14ac:dyDescent="0.35">
      <c r="A3145" s="113"/>
      <c r="B3145" s="114"/>
      <c r="C3145" s="115"/>
      <c r="D3145" s="114"/>
      <c r="E3145" s="116"/>
      <c r="F3145" s="116"/>
      <c r="G3145" s="114"/>
      <c r="H3145" s="115"/>
      <c r="I3145" s="274"/>
      <c r="J3145" s="277" t="str">
        <f>IFERROR(VLOOKUP(I3145,ACOUSTIC_SITE_INFO!$AR$3:$AS$501,2,FALSE),"")</f>
        <v/>
      </c>
    </row>
    <row r="3146" spans="1:10" x14ac:dyDescent="0.35">
      <c r="A3146" s="113"/>
      <c r="B3146" s="114"/>
      <c r="C3146" s="115"/>
      <c r="D3146" s="114"/>
      <c r="E3146" s="116"/>
      <c r="F3146" s="116"/>
      <c r="G3146" s="114"/>
      <c r="H3146" s="115"/>
      <c r="I3146" s="274"/>
      <c r="J3146" s="277" t="str">
        <f>IFERROR(VLOOKUP(I3146,ACOUSTIC_SITE_INFO!$AR$3:$AS$501,2,FALSE),"")</f>
        <v/>
      </c>
    </row>
    <row r="3147" spans="1:10" x14ac:dyDescent="0.35">
      <c r="A3147" s="113"/>
      <c r="B3147" s="114"/>
      <c r="C3147" s="115"/>
      <c r="D3147" s="114"/>
      <c r="E3147" s="116"/>
      <c r="F3147" s="116"/>
      <c r="G3147" s="114"/>
      <c r="H3147" s="115"/>
      <c r="I3147" s="274"/>
      <c r="J3147" s="277" t="str">
        <f>IFERROR(VLOOKUP(I3147,ACOUSTIC_SITE_INFO!$AR$3:$AS$501,2,FALSE),"")</f>
        <v/>
      </c>
    </row>
    <row r="3148" spans="1:10" x14ac:dyDescent="0.35">
      <c r="A3148" s="113"/>
      <c r="B3148" s="114"/>
      <c r="C3148" s="115"/>
      <c r="D3148" s="114"/>
      <c r="E3148" s="116"/>
      <c r="F3148" s="116"/>
      <c r="G3148" s="114"/>
      <c r="H3148" s="115"/>
      <c r="I3148" s="274"/>
      <c r="J3148" s="277" t="str">
        <f>IFERROR(VLOOKUP(I3148,ACOUSTIC_SITE_INFO!$AR$3:$AS$501,2,FALSE),"")</f>
        <v/>
      </c>
    </row>
    <row r="3149" spans="1:10" x14ac:dyDescent="0.35">
      <c r="A3149" s="113"/>
      <c r="B3149" s="114"/>
      <c r="C3149" s="115"/>
      <c r="D3149" s="114"/>
      <c r="E3149" s="116"/>
      <c r="F3149" s="116"/>
      <c r="G3149" s="114"/>
      <c r="H3149" s="115"/>
      <c r="I3149" s="274"/>
      <c r="J3149" s="277" t="str">
        <f>IFERROR(VLOOKUP(I3149,ACOUSTIC_SITE_INFO!$AR$3:$AS$501,2,FALSE),"")</f>
        <v/>
      </c>
    </row>
    <row r="3150" spans="1:10" x14ac:dyDescent="0.35">
      <c r="A3150" s="113"/>
      <c r="B3150" s="114"/>
      <c r="C3150" s="115"/>
      <c r="D3150" s="114"/>
      <c r="E3150" s="116"/>
      <c r="F3150" s="116"/>
      <c r="G3150" s="114"/>
      <c r="H3150" s="115"/>
      <c r="I3150" s="274"/>
      <c r="J3150" s="277" t="str">
        <f>IFERROR(VLOOKUP(I3150,ACOUSTIC_SITE_INFO!$AR$3:$AS$501,2,FALSE),"")</f>
        <v/>
      </c>
    </row>
    <row r="3151" spans="1:10" x14ac:dyDescent="0.35">
      <c r="A3151" s="113"/>
      <c r="B3151" s="114"/>
      <c r="C3151" s="115"/>
      <c r="D3151" s="114"/>
      <c r="E3151" s="116"/>
      <c r="F3151" s="116"/>
      <c r="G3151" s="114"/>
      <c r="H3151" s="115"/>
      <c r="I3151" s="274"/>
      <c r="J3151" s="277" t="str">
        <f>IFERROR(VLOOKUP(I3151,ACOUSTIC_SITE_INFO!$AR$3:$AS$501,2,FALSE),"")</f>
        <v/>
      </c>
    </row>
    <row r="3152" spans="1:10" x14ac:dyDescent="0.35">
      <c r="A3152" s="113"/>
      <c r="B3152" s="114"/>
      <c r="C3152" s="115"/>
      <c r="D3152" s="114"/>
      <c r="E3152" s="116"/>
      <c r="F3152" s="116"/>
      <c r="G3152" s="114"/>
      <c r="H3152" s="115"/>
      <c r="I3152" s="274"/>
      <c r="J3152" s="277" t="str">
        <f>IFERROR(VLOOKUP(I3152,ACOUSTIC_SITE_INFO!$AR$3:$AS$501,2,FALSE),"")</f>
        <v/>
      </c>
    </row>
    <row r="3153" spans="1:10" x14ac:dyDescent="0.35">
      <c r="A3153" s="113"/>
      <c r="B3153" s="114"/>
      <c r="C3153" s="115"/>
      <c r="D3153" s="114"/>
      <c r="E3153" s="116"/>
      <c r="F3153" s="116"/>
      <c r="G3153" s="114"/>
      <c r="H3153" s="115"/>
      <c r="I3153" s="274"/>
      <c r="J3153" s="277" t="str">
        <f>IFERROR(VLOOKUP(I3153,ACOUSTIC_SITE_INFO!$AR$3:$AS$501,2,FALSE),"")</f>
        <v/>
      </c>
    </row>
    <row r="3154" spans="1:10" x14ac:dyDescent="0.35">
      <c r="A3154" s="113"/>
      <c r="B3154" s="114"/>
      <c r="C3154" s="115"/>
      <c r="D3154" s="114"/>
      <c r="E3154" s="116"/>
      <c r="F3154" s="116"/>
      <c r="G3154" s="114"/>
      <c r="H3154" s="115"/>
      <c r="I3154" s="274"/>
      <c r="J3154" s="277" t="str">
        <f>IFERROR(VLOOKUP(I3154,ACOUSTIC_SITE_INFO!$AR$3:$AS$501,2,FALSE),"")</f>
        <v/>
      </c>
    </row>
    <row r="3155" spans="1:10" x14ac:dyDescent="0.35">
      <c r="A3155" s="113"/>
      <c r="B3155" s="114"/>
      <c r="C3155" s="115"/>
      <c r="D3155" s="114"/>
      <c r="E3155" s="116"/>
      <c r="F3155" s="116"/>
      <c r="G3155" s="114"/>
      <c r="H3155" s="115"/>
      <c r="I3155" s="274"/>
      <c r="J3155" s="277" t="str">
        <f>IFERROR(VLOOKUP(I3155,ACOUSTIC_SITE_INFO!$AR$3:$AS$501,2,FALSE),"")</f>
        <v/>
      </c>
    </row>
    <row r="3156" spans="1:10" x14ac:dyDescent="0.35">
      <c r="A3156" s="113"/>
      <c r="B3156" s="114"/>
      <c r="C3156" s="115"/>
      <c r="D3156" s="114"/>
      <c r="E3156" s="116"/>
      <c r="F3156" s="116"/>
      <c r="G3156" s="114"/>
      <c r="H3156" s="115"/>
      <c r="I3156" s="274"/>
      <c r="J3156" s="277" t="str">
        <f>IFERROR(VLOOKUP(I3156,ACOUSTIC_SITE_INFO!$AR$3:$AS$501,2,FALSE),"")</f>
        <v/>
      </c>
    </row>
    <row r="3157" spans="1:10" x14ac:dyDescent="0.35">
      <c r="A3157" s="113"/>
      <c r="B3157" s="114"/>
      <c r="C3157" s="115"/>
      <c r="D3157" s="114"/>
      <c r="E3157" s="116"/>
      <c r="F3157" s="116"/>
      <c r="G3157" s="114"/>
      <c r="H3157" s="115"/>
      <c r="I3157" s="274"/>
      <c r="J3157" s="277" t="str">
        <f>IFERROR(VLOOKUP(I3157,ACOUSTIC_SITE_INFO!$AR$3:$AS$501,2,FALSE),"")</f>
        <v/>
      </c>
    </row>
    <row r="3158" spans="1:10" x14ac:dyDescent="0.35">
      <c r="A3158" s="113"/>
      <c r="B3158" s="114"/>
      <c r="C3158" s="115"/>
      <c r="D3158" s="114"/>
      <c r="E3158" s="116"/>
      <c r="F3158" s="116"/>
      <c r="G3158" s="114"/>
      <c r="H3158" s="115"/>
      <c r="I3158" s="274"/>
      <c r="J3158" s="277" t="str">
        <f>IFERROR(VLOOKUP(I3158,ACOUSTIC_SITE_INFO!$AR$3:$AS$501,2,FALSE),"")</f>
        <v/>
      </c>
    </row>
    <row r="3159" spans="1:10" x14ac:dyDescent="0.35">
      <c r="A3159" s="113"/>
      <c r="B3159" s="114"/>
      <c r="C3159" s="115"/>
      <c r="D3159" s="114"/>
      <c r="E3159" s="116"/>
      <c r="F3159" s="116"/>
      <c r="G3159" s="114"/>
      <c r="H3159" s="115"/>
      <c r="I3159" s="274"/>
      <c r="J3159" s="277" t="str">
        <f>IFERROR(VLOOKUP(I3159,ACOUSTIC_SITE_INFO!$AR$3:$AS$501,2,FALSE),"")</f>
        <v/>
      </c>
    </row>
    <row r="3160" spans="1:10" x14ac:dyDescent="0.35">
      <c r="A3160" s="113"/>
      <c r="B3160" s="114"/>
      <c r="C3160" s="115"/>
      <c r="D3160" s="114"/>
      <c r="E3160" s="116"/>
      <c r="F3160" s="116"/>
      <c r="G3160" s="114"/>
      <c r="H3160" s="115"/>
      <c r="I3160" s="274"/>
      <c r="J3160" s="277" t="str">
        <f>IFERROR(VLOOKUP(I3160,ACOUSTIC_SITE_INFO!$AR$3:$AS$501,2,FALSE),"")</f>
        <v/>
      </c>
    </row>
    <row r="3161" spans="1:10" x14ac:dyDescent="0.35">
      <c r="A3161" s="113"/>
      <c r="B3161" s="114"/>
      <c r="C3161" s="115"/>
      <c r="D3161" s="114"/>
      <c r="E3161" s="116"/>
      <c r="F3161" s="116"/>
      <c r="G3161" s="114"/>
      <c r="H3161" s="115"/>
      <c r="I3161" s="274"/>
      <c r="J3161" s="277" t="str">
        <f>IFERROR(VLOOKUP(I3161,ACOUSTIC_SITE_INFO!$AR$3:$AS$501,2,FALSE),"")</f>
        <v/>
      </c>
    </row>
    <row r="3162" spans="1:10" x14ac:dyDescent="0.35">
      <c r="A3162" s="113"/>
      <c r="B3162" s="114"/>
      <c r="C3162" s="115"/>
      <c r="D3162" s="114"/>
      <c r="E3162" s="116"/>
      <c r="F3162" s="116"/>
      <c r="G3162" s="114"/>
      <c r="H3162" s="115"/>
      <c r="I3162" s="274"/>
      <c r="J3162" s="277" t="str">
        <f>IFERROR(VLOOKUP(I3162,ACOUSTIC_SITE_INFO!$AR$3:$AS$501,2,FALSE),"")</f>
        <v/>
      </c>
    </row>
    <row r="3163" spans="1:10" x14ac:dyDescent="0.35">
      <c r="A3163" s="113"/>
      <c r="B3163" s="114"/>
      <c r="C3163" s="115"/>
      <c r="D3163" s="114"/>
      <c r="E3163" s="116"/>
      <c r="F3163" s="116"/>
      <c r="G3163" s="114"/>
      <c r="H3163" s="115"/>
      <c r="I3163" s="274"/>
      <c r="J3163" s="277" t="str">
        <f>IFERROR(VLOOKUP(I3163,ACOUSTIC_SITE_INFO!$AR$3:$AS$501,2,FALSE),"")</f>
        <v/>
      </c>
    </row>
    <row r="3164" spans="1:10" x14ac:dyDescent="0.35">
      <c r="A3164" s="113"/>
      <c r="B3164" s="114"/>
      <c r="C3164" s="115"/>
      <c r="D3164" s="114"/>
      <c r="E3164" s="116"/>
      <c r="F3164" s="116"/>
      <c r="G3164" s="114"/>
      <c r="H3164" s="115"/>
      <c r="I3164" s="274"/>
      <c r="J3164" s="277" t="str">
        <f>IFERROR(VLOOKUP(I3164,ACOUSTIC_SITE_INFO!$AR$3:$AS$501,2,FALSE),"")</f>
        <v/>
      </c>
    </row>
    <row r="3165" spans="1:10" x14ac:dyDescent="0.35">
      <c r="A3165" s="113"/>
      <c r="B3165" s="114"/>
      <c r="C3165" s="115"/>
      <c r="D3165" s="114"/>
      <c r="E3165" s="116"/>
      <c r="F3165" s="116"/>
      <c r="G3165" s="114"/>
      <c r="H3165" s="115"/>
      <c r="I3165" s="274"/>
      <c r="J3165" s="277" t="str">
        <f>IFERROR(VLOOKUP(I3165,ACOUSTIC_SITE_INFO!$AR$3:$AS$501,2,FALSE),"")</f>
        <v/>
      </c>
    </row>
    <row r="3166" spans="1:10" x14ac:dyDescent="0.35">
      <c r="A3166" s="113"/>
      <c r="B3166" s="114"/>
      <c r="C3166" s="115"/>
      <c r="D3166" s="114"/>
      <c r="E3166" s="116"/>
      <c r="F3166" s="116"/>
      <c r="G3166" s="114"/>
      <c r="H3166" s="115"/>
      <c r="I3166" s="274"/>
      <c r="J3166" s="277" t="str">
        <f>IFERROR(VLOOKUP(I3166,ACOUSTIC_SITE_INFO!$AR$3:$AS$501,2,FALSE),"")</f>
        <v/>
      </c>
    </row>
    <row r="3167" spans="1:10" x14ac:dyDescent="0.35">
      <c r="A3167" s="113"/>
      <c r="B3167" s="114"/>
      <c r="C3167" s="115"/>
      <c r="D3167" s="114"/>
      <c r="E3167" s="116"/>
      <c r="F3167" s="116"/>
      <c r="G3167" s="114"/>
      <c r="H3167" s="115"/>
      <c r="I3167" s="274"/>
      <c r="J3167" s="277" t="str">
        <f>IFERROR(VLOOKUP(I3167,ACOUSTIC_SITE_INFO!$AR$3:$AS$501,2,FALSE),"")</f>
        <v/>
      </c>
    </row>
    <row r="3168" spans="1:10" x14ac:dyDescent="0.35">
      <c r="A3168" s="113"/>
      <c r="B3168" s="114"/>
      <c r="C3168" s="115"/>
      <c r="D3168" s="114"/>
      <c r="E3168" s="116"/>
      <c r="F3168" s="116"/>
      <c r="G3168" s="114"/>
      <c r="H3168" s="115"/>
      <c r="I3168" s="274"/>
      <c r="J3168" s="277" t="str">
        <f>IFERROR(VLOOKUP(I3168,ACOUSTIC_SITE_INFO!$AR$3:$AS$501,2,FALSE),"")</f>
        <v/>
      </c>
    </row>
    <row r="3169" spans="1:10" x14ac:dyDescent="0.35">
      <c r="A3169" s="113"/>
      <c r="B3169" s="114"/>
      <c r="C3169" s="115"/>
      <c r="D3169" s="114"/>
      <c r="E3169" s="116"/>
      <c r="F3169" s="116"/>
      <c r="G3169" s="114"/>
      <c r="H3169" s="115"/>
      <c r="I3169" s="274"/>
      <c r="J3169" s="277" t="str">
        <f>IFERROR(VLOOKUP(I3169,ACOUSTIC_SITE_INFO!$AR$3:$AS$501,2,FALSE),"")</f>
        <v/>
      </c>
    </row>
    <row r="3170" spans="1:10" x14ac:dyDescent="0.35">
      <c r="A3170" s="113"/>
      <c r="B3170" s="114"/>
      <c r="C3170" s="115"/>
      <c r="D3170" s="114"/>
      <c r="E3170" s="116"/>
      <c r="F3170" s="116"/>
      <c r="G3170" s="114"/>
      <c r="H3170" s="115"/>
      <c r="I3170" s="274"/>
      <c r="J3170" s="277" t="str">
        <f>IFERROR(VLOOKUP(I3170,ACOUSTIC_SITE_INFO!$AR$3:$AS$501,2,FALSE),"")</f>
        <v/>
      </c>
    </row>
    <row r="3171" spans="1:10" x14ac:dyDescent="0.35">
      <c r="A3171" s="113"/>
      <c r="B3171" s="114"/>
      <c r="C3171" s="115"/>
      <c r="D3171" s="114"/>
      <c r="E3171" s="116"/>
      <c r="F3171" s="116"/>
      <c r="G3171" s="114"/>
      <c r="H3171" s="115"/>
      <c r="I3171" s="274"/>
      <c r="J3171" s="277" t="str">
        <f>IFERROR(VLOOKUP(I3171,ACOUSTIC_SITE_INFO!$AR$3:$AS$501,2,FALSE),"")</f>
        <v/>
      </c>
    </row>
    <row r="3172" spans="1:10" x14ac:dyDescent="0.35">
      <c r="A3172" s="113"/>
      <c r="B3172" s="114"/>
      <c r="C3172" s="115"/>
      <c r="D3172" s="114"/>
      <c r="E3172" s="116"/>
      <c r="F3172" s="116"/>
      <c r="G3172" s="114"/>
      <c r="H3172" s="115"/>
      <c r="I3172" s="274"/>
      <c r="J3172" s="277" t="str">
        <f>IFERROR(VLOOKUP(I3172,ACOUSTIC_SITE_INFO!$AR$3:$AS$501,2,FALSE),"")</f>
        <v/>
      </c>
    </row>
    <row r="3173" spans="1:10" x14ac:dyDescent="0.35">
      <c r="A3173" s="113"/>
      <c r="B3173" s="114"/>
      <c r="C3173" s="115"/>
      <c r="D3173" s="114"/>
      <c r="E3173" s="116"/>
      <c r="F3173" s="116"/>
      <c r="G3173" s="114"/>
      <c r="H3173" s="115"/>
      <c r="I3173" s="274"/>
      <c r="J3173" s="277" t="str">
        <f>IFERROR(VLOOKUP(I3173,ACOUSTIC_SITE_INFO!$AR$3:$AS$501,2,FALSE),"")</f>
        <v/>
      </c>
    </row>
    <row r="3174" spans="1:10" x14ac:dyDescent="0.35">
      <c r="A3174" s="113"/>
      <c r="B3174" s="114"/>
      <c r="C3174" s="115"/>
      <c r="D3174" s="114"/>
      <c r="E3174" s="116"/>
      <c r="F3174" s="116"/>
      <c r="G3174" s="114"/>
      <c r="H3174" s="115"/>
      <c r="I3174" s="274"/>
      <c r="J3174" s="277" t="str">
        <f>IFERROR(VLOOKUP(I3174,ACOUSTIC_SITE_INFO!$AR$3:$AS$501,2,FALSE),"")</f>
        <v/>
      </c>
    </row>
    <row r="3175" spans="1:10" x14ac:dyDescent="0.35">
      <c r="A3175" s="113"/>
      <c r="B3175" s="114"/>
      <c r="C3175" s="115"/>
      <c r="D3175" s="114"/>
      <c r="E3175" s="116"/>
      <c r="F3175" s="116"/>
      <c r="G3175" s="114"/>
      <c r="H3175" s="115"/>
      <c r="I3175" s="274"/>
      <c r="J3175" s="277" t="str">
        <f>IFERROR(VLOOKUP(I3175,ACOUSTIC_SITE_INFO!$AR$3:$AS$501,2,FALSE),"")</f>
        <v/>
      </c>
    </row>
    <row r="3176" spans="1:10" x14ac:dyDescent="0.35">
      <c r="A3176" s="113"/>
      <c r="B3176" s="114"/>
      <c r="C3176" s="115"/>
      <c r="D3176" s="114"/>
      <c r="E3176" s="116"/>
      <c r="F3176" s="116"/>
      <c r="G3176" s="114"/>
      <c r="H3176" s="115"/>
      <c r="I3176" s="274"/>
      <c r="J3176" s="277" t="str">
        <f>IFERROR(VLOOKUP(I3176,ACOUSTIC_SITE_INFO!$AR$3:$AS$501,2,FALSE),"")</f>
        <v/>
      </c>
    </row>
    <row r="3177" spans="1:10" x14ac:dyDescent="0.35">
      <c r="A3177" s="113"/>
      <c r="B3177" s="114"/>
      <c r="C3177" s="115"/>
      <c r="D3177" s="114"/>
      <c r="E3177" s="116"/>
      <c r="F3177" s="116"/>
      <c r="G3177" s="114"/>
      <c r="H3177" s="115"/>
      <c r="I3177" s="274"/>
      <c r="J3177" s="277" t="str">
        <f>IFERROR(VLOOKUP(I3177,ACOUSTIC_SITE_INFO!$AR$3:$AS$501,2,FALSE),"")</f>
        <v/>
      </c>
    </row>
    <row r="3178" spans="1:10" x14ac:dyDescent="0.35">
      <c r="A3178" s="113"/>
      <c r="B3178" s="114"/>
      <c r="C3178" s="115"/>
      <c r="D3178" s="114"/>
      <c r="E3178" s="116"/>
      <c r="F3178" s="116"/>
      <c r="G3178" s="114"/>
      <c r="H3178" s="115"/>
      <c r="I3178" s="274"/>
      <c r="J3178" s="277" t="str">
        <f>IFERROR(VLOOKUP(I3178,ACOUSTIC_SITE_INFO!$AR$3:$AS$501,2,FALSE),"")</f>
        <v/>
      </c>
    </row>
    <row r="3179" spans="1:10" x14ac:dyDescent="0.35">
      <c r="A3179" s="113"/>
      <c r="B3179" s="114"/>
      <c r="C3179" s="115"/>
      <c r="D3179" s="114"/>
      <c r="E3179" s="116"/>
      <c r="F3179" s="116"/>
      <c r="G3179" s="114"/>
      <c r="H3179" s="115"/>
      <c r="I3179" s="274"/>
      <c r="J3179" s="277" t="str">
        <f>IFERROR(VLOOKUP(I3179,ACOUSTIC_SITE_INFO!$AR$3:$AS$501,2,FALSE),"")</f>
        <v/>
      </c>
    </row>
    <row r="3180" spans="1:10" x14ac:dyDescent="0.35">
      <c r="A3180" s="113"/>
      <c r="B3180" s="114"/>
      <c r="C3180" s="115"/>
      <c r="D3180" s="114"/>
      <c r="E3180" s="116"/>
      <c r="F3180" s="116"/>
      <c r="G3180" s="114"/>
      <c r="H3180" s="115"/>
      <c r="I3180" s="274"/>
      <c r="J3180" s="277" t="str">
        <f>IFERROR(VLOOKUP(I3180,ACOUSTIC_SITE_INFO!$AR$3:$AS$501,2,FALSE),"")</f>
        <v/>
      </c>
    </row>
    <row r="3181" spans="1:10" x14ac:dyDescent="0.35">
      <c r="A3181" s="113"/>
      <c r="B3181" s="114"/>
      <c r="C3181" s="115"/>
      <c r="D3181" s="114"/>
      <c r="E3181" s="116"/>
      <c r="F3181" s="116"/>
      <c r="G3181" s="114"/>
      <c r="H3181" s="115"/>
      <c r="I3181" s="274"/>
      <c r="J3181" s="277" t="str">
        <f>IFERROR(VLOOKUP(I3181,ACOUSTIC_SITE_INFO!$AR$3:$AS$501,2,FALSE),"")</f>
        <v/>
      </c>
    </row>
    <row r="3182" spans="1:10" x14ac:dyDescent="0.35">
      <c r="A3182" s="113"/>
      <c r="B3182" s="114"/>
      <c r="C3182" s="115"/>
      <c r="D3182" s="114"/>
      <c r="E3182" s="116"/>
      <c r="F3182" s="116"/>
      <c r="G3182" s="114"/>
      <c r="H3182" s="115"/>
      <c r="I3182" s="274"/>
      <c r="J3182" s="277" t="str">
        <f>IFERROR(VLOOKUP(I3182,ACOUSTIC_SITE_INFO!$AR$3:$AS$501,2,FALSE),"")</f>
        <v/>
      </c>
    </row>
    <row r="3183" spans="1:10" x14ac:dyDescent="0.35">
      <c r="A3183" s="113"/>
      <c r="B3183" s="114"/>
      <c r="C3183" s="115"/>
      <c r="D3183" s="114"/>
      <c r="E3183" s="116"/>
      <c r="F3183" s="116"/>
      <c r="G3183" s="114"/>
      <c r="H3183" s="115"/>
      <c r="I3183" s="274"/>
      <c r="J3183" s="277" t="str">
        <f>IFERROR(VLOOKUP(I3183,ACOUSTIC_SITE_INFO!$AR$3:$AS$501,2,FALSE),"")</f>
        <v/>
      </c>
    </row>
    <row r="3184" spans="1:10" x14ac:dyDescent="0.35">
      <c r="A3184" s="113"/>
      <c r="B3184" s="114"/>
      <c r="C3184" s="115"/>
      <c r="D3184" s="114"/>
      <c r="E3184" s="116"/>
      <c r="F3184" s="116"/>
      <c r="G3184" s="114"/>
      <c r="H3184" s="115"/>
      <c r="I3184" s="274"/>
      <c r="J3184" s="277" t="str">
        <f>IFERROR(VLOOKUP(I3184,ACOUSTIC_SITE_INFO!$AR$3:$AS$501,2,FALSE),"")</f>
        <v/>
      </c>
    </row>
    <row r="3185" spans="1:10" x14ac:dyDescent="0.35">
      <c r="A3185" s="113"/>
      <c r="B3185" s="114"/>
      <c r="C3185" s="115"/>
      <c r="D3185" s="114"/>
      <c r="E3185" s="116"/>
      <c r="F3185" s="116"/>
      <c r="G3185" s="114"/>
      <c r="H3185" s="115"/>
      <c r="I3185" s="274"/>
      <c r="J3185" s="277" t="str">
        <f>IFERROR(VLOOKUP(I3185,ACOUSTIC_SITE_INFO!$AR$3:$AS$501,2,FALSE),"")</f>
        <v/>
      </c>
    </row>
    <row r="3186" spans="1:10" x14ac:dyDescent="0.35">
      <c r="A3186" s="113"/>
      <c r="B3186" s="114"/>
      <c r="C3186" s="115"/>
      <c r="D3186" s="114"/>
      <c r="E3186" s="116"/>
      <c r="F3186" s="116"/>
      <c r="G3186" s="114"/>
      <c r="H3186" s="115"/>
      <c r="I3186" s="274"/>
      <c r="J3186" s="277" t="str">
        <f>IFERROR(VLOOKUP(I3186,ACOUSTIC_SITE_INFO!$AR$3:$AS$501,2,FALSE),"")</f>
        <v/>
      </c>
    </row>
    <row r="3187" spans="1:10" x14ac:dyDescent="0.35">
      <c r="A3187" s="113"/>
      <c r="B3187" s="114"/>
      <c r="C3187" s="115"/>
      <c r="D3187" s="114"/>
      <c r="E3187" s="116"/>
      <c r="F3187" s="116"/>
      <c r="G3187" s="114"/>
      <c r="H3187" s="115"/>
      <c r="I3187" s="274"/>
      <c r="J3187" s="277" t="str">
        <f>IFERROR(VLOOKUP(I3187,ACOUSTIC_SITE_INFO!$AR$3:$AS$501,2,FALSE),"")</f>
        <v/>
      </c>
    </row>
    <row r="3188" spans="1:10" x14ac:dyDescent="0.35">
      <c r="A3188" s="113"/>
      <c r="B3188" s="114"/>
      <c r="C3188" s="115"/>
      <c r="D3188" s="114"/>
      <c r="E3188" s="116"/>
      <c r="F3188" s="116"/>
      <c r="G3188" s="114"/>
      <c r="H3188" s="115"/>
      <c r="I3188" s="274"/>
      <c r="J3188" s="277" t="str">
        <f>IFERROR(VLOOKUP(I3188,ACOUSTIC_SITE_INFO!$AR$3:$AS$501,2,FALSE),"")</f>
        <v/>
      </c>
    </row>
    <row r="3189" spans="1:10" x14ac:dyDescent="0.35">
      <c r="A3189" s="113"/>
      <c r="B3189" s="114"/>
      <c r="C3189" s="115"/>
      <c r="D3189" s="114"/>
      <c r="E3189" s="116"/>
      <c r="F3189" s="116"/>
      <c r="G3189" s="114"/>
      <c r="H3189" s="115"/>
      <c r="I3189" s="274"/>
      <c r="J3189" s="277" t="str">
        <f>IFERROR(VLOOKUP(I3189,ACOUSTIC_SITE_INFO!$AR$3:$AS$501,2,FALSE),"")</f>
        <v/>
      </c>
    </row>
    <row r="3190" spans="1:10" x14ac:dyDescent="0.35">
      <c r="A3190" s="113"/>
      <c r="B3190" s="114"/>
      <c r="C3190" s="115"/>
      <c r="D3190" s="114"/>
      <c r="E3190" s="116"/>
      <c r="F3190" s="116"/>
      <c r="G3190" s="114"/>
      <c r="H3190" s="115"/>
      <c r="I3190" s="274"/>
      <c r="J3190" s="277" t="str">
        <f>IFERROR(VLOOKUP(I3190,ACOUSTIC_SITE_INFO!$AR$3:$AS$501,2,FALSE),"")</f>
        <v/>
      </c>
    </row>
    <row r="3191" spans="1:10" x14ac:dyDescent="0.35">
      <c r="A3191" s="113"/>
      <c r="B3191" s="114"/>
      <c r="C3191" s="115"/>
      <c r="D3191" s="114"/>
      <c r="E3191" s="116"/>
      <c r="F3191" s="116"/>
      <c r="G3191" s="114"/>
      <c r="H3191" s="115"/>
      <c r="I3191" s="274"/>
      <c r="J3191" s="277" t="str">
        <f>IFERROR(VLOOKUP(I3191,ACOUSTIC_SITE_INFO!$AR$3:$AS$501,2,FALSE),"")</f>
        <v/>
      </c>
    </row>
    <row r="3192" spans="1:10" x14ac:dyDescent="0.35">
      <c r="A3192" s="113"/>
      <c r="B3192" s="114"/>
      <c r="C3192" s="115"/>
      <c r="D3192" s="114"/>
      <c r="E3192" s="116"/>
      <c r="F3192" s="116"/>
      <c r="G3192" s="114"/>
      <c r="H3192" s="115"/>
      <c r="I3192" s="274"/>
      <c r="J3192" s="277" t="str">
        <f>IFERROR(VLOOKUP(I3192,ACOUSTIC_SITE_INFO!$AR$3:$AS$501,2,FALSE),"")</f>
        <v/>
      </c>
    </row>
    <row r="3193" spans="1:10" x14ac:dyDescent="0.35">
      <c r="A3193" s="113"/>
      <c r="B3193" s="114"/>
      <c r="C3193" s="115"/>
      <c r="D3193" s="114"/>
      <c r="E3193" s="116"/>
      <c r="F3193" s="116"/>
      <c r="G3193" s="114"/>
      <c r="H3193" s="115"/>
      <c r="I3193" s="274"/>
      <c r="J3193" s="277" t="str">
        <f>IFERROR(VLOOKUP(I3193,ACOUSTIC_SITE_INFO!$AR$3:$AS$501,2,FALSE),"")</f>
        <v/>
      </c>
    </row>
    <row r="3194" spans="1:10" x14ac:dyDescent="0.35">
      <c r="A3194" s="113"/>
      <c r="B3194" s="114"/>
      <c r="C3194" s="115"/>
      <c r="D3194" s="114"/>
      <c r="E3194" s="116"/>
      <c r="F3194" s="116"/>
      <c r="G3194" s="114"/>
      <c r="H3194" s="115"/>
      <c r="I3194" s="274"/>
      <c r="J3194" s="277" t="str">
        <f>IFERROR(VLOOKUP(I3194,ACOUSTIC_SITE_INFO!$AR$3:$AS$501,2,FALSE),"")</f>
        <v/>
      </c>
    </row>
    <row r="3195" spans="1:10" x14ac:dyDescent="0.35">
      <c r="A3195" s="113"/>
      <c r="B3195" s="114"/>
      <c r="C3195" s="115"/>
      <c r="D3195" s="114"/>
      <c r="E3195" s="116"/>
      <c r="F3195" s="116"/>
      <c r="G3195" s="114"/>
      <c r="H3195" s="115"/>
      <c r="I3195" s="274"/>
      <c r="J3195" s="277" t="str">
        <f>IFERROR(VLOOKUP(I3195,ACOUSTIC_SITE_INFO!$AR$3:$AS$501,2,FALSE),"")</f>
        <v/>
      </c>
    </row>
    <row r="3196" spans="1:10" x14ac:dyDescent="0.35">
      <c r="A3196" s="113"/>
      <c r="B3196" s="114"/>
      <c r="C3196" s="115"/>
      <c r="D3196" s="114"/>
      <c r="E3196" s="116"/>
      <c r="F3196" s="116"/>
      <c r="G3196" s="114"/>
      <c r="H3196" s="115"/>
      <c r="I3196" s="274"/>
      <c r="J3196" s="277" t="str">
        <f>IFERROR(VLOOKUP(I3196,ACOUSTIC_SITE_INFO!$AR$3:$AS$501,2,FALSE),"")</f>
        <v/>
      </c>
    </row>
    <row r="3197" spans="1:10" x14ac:dyDescent="0.35">
      <c r="A3197" s="113"/>
      <c r="B3197" s="114"/>
      <c r="C3197" s="115"/>
      <c r="D3197" s="114"/>
      <c r="E3197" s="116"/>
      <c r="F3197" s="116"/>
      <c r="G3197" s="114"/>
      <c r="H3197" s="115"/>
      <c r="I3197" s="274"/>
      <c r="J3197" s="277" t="str">
        <f>IFERROR(VLOOKUP(I3197,ACOUSTIC_SITE_INFO!$AR$3:$AS$501,2,FALSE),"")</f>
        <v/>
      </c>
    </row>
    <row r="3198" spans="1:10" x14ac:dyDescent="0.35">
      <c r="A3198" s="113"/>
      <c r="B3198" s="114"/>
      <c r="C3198" s="115"/>
      <c r="D3198" s="114"/>
      <c r="E3198" s="116"/>
      <c r="F3198" s="116"/>
      <c r="G3198" s="114"/>
      <c r="H3198" s="115"/>
      <c r="I3198" s="274"/>
      <c r="J3198" s="277" t="str">
        <f>IFERROR(VLOOKUP(I3198,ACOUSTIC_SITE_INFO!$AR$3:$AS$501,2,FALSE),"")</f>
        <v/>
      </c>
    </row>
    <row r="3199" spans="1:10" x14ac:dyDescent="0.35">
      <c r="A3199" s="113"/>
      <c r="B3199" s="114"/>
      <c r="C3199" s="115"/>
      <c r="D3199" s="114"/>
      <c r="E3199" s="116"/>
      <c r="F3199" s="116"/>
      <c r="G3199" s="114"/>
      <c r="H3199" s="115"/>
      <c r="I3199" s="274"/>
      <c r="J3199" s="277" t="str">
        <f>IFERROR(VLOOKUP(I3199,ACOUSTIC_SITE_INFO!$AR$3:$AS$501,2,FALSE),"")</f>
        <v/>
      </c>
    </row>
    <row r="3200" spans="1:10" x14ac:dyDescent="0.35">
      <c r="A3200" s="113"/>
      <c r="B3200" s="114"/>
      <c r="C3200" s="115"/>
      <c r="D3200" s="114"/>
      <c r="E3200" s="116"/>
      <c r="F3200" s="116"/>
      <c r="G3200" s="114"/>
      <c r="H3200" s="115"/>
      <c r="I3200" s="274"/>
      <c r="J3200" s="277" t="str">
        <f>IFERROR(VLOOKUP(I3200,ACOUSTIC_SITE_INFO!$AR$3:$AS$501,2,FALSE),"")</f>
        <v/>
      </c>
    </row>
    <row r="3201" spans="1:10" x14ac:dyDescent="0.35">
      <c r="A3201" s="113"/>
      <c r="B3201" s="114"/>
      <c r="C3201" s="115"/>
      <c r="D3201" s="114"/>
      <c r="E3201" s="116"/>
      <c r="F3201" s="116"/>
      <c r="G3201" s="114"/>
      <c r="H3201" s="115"/>
      <c r="I3201" s="274"/>
      <c r="J3201" s="277" t="str">
        <f>IFERROR(VLOOKUP(I3201,ACOUSTIC_SITE_INFO!$AR$3:$AS$501,2,FALSE),"")</f>
        <v/>
      </c>
    </row>
    <row r="3202" spans="1:10" x14ac:dyDescent="0.35">
      <c r="A3202" s="113"/>
      <c r="B3202" s="114"/>
      <c r="C3202" s="115"/>
      <c r="D3202" s="114"/>
      <c r="E3202" s="116"/>
      <c r="F3202" s="116"/>
      <c r="G3202" s="114"/>
      <c r="H3202" s="115"/>
      <c r="I3202" s="274"/>
      <c r="J3202" s="277" t="str">
        <f>IFERROR(VLOOKUP(I3202,ACOUSTIC_SITE_INFO!$AR$3:$AS$501,2,FALSE),"")</f>
        <v/>
      </c>
    </row>
    <row r="3203" spans="1:10" x14ac:dyDescent="0.35">
      <c r="A3203" s="113"/>
      <c r="B3203" s="114"/>
      <c r="C3203" s="115"/>
      <c r="D3203" s="114"/>
      <c r="E3203" s="116"/>
      <c r="F3203" s="116"/>
      <c r="G3203" s="114"/>
      <c r="H3203" s="115"/>
      <c r="I3203" s="274"/>
      <c r="J3203" s="277" t="str">
        <f>IFERROR(VLOOKUP(I3203,ACOUSTIC_SITE_INFO!$AR$3:$AS$501,2,FALSE),"")</f>
        <v/>
      </c>
    </row>
    <row r="3204" spans="1:10" x14ac:dyDescent="0.35">
      <c r="A3204" s="113"/>
      <c r="B3204" s="114"/>
      <c r="C3204" s="115"/>
      <c r="D3204" s="114"/>
      <c r="E3204" s="116"/>
      <c r="F3204" s="116"/>
      <c r="G3204" s="114"/>
      <c r="H3204" s="115"/>
      <c r="I3204" s="274"/>
      <c r="J3204" s="277" t="str">
        <f>IFERROR(VLOOKUP(I3204,ACOUSTIC_SITE_INFO!$AR$3:$AS$501,2,FALSE),"")</f>
        <v/>
      </c>
    </row>
    <row r="3205" spans="1:10" x14ac:dyDescent="0.35">
      <c r="A3205" s="113"/>
      <c r="B3205" s="114"/>
      <c r="C3205" s="115"/>
      <c r="D3205" s="114"/>
      <c r="E3205" s="116"/>
      <c r="F3205" s="116"/>
      <c r="G3205" s="114"/>
      <c r="H3205" s="115"/>
      <c r="I3205" s="274"/>
      <c r="J3205" s="277" t="str">
        <f>IFERROR(VLOOKUP(I3205,ACOUSTIC_SITE_INFO!$AR$3:$AS$501,2,FALSE),"")</f>
        <v/>
      </c>
    </row>
    <row r="3206" spans="1:10" x14ac:dyDescent="0.35">
      <c r="A3206" s="113"/>
      <c r="B3206" s="114"/>
      <c r="C3206" s="115"/>
      <c r="D3206" s="114"/>
      <c r="E3206" s="116"/>
      <c r="F3206" s="116"/>
      <c r="G3206" s="114"/>
      <c r="H3206" s="115"/>
      <c r="I3206" s="274"/>
      <c r="J3206" s="277" t="str">
        <f>IFERROR(VLOOKUP(I3206,ACOUSTIC_SITE_INFO!$AR$3:$AS$501,2,FALSE),"")</f>
        <v/>
      </c>
    </row>
    <row r="3207" spans="1:10" x14ac:dyDescent="0.35">
      <c r="A3207" s="113"/>
      <c r="B3207" s="114"/>
      <c r="C3207" s="115"/>
      <c r="D3207" s="114"/>
      <c r="E3207" s="116"/>
      <c r="F3207" s="116"/>
      <c r="G3207" s="114"/>
      <c r="H3207" s="115"/>
      <c r="I3207" s="274"/>
      <c r="J3207" s="277" t="str">
        <f>IFERROR(VLOOKUP(I3207,ACOUSTIC_SITE_INFO!$AR$3:$AS$501,2,FALSE),"")</f>
        <v/>
      </c>
    </row>
    <row r="3208" spans="1:10" x14ac:dyDescent="0.35">
      <c r="A3208" s="113"/>
      <c r="B3208" s="114"/>
      <c r="C3208" s="115"/>
      <c r="D3208" s="114"/>
      <c r="E3208" s="116"/>
      <c r="F3208" s="116"/>
      <c r="G3208" s="114"/>
      <c r="H3208" s="115"/>
      <c r="I3208" s="274"/>
      <c r="J3208" s="277" t="str">
        <f>IFERROR(VLOOKUP(I3208,ACOUSTIC_SITE_INFO!$AR$3:$AS$501,2,FALSE),"")</f>
        <v/>
      </c>
    </row>
    <row r="3209" spans="1:10" x14ac:dyDescent="0.35">
      <c r="A3209" s="113"/>
      <c r="B3209" s="114"/>
      <c r="C3209" s="115"/>
      <c r="D3209" s="114"/>
      <c r="E3209" s="116"/>
      <c r="F3209" s="116"/>
      <c r="G3209" s="114"/>
      <c r="H3209" s="115"/>
      <c r="I3209" s="274"/>
      <c r="J3209" s="277" t="str">
        <f>IFERROR(VLOOKUP(I3209,ACOUSTIC_SITE_INFO!$AR$3:$AS$501,2,FALSE),"")</f>
        <v/>
      </c>
    </row>
    <row r="3210" spans="1:10" x14ac:dyDescent="0.35">
      <c r="A3210" s="113"/>
      <c r="B3210" s="114"/>
      <c r="C3210" s="115"/>
      <c r="D3210" s="114"/>
      <c r="E3210" s="116"/>
      <c r="F3210" s="116"/>
      <c r="G3210" s="114"/>
      <c r="H3210" s="115"/>
      <c r="I3210" s="274"/>
      <c r="J3210" s="277" t="str">
        <f>IFERROR(VLOOKUP(I3210,ACOUSTIC_SITE_INFO!$AR$3:$AS$501,2,FALSE),"")</f>
        <v/>
      </c>
    </row>
    <row r="3211" spans="1:10" x14ac:dyDescent="0.35">
      <c r="A3211" s="113"/>
      <c r="B3211" s="114"/>
      <c r="C3211" s="115"/>
      <c r="D3211" s="114"/>
      <c r="E3211" s="116"/>
      <c r="F3211" s="116"/>
      <c r="G3211" s="114"/>
      <c r="H3211" s="115"/>
      <c r="I3211" s="274"/>
      <c r="J3211" s="277" t="str">
        <f>IFERROR(VLOOKUP(I3211,ACOUSTIC_SITE_INFO!$AR$3:$AS$501,2,FALSE),"")</f>
        <v/>
      </c>
    </row>
    <row r="3212" spans="1:10" x14ac:dyDescent="0.35">
      <c r="A3212" s="113"/>
      <c r="B3212" s="114"/>
      <c r="C3212" s="115"/>
      <c r="D3212" s="114"/>
      <c r="E3212" s="116"/>
      <c r="F3212" s="116"/>
      <c r="G3212" s="114"/>
      <c r="H3212" s="115"/>
      <c r="I3212" s="274"/>
      <c r="J3212" s="277" t="str">
        <f>IFERROR(VLOOKUP(I3212,ACOUSTIC_SITE_INFO!$AR$3:$AS$501,2,FALSE),"")</f>
        <v/>
      </c>
    </row>
    <row r="3213" spans="1:10" x14ac:dyDescent="0.35">
      <c r="A3213" s="113"/>
      <c r="B3213" s="114"/>
      <c r="C3213" s="115"/>
      <c r="D3213" s="114"/>
      <c r="E3213" s="116"/>
      <c r="F3213" s="116"/>
      <c r="G3213" s="114"/>
      <c r="H3213" s="115"/>
      <c r="I3213" s="274"/>
      <c r="J3213" s="277" t="str">
        <f>IFERROR(VLOOKUP(I3213,ACOUSTIC_SITE_INFO!$AR$3:$AS$501,2,FALSE),"")</f>
        <v/>
      </c>
    </row>
    <row r="3214" spans="1:10" x14ac:dyDescent="0.35">
      <c r="A3214" s="113"/>
      <c r="B3214" s="114"/>
      <c r="C3214" s="115"/>
      <c r="D3214" s="114"/>
      <c r="E3214" s="116"/>
      <c r="F3214" s="116"/>
      <c r="G3214" s="114"/>
      <c r="H3214" s="115"/>
      <c r="I3214" s="274"/>
      <c r="J3214" s="277" t="str">
        <f>IFERROR(VLOOKUP(I3214,ACOUSTIC_SITE_INFO!$AR$3:$AS$501,2,FALSE),"")</f>
        <v/>
      </c>
    </row>
    <row r="3215" spans="1:10" x14ac:dyDescent="0.35">
      <c r="A3215" s="113"/>
      <c r="B3215" s="114"/>
      <c r="C3215" s="115"/>
      <c r="D3215" s="114"/>
      <c r="E3215" s="116"/>
      <c r="F3215" s="116"/>
      <c r="G3215" s="114"/>
      <c r="H3215" s="115"/>
      <c r="I3215" s="274"/>
      <c r="J3215" s="277" t="str">
        <f>IFERROR(VLOOKUP(I3215,ACOUSTIC_SITE_INFO!$AR$3:$AS$501,2,FALSE),"")</f>
        <v/>
      </c>
    </row>
    <row r="3216" spans="1:10" x14ac:dyDescent="0.35">
      <c r="A3216" s="113"/>
      <c r="B3216" s="114"/>
      <c r="C3216" s="115"/>
      <c r="D3216" s="114"/>
      <c r="E3216" s="116"/>
      <c r="F3216" s="116"/>
      <c r="G3216" s="114"/>
      <c r="H3216" s="115"/>
      <c r="I3216" s="274"/>
      <c r="J3216" s="277" t="str">
        <f>IFERROR(VLOOKUP(I3216,ACOUSTIC_SITE_INFO!$AR$3:$AS$501,2,FALSE),"")</f>
        <v/>
      </c>
    </row>
    <row r="3217" spans="1:10" x14ac:dyDescent="0.35">
      <c r="A3217" s="113"/>
      <c r="B3217" s="114"/>
      <c r="C3217" s="115"/>
      <c r="D3217" s="114"/>
      <c r="E3217" s="116"/>
      <c r="F3217" s="116"/>
      <c r="G3217" s="114"/>
      <c r="H3217" s="115"/>
      <c r="I3217" s="274"/>
      <c r="J3217" s="277" t="str">
        <f>IFERROR(VLOOKUP(I3217,ACOUSTIC_SITE_INFO!$AR$3:$AS$501,2,FALSE),"")</f>
        <v/>
      </c>
    </row>
    <row r="3218" spans="1:10" x14ac:dyDescent="0.35">
      <c r="A3218" s="113"/>
      <c r="B3218" s="114"/>
      <c r="C3218" s="115"/>
      <c r="D3218" s="114"/>
      <c r="E3218" s="116"/>
      <c r="F3218" s="116"/>
      <c r="G3218" s="114"/>
      <c r="H3218" s="115"/>
      <c r="I3218" s="274"/>
      <c r="J3218" s="277" t="str">
        <f>IFERROR(VLOOKUP(I3218,ACOUSTIC_SITE_INFO!$AR$3:$AS$501,2,FALSE),"")</f>
        <v/>
      </c>
    </row>
    <row r="3219" spans="1:10" x14ac:dyDescent="0.35">
      <c r="A3219" s="113"/>
      <c r="B3219" s="114"/>
      <c r="C3219" s="115"/>
      <c r="D3219" s="114"/>
      <c r="E3219" s="116"/>
      <c r="F3219" s="116"/>
      <c r="G3219" s="114"/>
      <c r="H3219" s="115"/>
      <c r="I3219" s="274"/>
      <c r="J3219" s="277" t="str">
        <f>IFERROR(VLOOKUP(I3219,ACOUSTIC_SITE_INFO!$AR$3:$AS$501,2,FALSE),"")</f>
        <v/>
      </c>
    </row>
    <row r="3220" spans="1:10" x14ac:dyDescent="0.35">
      <c r="A3220" s="113"/>
      <c r="B3220" s="114"/>
      <c r="C3220" s="115"/>
      <c r="D3220" s="114"/>
      <c r="E3220" s="116"/>
      <c r="F3220" s="116"/>
      <c r="G3220" s="114"/>
      <c r="H3220" s="115"/>
      <c r="I3220" s="274"/>
      <c r="J3220" s="277" t="str">
        <f>IFERROR(VLOOKUP(I3220,ACOUSTIC_SITE_INFO!$AR$3:$AS$501,2,FALSE),"")</f>
        <v/>
      </c>
    </row>
    <row r="3221" spans="1:10" x14ac:dyDescent="0.35">
      <c r="A3221" s="113"/>
      <c r="B3221" s="114"/>
      <c r="C3221" s="115"/>
      <c r="D3221" s="114"/>
      <c r="E3221" s="116"/>
      <c r="F3221" s="116"/>
      <c r="G3221" s="114"/>
      <c r="H3221" s="115"/>
      <c r="I3221" s="274"/>
      <c r="J3221" s="277" t="str">
        <f>IFERROR(VLOOKUP(I3221,ACOUSTIC_SITE_INFO!$AR$3:$AS$501,2,FALSE),"")</f>
        <v/>
      </c>
    </row>
    <row r="3222" spans="1:10" x14ac:dyDescent="0.35">
      <c r="A3222" s="113"/>
      <c r="B3222" s="114"/>
      <c r="C3222" s="115"/>
      <c r="D3222" s="114"/>
      <c r="E3222" s="116"/>
      <c r="F3222" s="116"/>
      <c r="G3222" s="114"/>
      <c r="H3222" s="115"/>
      <c r="I3222" s="274"/>
      <c r="J3222" s="277" t="str">
        <f>IFERROR(VLOOKUP(I3222,ACOUSTIC_SITE_INFO!$AR$3:$AS$501,2,FALSE),"")</f>
        <v/>
      </c>
    </row>
    <row r="3223" spans="1:10" x14ac:dyDescent="0.35">
      <c r="A3223" s="113"/>
      <c r="B3223" s="114"/>
      <c r="C3223" s="115"/>
      <c r="D3223" s="114"/>
      <c r="E3223" s="116"/>
      <c r="F3223" s="116"/>
      <c r="G3223" s="114"/>
      <c r="H3223" s="115"/>
      <c r="I3223" s="274"/>
      <c r="J3223" s="277" t="str">
        <f>IFERROR(VLOOKUP(I3223,ACOUSTIC_SITE_INFO!$AR$3:$AS$501,2,FALSE),"")</f>
        <v/>
      </c>
    </row>
    <row r="3224" spans="1:10" x14ac:dyDescent="0.35">
      <c r="A3224" s="113"/>
      <c r="B3224" s="114"/>
      <c r="C3224" s="115"/>
      <c r="D3224" s="114"/>
      <c r="E3224" s="116"/>
      <c r="F3224" s="116"/>
      <c r="G3224" s="114"/>
      <c r="H3224" s="115"/>
      <c r="I3224" s="274"/>
      <c r="J3224" s="277" t="str">
        <f>IFERROR(VLOOKUP(I3224,ACOUSTIC_SITE_INFO!$AR$3:$AS$501,2,FALSE),"")</f>
        <v/>
      </c>
    </row>
    <row r="3225" spans="1:10" x14ac:dyDescent="0.35">
      <c r="A3225" s="113"/>
      <c r="B3225" s="114"/>
      <c r="C3225" s="115"/>
      <c r="D3225" s="114"/>
      <c r="E3225" s="116"/>
      <c r="F3225" s="116"/>
      <c r="G3225" s="114"/>
      <c r="H3225" s="115"/>
      <c r="I3225" s="274"/>
      <c r="J3225" s="277" t="str">
        <f>IFERROR(VLOOKUP(I3225,ACOUSTIC_SITE_INFO!$AR$3:$AS$501,2,FALSE),"")</f>
        <v/>
      </c>
    </row>
    <row r="3226" spans="1:10" x14ac:dyDescent="0.35">
      <c r="A3226" s="113"/>
      <c r="B3226" s="114"/>
      <c r="C3226" s="115"/>
      <c r="D3226" s="114"/>
      <c r="E3226" s="116"/>
      <c r="F3226" s="116"/>
      <c r="G3226" s="114"/>
      <c r="H3226" s="115"/>
      <c r="I3226" s="274"/>
      <c r="J3226" s="277" t="str">
        <f>IFERROR(VLOOKUP(I3226,ACOUSTIC_SITE_INFO!$AR$3:$AS$501,2,FALSE),"")</f>
        <v/>
      </c>
    </row>
    <row r="3227" spans="1:10" x14ac:dyDescent="0.35">
      <c r="A3227" s="113"/>
      <c r="B3227" s="114"/>
      <c r="C3227" s="115"/>
      <c r="D3227" s="114"/>
      <c r="E3227" s="116"/>
      <c r="F3227" s="116"/>
      <c r="G3227" s="114"/>
      <c r="H3227" s="115"/>
      <c r="I3227" s="274"/>
      <c r="J3227" s="277" t="str">
        <f>IFERROR(VLOOKUP(I3227,ACOUSTIC_SITE_INFO!$AR$3:$AS$501,2,FALSE),"")</f>
        <v/>
      </c>
    </row>
    <row r="3228" spans="1:10" x14ac:dyDescent="0.35">
      <c r="A3228" s="113"/>
      <c r="B3228" s="114"/>
      <c r="C3228" s="115"/>
      <c r="D3228" s="114"/>
      <c r="E3228" s="116"/>
      <c r="F3228" s="116"/>
      <c r="G3228" s="114"/>
      <c r="H3228" s="115"/>
      <c r="I3228" s="274"/>
      <c r="J3228" s="277" t="str">
        <f>IFERROR(VLOOKUP(I3228,ACOUSTIC_SITE_INFO!$AR$3:$AS$501,2,FALSE),"")</f>
        <v/>
      </c>
    </row>
    <row r="3229" spans="1:10" x14ac:dyDescent="0.35">
      <c r="A3229" s="113"/>
      <c r="B3229" s="114"/>
      <c r="C3229" s="115"/>
      <c r="D3229" s="114"/>
      <c r="E3229" s="116"/>
      <c r="F3229" s="116"/>
      <c r="G3229" s="114"/>
      <c r="H3229" s="115"/>
      <c r="I3229" s="274"/>
      <c r="J3229" s="277" t="str">
        <f>IFERROR(VLOOKUP(I3229,ACOUSTIC_SITE_INFO!$AR$3:$AS$501,2,FALSE),"")</f>
        <v/>
      </c>
    </row>
    <row r="3230" spans="1:10" x14ac:dyDescent="0.35">
      <c r="A3230" s="113"/>
      <c r="B3230" s="114"/>
      <c r="C3230" s="115"/>
      <c r="D3230" s="114"/>
      <c r="E3230" s="116"/>
      <c r="F3230" s="116"/>
      <c r="G3230" s="114"/>
      <c r="H3230" s="115"/>
      <c r="I3230" s="274"/>
      <c r="J3230" s="277" t="str">
        <f>IFERROR(VLOOKUP(I3230,ACOUSTIC_SITE_INFO!$AR$3:$AS$501,2,FALSE),"")</f>
        <v/>
      </c>
    </row>
    <row r="3231" spans="1:10" x14ac:dyDescent="0.35">
      <c r="A3231" s="113"/>
      <c r="B3231" s="114"/>
      <c r="C3231" s="115"/>
      <c r="D3231" s="114"/>
      <c r="E3231" s="116"/>
      <c r="F3231" s="116"/>
      <c r="G3231" s="114"/>
      <c r="H3231" s="115"/>
      <c r="I3231" s="274"/>
      <c r="J3231" s="277" t="str">
        <f>IFERROR(VLOOKUP(I3231,ACOUSTIC_SITE_INFO!$AR$3:$AS$501,2,FALSE),"")</f>
        <v/>
      </c>
    </row>
    <row r="3232" spans="1:10" x14ac:dyDescent="0.35">
      <c r="A3232" s="113"/>
      <c r="B3232" s="114"/>
      <c r="C3232" s="115"/>
      <c r="D3232" s="114"/>
      <c r="E3232" s="116"/>
      <c r="F3232" s="116"/>
      <c r="G3232" s="114"/>
      <c r="H3232" s="115"/>
      <c r="I3232" s="274"/>
      <c r="J3232" s="277" t="str">
        <f>IFERROR(VLOOKUP(I3232,ACOUSTIC_SITE_INFO!$AR$3:$AS$501,2,FALSE),"")</f>
        <v/>
      </c>
    </row>
    <row r="3233" spans="1:10" x14ac:dyDescent="0.35">
      <c r="A3233" s="113"/>
      <c r="B3233" s="114"/>
      <c r="C3233" s="115"/>
      <c r="D3233" s="114"/>
      <c r="E3233" s="116"/>
      <c r="F3233" s="116"/>
      <c r="G3233" s="114"/>
      <c r="H3233" s="115"/>
      <c r="I3233" s="274"/>
      <c r="J3233" s="277" t="str">
        <f>IFERROR(VLOOKUP(I3233,ACOUSTIC_SITE_INFO!$AR$3:$AS$501,2,FALSE),"")</f>
        <v/>
      </c>
    </row>
    <row r="3234" spans="1:10" x14ac:dyDescent="0.35">
      <c r="A3234" s="113"/>
      <c r="B3234" s="114"/>
      <c r="C3234" s="115"/>
      <c r="D3234" s="114"/>
      <c r="E3234" s="116"/>
      <c r="F3234" s="116"/>
      <c r="G3234" s="114"/>
      <c r="H3234" s="115"/>
      <c r="I3234" s="274"/>
      <c r="J3234" s="277" t="str">
        <f>IFERROR(VLOOKUP(I3234,ACOUSTIC_SITE_INFO!$AR$3:$AS$501,2,FALSE),"")</f>
        <v/>
      </c>
    </row>
    <row r="3235" spans="1:10" x14ac:dyDescent="0.35">
      <c r="A3235" s="113"/>
      <c r="B3235" s="114"/>
      <c r="C3235" s="115"/>
      <c r="D3235" s="114"/>
      <c r="E3235" s="116"/>
      <c r="F3235" s="116"/>
      <c r="G3235" s="114"/>
      <c r="H3235" s="115"/>
      <c r="I3235" s="274"/>
      <c r="J3235" s="277" t="str">
        <f>IFERROR(VLOOKUP(I3235,ACOUSTIC_SITE_INFO!$AR$3:$AS$501,2,FALSE),"")</f>
        <v/>
      </c>
    </row>
    <row r="3236" spans="1:10" x14ac:dyDescent="0.35">
      <c r="A3236" s="113"/>
      <c r="B3236" s="114"/>
      <c r="C3236" s="115"/>
      <c r="D3236" s="114"/>
      <c r="E3236" s="116"/>
      <c r="F3236" s="116"/>
      <c r="G3236" s="114"/>
      <c r="H3236" s="115"/>
      <c r="I3236" s="274"/>
      <c r="J3236" s="277" t="str">
        <f>IFERROR(VLOOKUP(I3236,ACOUSTIC_SITE_INFO!$AR$3:$AS$501,2,FALSE),"")</f>
        <v/>
      </c>
    </row>
    <row r="3237" spans="1:10" x14ac:dyDescent="0.35">
      <c r="A3237" s="113"/>
      <c r="B3237" s="114"/>
      <c r="C3237" s="115"/>
      <c r="D3237" s="114"/>
      <c r="E3237" s="116"/>
      <c r="F3237" s="116"/>
      <c r="G3237" s="114"/>
      <c r="H3237" s="115"/>
      <c r="I3237" s="274"/>
      <c r="J3237" s="277" t="str">
        <f>IFERROR(VLOOKUP(I3237,ACOUSTIC_SITE_INFO!$AR$3:$AS$501,2,FALSE),"")</f>
        <v/>
      </c>
    </row>
    <row r="3238" spans="1:10" x14ac:dyDescent="0.35">
      <c r="A3238" s="113"/>
      <c r="B3238" s="114"/>
      <c r="C3238" s="115"/>
      <c r="D3238" s="114"/>
      <c r="E3238" s="116"/>
      <c r="F3238" s="116"/>
      <c r="G3238" s="114"/>
      <c r="H3238" s="115"/>
      <c r="I3238" s="274"/>
      <c r="J3238" s="277" t="str">
        <f>IFERROR(VLOOKUP(I3238,ACOUSTIC_SITE_INFO!$AR$3:$AS$501,2,FALSE),"")</f>
        <v/>
      </c>
    </row>
    <row r="3239" spans="1:10" x14ac:dyDescent="0.35">
      <c r="A3239" s="113"/>
      <c r="B3239" s="114"/>
      <c r="C3239" s="115"/>
      <c r="D3239" s="114"/>
      <c r="E3239" s="116"/>
      <c r="F3239" s="116"/>
      <c r="G3239" s="114"/>
      <c r="H3239" s="115"/>
      <c r="I3239" s="274"/>
      <c r="J3239" s="277" t="str">
        <f>IFERROR(VLOOKUP(I3239,ACOUSTIC_SITE_INFO!$AR$3:$AS$501,2,FALSE),"")</f>
        <v/>
      </c>
    </row>
    <row r="3240" spans="1:10" x14ac:dyDescent="0.35">
      <c r="A3240" s="113"/>
      <c r="B3240" s="114"/>
      <c r="C3240" s="115"/>
      <c r="D3240" s="114"/>
      <c r="E3240" s="116"/>
      <c r="F3240" s="116"/>
      <c r="G3240" s="114"/>
      <c r="H3240" s="115"/>
      <c r="I3240" s="274"/>
      <c r="J3240" s="277" t="str">
        <f>IFERROR(VLOOKUP(I3240,ACOUSTIC_SITE_INFO!$AR$3:$AS$501,2,FALSE),"")</f>
        <v/>
      </c>
    </row>
    <row r="3241" spans="1:10" x14ac:dyDescent="0.35">
      <c r="A3241" s="113"/>
      <c r="B3241" s="114"/>
      <c r="C3241" s="115"/>
      <c r="D3241" s="114"/>
      <c r="E3241" s="116"/>
      <c r="F3241" s="116"/>
      <c r="G3241" s="114"/>
      <c r="H3241" s="115"/>
      <c r="I3241" s="274"/>
      <c r="J3241" s="277" t="str">
        <f>IFERROR(VLOOKUP(I3241,ACOUSTIC_SITE_INFO!$AR$3:$AS$501,2,FALSE),"")</f>
        <v/>
      </c>
    </row>
    <row r="3242" spans="1:10" x14ac:dyDescent="0.35">
      <c r="A3242" s="113"/>
      <c r="B3242" s="114"/>
      <c r="C3242" s="115"/>
      <c r="D3242" s="114"/>
      <c r="E3242" s="116"/>
      <c r="F3242" s="116"/>
      <c r="G3242" s="114"/>
      <c r="H3242" s="115"/>
      <c r="I3242" s="274"/>
      <c r="J3242" s="277" t="str">
        <f>IFERROR(VLOOKUP(I3242,ACOUSTIC_SITE_INFO!$AR$3:$AS$501,2,FALSE),"")</f>
        <v/>
      </c>
    </row>
    <row r="3243" spans="1:10" x14ac:dyDescent="0.35">
      <c r="A3243" s="113"/>
      <c r="B3243" s="114"/>
      <c r="C3243" s="115"/>
      <c r="D3243" s="114"/>
      <c r="E3243" s="116"/>
      <c r="F3243" s="116"/>
      <c r="G3243" s="114"/>
      <c r="H3243" s="115"/>
      <c r="I3243" s="274"/>
      <c r="J3243" s="277" t="str">
        <f>IFERROR(VLOOKUP(I3243,ACOUSTIC_SITE_INFO!$AR$3:$AS$501,2,FALSE),"")</f>
        <v/>
      </c>
    </row>
    <row r="3244" spans="1:10" x14ac:dyDescent="0.35">
      <c r="A3244" s="113"/>
      <c r="B3244" s="114"/>
      <c r="C3244" s="115"/>
      <c r="D3244" s="114"/>
      <c r="E3244" s="116"/>
      <c r="F3244" s="116"/>
      <c r="G3244" s="114"/>
      <c r="H3244" s="115"/>
      <c r="I3244" s="274"/>
      <c r="J3244" s="277" t="str">
        <f>IFERROR(VLOOKUP(I3244,ACOUSTIC_SITE_INFO!$AR$3:$AS$501,2,FALSE),"")</f>
        <v/>
      </c>
    </row>
    <row r="3245" spans="1:10" x14ac:dyDescent="0.35">
      <c r="A3245" s="113"/>
      <c r="B3245" s="114"/>
      <c r="C3245" s="115"/>
      <c r="D3245" s="114"/>
      <c r="E3245" s="116"/>
      <c r="F3245" s="116"/>
      <c r="G3245" s="114"/>
      <c r="H3245" s="115"/>
      <c r="I3245" s="274"/>
      <c r="J3245" s="277" t="str">
        <f>IFERROR(VLOOKUP(I3245,ACOUSTIC_SITE_INFO!$AR$3:$AS$501,2,FALSE),"")</f>
        <v/>
      </c>
    </row>
    <row r="3246" spans="1:10" x14ac:dyDescent="0.35">
      <c r="A3246" s="113"/>
      <c r="B3246" s="114"/>
      <c r="C3246" s="115"/>
      <c r="D3246" s="114"/>
      <c r="E3246" s="116"/>
      <c r="F3246" s="116"/>
      <c r="G3246" s="114"/>
      <c r="H3246" s="115"/>
      <c r="I3246" s="274"/>
      <c r="J3246" s="277" t="str">
        <f>IFERROR(VLOOKUP(I3246,ACOUSTIC_SITE_INFO!$AR$3:$AS$501,2,FALSE),"")</f>
        <v/>
      </c>
    </row>
    <row r="3247" spans="1:10" x14ac:dyDescent="0.35">
      <c r="A3247" s="113"/>
      <c r="B3247" s="114"/>
      <c r="C3247" s="115"/>
      <c r="D3247" s="114"/>
      <c r="E3247" s="116"/>
      <c r="F3247" s="116"/>
      <c r="G3247" s="114"/>
      <c r="H3247" s="115"/>
      <c r="I3247" s="274"/>
      <c r="J3247" s="277" t="str">
        <f>IFERROR(VLOOKUP(I3247,ACOUSTIC_SITE_INFO!$AR$3:$AS$501,2,FALSE),"")</f>
        <v/>
      </c>
    </row>
    <row r="3248" spans="1:10" x14ac:dyDescent="0.35">
      <c r="A3248" s="113"/>
      <c r="B3248" s="114"/>
      <c r="C3248" s="115"/>
      <c r="D3248" s="114"/>
      <c r="E3248" s="116"/>
      <c r="F3248" s="116"/>
      <c r="G3248" s="114"/>
      <c r="H3248" s="115"/>
      <c r="I3248" s="274"/>
      <c r="J3248" s="277" t="str">
        <f>IFERROR(VLOOKUP(I3248,ACOUSTIC_SITE_INFO!$AR$3:$AS$501,2,FALSE),"")</f>
        <v/>
      </c>
    </row>
    <row r="3249" spans="1:10" x14ac:dyDescent="0.35">
      <c r="A3249" s="113"/>
      <c r="B3249" s="114"/>
      <c r="C3249" s="115"/>
      <c r="D3249" s="114"/>
      <c r="E3249" s="116"/>
      <c r="F3249" s="116"/>
      <c r="G3249" s="114"/>
      <c r="H3249" s="115"/>
      <c r="I3249" s="274"/>
      <c r="J3249" s="277" t="str">
        <f>IFERROR(VLOOKUP(I3249,ACOUSTIC_SITE_INFO!$AR$3:$AS$501,2,FALSE),"")</f>
        <v/>
      </c>
    </row>
    <row r="3250" spans="1:10" x14ac:dyDescent="0.35">
      <c r="A3250" s="113"/>
      <c r="B3250" s="114"/>
      <c r="C3250" s="115"/>
      <c r="D3250" s="114"/>
      <c r="E3250" s="116"/>
      <c r="F3250" s="116"/>
      <c r="G3250" s="114"/>
      <c r="H3250" s="115"/>
      <c r="I3250" s="274"/>
      <c r="J3250" s="277" t="str">
        <f>IFERROR(VLOOKUP(I3250,ACOUSTIC_SITE_INFO!$AR$3:$AS$501,2,FALSE),"")</f>
        <v/>
      </c>
    </row>
    <row r="3251" spans="1:10" x14ac:dyDescent="0.35">
      <c r="A3251" s="113"/>
      <c r="B3251" s="114"/>
      <c r="C3251" s="115"/>
      <c r="D3251" s="114"/>
      <c r="E3251" s="116"/>
      <c r="F3251" s="116"/>
      <c r="G3251" s="114"/>
      <c r="H3251" s="115"/>
      <c r="I3251" s="274"/>
      <c r="J3251" s="277" t="str">
        <f>IFERROR(VLOOKUP(I3251,ACOUSTIC_SITE_INFO!$AR$3:$AS$501,2,FALSE),"")</f>
        <v/>
      </c>
    </row>
    <row r="3252" spans="1:10" x14ac:dyDescent="0.35">
      <c r="A3252" s="113"/>
      <c r="B3252" s="114"/>
      <c r="C3252" s="115"/>
      <c r="D3252" s="114"/>
      <c r="E3252" s="116"/>
      <c r="F3252" s="116"/>
      <c r="G3252" s="114"/>
      <c r="H3252" s="115"/>
      <c r="I3252" s="274"/>
      <c r="J3252" s="277" t="str">
        <f>IFERROR(VLOOKUP(I3252,ACOUSTIC_SITE_INFO!$AR$3:$AS$501,2,FALSE),"")</f>
        <v/>
      </c>
    </row>
    <row r="3253" spans="1:10" x14ac:dyDescent="0.35">
      <c r="A3253" s="113"/>
      <c r="B3253" s="114"/>
      <c r="C3253" s="115"/>
      <c r="D3253" s="114"/>
      <c r="E3253" s="116"/>
      <c r="F3253" s="116"/>
      <c r="G3253" s="114"/>
      <c r="H3253" s="115"/>
      <c r="I3253" s="274"/>
      <c r="J3253" s="277" t="str">
        <f>IFERROR(VLOOKUP(I3253,ACOUSTIC_SITE_INFO!$AR$3:$AS$501,2,FALSE),"")</f>
        <v/>
      </c>
    </row>
    <row r="3254" spans="1:10" x14ac:dyDescent="0.35">
      <c r="A3254" s="113"/>
      <c r="B3254" s="114"/>
      <c r="C3254" s="115"/>
      <c r="D3254" s="114"/>
      <c r="E3254" s="116"/>
      <c r="F3254" s="116"/>
      <c r="G3254" s="114"/>
      <c r="H3254" s="115"/>
      <c r="I3254" s="274"/>
      <c r="J3254" s="277" t="str">
        <f>IFERROR(VLOOKUP(I3254,ACOUSTIC_SITE_INFO!$AR$3:$AS$501,2,FALSE),"")</f>
        <v/>
      </c>
    </row>
    <row r="3255" spans="1:10" x14ac:dyDescent="0.35">
      <c r="A3255" s="113"/>
      <c r="B3255" s="114"/>
      <c r="C3255" s="115"/>
      <c r="D3255" s="114"/>
      <c r="E3255" s="116"/>
      <c r="F3255" s="116"/>
      <c r="G3255" s="114"/>
      <c r="H3255" s="115"/>
      <c r="I3255" s="274"/>
      <c r="J3255" s="277" t="str">
        <f>IFERROR(VLOOKUP(I3255,ACOUSTIC_SITE_INFO!$AR$3:$AS$501,2,FALSE),"")</f>
        <v/>
      </c>
    </row>
    <row r="3256" spans="1:10" x14ac:dyDescent="0.35">
      <c r="A3256" s="113"/>
      <c r="B3256" s="114"/>
      <c r="C3256" s="115"/>
      <c r="D3256" s="114"/>
      <c r="E3256" s="116"/>
      <c r="F3256" s="116"/>
      <c r="G3256" s="114"/>
      <c r="H3256" s="115"/>
      <c r="I3256" s="274"/>
      <c r="J3256" s="277" t="str">
        <f>IFERROR(VLOOKUP(I3256,ACOUSTIC_SITE_INFO!$AR$3:$AS$501,2,FALSE),"")</f>
        <v/>
      </c>
    </row>
    <row r="3257" spans="1:10" x14ac:dyDescent="0.35">
      <c r="A3257" s="113"/>
      <c r="B3257" s="114"/>
      <c r="C3257" s="115"/>
      <c r="D3257" s="114"/>
      <c r="E3257" s="116"/>
      <c r="F3257" s="116"/>
      <c r="G3257" s="114"/>
      <c r="H3257" s="115"/>
      <c r="I3257" s="274"/>
      <c r="J3257" s="277" t="str">
        <f>IFERROR(VLOOKUP(I3257,ACOUSTIC_SITE_INFO!$AR$3:$AS$501,2,FALSE),"")</f>
        <v/>
      </c>
    </row>
    <row r="3258" spans="1:10" x14ac:dyDescent="0.35">
      <c r="A3258" s="113"/>
      <c r="B3258" s="114"/>
      <c r="C3258" s="115"/>
      <c r="D3258" s="114"/>
      <c r="E3258" s="116"/>
      <c r="F3258" s="116"/>
      <c r="G3258" s="114"/>
      <c r="H3258" s="115"/>
      <c r="I3258" s="274"/>
      <c r="J3258" s="277" t="str">
        <f>IFERROR(VLOOKUP(I3258,ACOUSTIC_SITE_INFO!$AR$3:$AS$501,2,FALSE),"")</f>
        <v/>
      </c>
    </row>
    <row r="3259" spans="1:10" x14ac:dyDescent="0.35">
      <c r="A3259" s="113"/>
      <c r="B3259" s="114"/>
      <c r="C3259" s="115"/>
      <c r="D3259" s="114"/>
      <c r="E3259" s="116"/>
      <c r="F3259" s="116"/>
      <c r="G3259" s="114"/>
      <c r="H3259" s="115"/>
      <c r="I3259" s="274"/>
      <c r="J3259" s="277" t="str">
        <f>IFERROR(VLOOKUP(I3259,ACOUSTIC_SITE_INFO!$AR$3:$AS$501,2,FALSE),"")</f>
        <v/>
      </c>
    </row>
    <row r="3260" spans="1:10" x14ac:dyDescent="0.35">
      <c r="A3260" s="113"/>
      <c r="B3260" s="114"/>
      <c r="C3260" s="115"/>
      <c r="D3260" s="114"/>
      <c r="E3260" s="116"/>
      <c r="F3260" s="116"/>
      <c r="G3260" s="114"/>
      <c r="H3260" s="115"/>
      <c r="I3260" s="274"/>
      <c r="J3260" s="277" t="str">
        <f>IFERROR(VLOOKUP(I3260,ACOUSTIC_SITE_INFO!$AR$3:$AS$501,2,FALSE),"")</f>
        <v/>
      </c>
    </row>
    <row r="3261" spans="1:10" x14ac:dyDescent="0.35">
      <c r="A3261" s="113"/>
      <c r="B3261" s="114"/>
      <c r="C3261" s="115"/>
      <c r="D3261" s="114"/>
      <c r="E3261" s="116"/>
      <c r="F3261" s="116"/>
      <c r="G3261" s="114"/>
      <c r="H3261" s="115"/>
      <c r="I3261" s="274"/>
      <c r="J3261" s="277" t="str">
        <f>IFERROR(VLOOKUP(I3261,ACOUSTIC_SITE_INFO!$AR$3:$AS$501,2,FALSE),"")</f>
        <v/>
      </c>
    </row>
    <row r="3262" spans="1:10" x14ac:dyDescent="0.35">
      <c r="A3262" s="113"/>
      <c r="B3262" s="114"/>
      <c r="C3262" s="115"/>
      <c r="D3262" s="114"/>
      <c r="E3262" s="116"/>
      <c r="F3262" s="116"/>
      <c r="G3262" s="114"/>
      <c r="H3262" s="115"/>
      <c r="I3262" s="274"/>
      <c r="J3262" s="277" t="str">
        <f>IFERROR(VLOOKUP(I3262,ACOUSTIC_SITE_INFO!$AR$3:$AS$501,2,FALSE),"")</f>
        <v/>
      </c>
    </row>
    <row r="3263" spans="1:10" x14ac:dyDescent="0.35">
      <c r="A3263" s="113"/>
      <c r="B3263" s="114"/>
      <c r="C3263" s="115"/>
      <c r="D3263" s="114"/>
      <c r="E3263" s="116"/>
      <c r="F3263" s="116"/>
      <c r="G3263" s="114"/>
      <c r="H3263" s="115"/>
      <c r="I3263" s="274"/>
      <c r="J3263" s="277" t="str">
        <f>IFERROR(VLOOKUP(I3263,ACOUSTIC_SITE_INFO!$AR$3:$AS$501,2,FALSE),"")</f>
        <v/>
      </c>
    </row>
    <row r="3264" spans="1:10" x14ac:dyDescent="0.35">
      <c r="A3264" s="113"/>
      <c r="B3264" s="114"/>
      <c r="C3264" s="115"/>
      <c r="D3264" s="114"/>
      <c r="E3264" s="116"/>
      <c r="F3264" s="116"/>
      <c r="G3264" s="114"/>
      <c r="H3264" s="115"/>
      <c r="I3264" s="274"/>
      <c r="J3264" s="277" t="str">
        <f>IFERROR(VLOOKUP(I3264,ACOUSTIC_SITE_INFO!$AR$3:$AS$501,2,FALSE),"")</f>
        <v/>
      </c>
    </row>
    <row r="3265" spans="1:10" x14ac:dyDescent="0.35">
      <c r="A3265" s="113"/>
      <c r="B3265" s="114"/>
      <c r="C3265" s="115"/>
      <c r="D3265" s="114"/>
      <c r="E3265" s="116"/>
      <c r="F3265" s="116"/>
      <c r="G3265" s="114"/>
      <c r="H3265" s="115"/>
      <c r="I3265" s="274"/>
      <c r="J3265" s="277" t="str">
        <f>IFERROR(VLOOKUP(I3265,ACOUSTIC_SITE_INFO!$AR$3:$AS$501,2,FALSE),"")</f>
        <v/>
      </c>
    </row>
    <row r="3266" spans="1:10" x14ac:dyDescent="0.35">
      <c r="A3266" s="113"/>
      <c r="B3266" s="114"/>
      <c r="C3266" s="115"/>
      <c r="D3266" s="114"/>
      <c r="E3266" s="116"/>
      <c r="F3266" s="116"/>
      <c r="G3266" s="114"/>
      <c r="H3266" s="115"/>
      <c r="I3266" s="274"/>
      <c r="J3266" s="277" t="str">
        <f>IFERROR(VLOOKUP(I3266,ACOUSTIC_SITE_INFO!$AR$3:$AS$501,2,FALSE),"")</f>
        <v/>
      </c>
    </row>
    <row r="3267" spans="1:10" x14ac:dyDescent="0.35">
      <c r="A3267" s="113"/>
      <c r="B3267" s="114"/>
      <c r="C3267" s="115"/>
      <c r="D3267" s="114"/>
      <c r="E3267" s="116"/>
      <c r="F3267" s="116"/>
      <c r="G3267" s="114"/>
      <c r="H3267" s="115"/>
      <c r="I3267" s="274"/>
      <c r="J3267" s="277" t="str">
        <f>IFERROR(VLOOKUP(I3267,ACOUSTIC_SITE_INFO!$AR$3:$AS$501,2,FALSE),"")</f>
        <v/>
      </c>
    </row>
    <row r="3268" spans="1:10" x14ac:dyDescent="0.35">
      <c r="A3268" s="113"/>
      <c r="B3268" s="114"/>
      <c r="C3268" s="115"/>
      <c r="D3268" s="114"/>
      <c r="E3268" s="116"/>
      <c r="F3268" s="116"/>
      <c r="G3268" s="114"/>
      <c r="H3268" s="115"/>
      <c r="I3268" s="274"/>
      <c r="J3268" s="277" t="str">
        <f>IFERROR(VLOOKUP(I3268,ACOUSTIC_SITE_INFO!$AR$3:$AS$501,2,FALSE),"")</f>
        <v/>
      </c>
    </row>
    <row r="3269" spans="1:10" x14ac:dyDescent="0.35">
      <c r="A3269" s="113"/>
      <c r="B3269" s="114"/>
      <c r="C3269" s="115"/>
      <c r="D3269" s="114"/>
      <c r="E3269" s="116"/>
      <c r="F3269" s="116"/>
      <c r="G3269" s="114"/>
      <c r="H3269" s="115"/>
      <c r="I3269" s="274"/>
      <c r="J3269" s="277" t="str">
        <f>IFERROR(VLOOKUP(I3269,ACOUSTIC_SITE_INFO!$AR$3:$AS$501,2,FALSE),"")</f>
        <v/>
      </c>
    </row>
    <row r="3270" spans="1:10" x14ac:dyDescent="0.35">
      <c r="A3270" s="113"/>
      <c r="B3270" s="114"/>
      <c r="C3270" s="115"/>
      <c r="D3270" s="114"/>
      <c r="E3270" s="116"/>
      <c r="F3270" s="116"/>
      <c r="G3270" s="114"/>
      <c r="H3270" s="115"/>
      <c r="I3270" s="274"/>
      <c r="J3270" s="277" t="str">
        <f>IFERROR(VLOOKUP(I3270,ACOUSTIC_SITE_INFO!$AR$3:$AS$501,2,FALSE),"")</f>
        <v/>
      </c>
    </row>
    <row r="3271" spans="1:10" x14ac:dyDescent="0.35">
      <c r="A3271" s="113"/>
      <c r="B3271" s="114"/>
      <c r="C3271" s="115"/>
      <c r="D3271" s="114"/>
      <c r="E3271" s="116"/>
      <c r="F3271" s="116"/>
      <c r="G3271" s="114"/>
      <c r="H3271" s="115"/>
      <c r="I3271" s="274"/>
      <c r="J3271" s="277" t="str">
        <f>IFERROR(VLOOKUP(I3271,ACOUSTIC_SITE_INFO!$AR$3:$AS$501,2,FALSE),"")</f>
        <v/>
      </c>
    </row>
    <row r="3272" spans="1:10" x14ac:dyDescent="0.35">
      <c r="A3272" s="113"/>
      <c r="B3272" s="114"/>
      <c r="C3272" s="115"/>
      <c r="D3272" s="114"/>
      <c r="E3272" s="116"/>
      <c r="F3272" s="116"/>
      <c r="G3272" s="114"/>
      <c r="H3272" s="115"/>
      <c r="I3272" s="274"/>
      <c r="J3272" s="277" t="str">
        <f>IFERROR(VLOOKUP(I3272,ACOUSTIC_SITE_INFO!$AR$3:$AS$501,2,FALSE),"")</f>
        <v/>
      </c>
    </row>
    <row r="3273" spans="1:10" x14ac:dyDescent="0.35">
      <c r="A3273" s="113"/>
      <c r="B3273" s="114"/>
      <c r="C3273" s="115"/>
      <c r="D3273" s="114"/>
      <c r="E3273" s="116"/>
      <c r="F3273" s="116"/>
      <c r="G3273" s="114"/>
      <c r="H3273" s="115"/>
      <c r="I3273" s="274"/>
      <c r="J3273" s="277" t="str">
        <f>IFERROR(VLOOKUP(I3273,ACOUSTIC_SITE_INFO!$AR$3:$AS$501,2,FALSE),"")</f>
        <v/>
      </c>
    </row>
    <row r="3274" spans="1:10" x14ac:dyDescent="0.35">
      <c r="A3274" s="113"/>
      <c r="B3274" s="114"/>
      <c r="C3274" s="115"/>
      <c r="D3274" s="114"/>
      <c r="E3274" s="116"/>
      <c r="F3274" s="116"/>
      <c r="G3274" s="114"/>
      <c r="H3274" s="115"/>
      <c r="I3274" s="274"/>
      <c r="J3274" s="277" t="str">
        <f>IFERROR(VLOOKUP(I3274,ACOUSTIC_SITE_INFO!$AR$3:$AS$501,2,FALSE),"")</f>
        <v/>
      </c>
    </row>
    <row r="3275" spans="1:10" x14ac:dyDescent="0.35">
      <c r="A3275" s="113"/>
      <c r="B3275" s="114"/>
      <c r="C3275" s="115"/>
      <c r="D3275" s="114"/>
      <c r="E3275" s="116"/>
      <c r="F3275" s="116"/>
      <c r="G3275" s="114"/>
      <c r="H3275" s="115"/>
      <c r="I3275" s="274"/>
      <c r="J3275" s="277" t="str">
        <f>IFERROR(VLOOKUP(I3275,ACOUSTIC_SITE_INFO!$AR$3:$AS$501,2,FALSE),"")</f>
        <v/>
      </c>
    </row>
    <row r="3276" spans="1:10" x14ac:dyDescent="0.35">
      <c r="A3276" s="113"/>
      <c r="B3276" s="114"/>
      <c r="C3276" s="115"/>
      <c r="D3276" s="114"/>
      <c r="E3276" s="116"/>
      <c r="F3276" s="116"/>
      <c r="G3276" s="114"/>
      <c r="H3276" s="115"/>
      <c r="I3276" s="274"/>
      <c r="J3276" s="277" t="str">
        <f>IFERROR(VLOOKUP(I3276,ACOUSTIC_SITE_INFO!$AR$3:$AS$501,2,FALSE),"")</f>
        <v/>
      </c>
    </row>
    <row r="3277" spans="1:10" x14ac:dyDescent="0.35">
      <c r="A3277" s="113"/>
      <c r="B3277" s="114"/>
      <c r="C3277" s="115"/>
      <c r="D3277" s="114"/>
      <c r="E3277" s="116"/>
      <c r="F3277" s="116"/>
      <c r="G3277" s="114"/>
      <c r="H3277" s="115"/>
      <c r="I3277" s="274"/>
      <c r="J3277" s="277" t="str">
        <f>IFERROR(VLOOKUP(I3277,ACOUSTIC_SITE_INFO!$AR$3:$AS$501,2,FALSE),"")</f>
        <v/>
      </c>
    </row>
    <row r="3278" spans="1:10" x14ac:dyDescent="0.35">
      <c r="A3278" s="113"/>
      <c r="B3278" s="114"/>
      <c r="C3278" s="115"/>
      <c r="D3278" s="114"/>
      <c r="E3278" s="116"/>
      <c r="F3278" s="116"/>
      <c r="G3278" s="114"/>
      <c r="H3278" s="115"/>
      <c r="I3278" s="274"/>
      <c r="J3278" s="277" t="str">
        <f>IFERROR(VLOOKUP(I3278,ACOUSTIC_SITE_INFO!$AR$3:$AS$501,2,FALSE),"")</f>
        <v/>
      </c>
    </row>
    <row r="3279" spans="1:10" x14ac:dyDescent="0.35">
      <c r="A3279" s="113"/>
      <c r="B3279" s="114"/>
      <c r="C3279" s="115"/>
      <c r="D3279" s="114"/>
      <c r="E3279" s="116"/>
      <c r="F3279" s="116"/>
      <c r="G3279" s="114"/>
      <c r="H3279" s="115"/>
      <c r="I3279" s="274"/>
      <c r="J3279" s="277" t="str">
        <f>IFERROR(VLOOKUP(I3279,ACOUSTIC_SITE_INFO!$AR$3:$AS$501,2,FALSE),"")</f>
        <v/>
      </c>
    </row>
    <row r="3280" spans="1:10" x14ac:dyDescent="0.35">
      <c r="A3280" s="113"/>
      <c r="B3280" s="114"/>
      <c r="C3280" s="115"/>
      <c r="D3280" s="114"/>
      <c r="E3280" s="116"/>
      <c r="F3280" s="116"/>
      <c r="G3280" s="114"/>
      <c r="H3280" s="115"/>
      <c r="I3280" s="274"/>
      <c r="J3280" s="277" t="str">
        <f>IFERROR(VLOOKUP(I3280,ACOUSTIC_SITE_INFO!$AR$3:$AS$501,2,FALSE),"")</f>
        <v/>
      </c>
    </row>
    <row r="3281" spans="1:10" x14ac:dyDescent="0.35">
      <c r="A3281" s="113"/>
      <c r="B3281" s="114"/>
      <c r="C3281" s="115"/>
      <c r="D3281" s="114"/>
      <c r="E3281" s="116"/>
      <c r="F3281" s="116"/>
      <c r="G3281" s="114"/>
      <c r="H3281" s="115"/>
      <c r="I3281" s="274"/>
      <c r="J3281" s="277" t="str">
        <f>IFERROR(VLOOKUP(I3281,ACOUSTIC_SITE_INFO!$AR$3:$AS$501,2,FALSE),"")</f>
        <v/>
      </c>
    </row>
    <row r="3282" spans="1:10" x14ac:dyDescent="0.35">
      <c r="A3282" s="113"/>
      <c r="B3282" s="114"/>
      <c r="C3282" s="115"/>
      <c r="D3282" s="114"/>
      <c r="E3282" s="116"/>
      <c r="F3282" s="116"/>
      <c r="G3282" s="114"/>
      <c r="H3282" s="115"/>
      <c r="I3282" s="274"/>
      <c r="J3282" s="277" t="str">
        <f>IFERROR(VLOOKUP(I3282,ACOUSTIC_SITE_INFO!$AR$3:$AS$501,2,FALSE),"")</f>
        <v/>
      </c>
    </row>
    <row r="3283" spans="1:10" x14ac:dyDescent="0.35">
      <c r="A3283" s="113"/>
      <c r="B3283" s="114"/>
      <c r="C3283" s="115"/>
      <c r="D3283" s="114"/>
      <c r="E3283" s="116"/>
      <c r="F3283" s="116"/>
      <c r="G3283" s="114"/>
      <c r="H3283" s="115"/>
      <c r="I3283" s="274"/>
      <c r="J3283" s="277" t="str">
        <f>IFERROR(VLOOKUP(I3283,ACOUSTIC_SITE_INFO!$AR$3:$AS$501,2,FALSE),"")</f>
        <v/>
      </c>
    </row>
    <row r="3284" spans="1:10" x14ac:dyDescent="0.35">
      <c r="A3284" s="113"/>
      <c r="B3284" s="114"/>
      <c r="C3284" s="115"/>
      <c r="D3284" s="114"/>
      <c r="E3284" s="116"/>
      <c r="F3284" s="116"/>
      <c r="G3284" s="114"/>
      <c r="H3284" s="115"/>
      <c r="I3284" s="274"/>
      <c r="J3284" s="277" t="str">
        <f>IFERROR(VLOOKUP(I3284,ACOUSTIC_SITE_INFO!$AR$3:$AS$501,2,FALSE),"")</f>
        <v/>
      </c>
    </row>
    <row r="3285" spans="1:10" x14ac:dyDescent="0.35">
      <c r="A3285" s="113"/>
      <c r="B3285" s="114"/>
      <c r="C3285" s="115"/>
      <c r="D3285" s="114"/>
      <c r="E3285" s="116"/>
      <c r="F3285" s="116"/>
      <c r="G3285" s="114"/>
      <c r="H3285" s="115"/>
      <c r="I3285" s="274"/>
      <c r="J3285" s="277" t="str">
        <f>IFERROR(VLOOKUP(I3285,ACOUSTIC_SITE_INFO!$AR$3:$AS$501,2,FALSE),"")</f>
        <v/>
      </c>
    </row>
    <row r="3286" spans="1:10" x14ac:dyDescent="0.35">
      <c r="A3286" s="113"/>
      <c r="B3286" s="114"/>
      <c r="C3286" s="115"/>
      <c r="D3286" s="114"/>
      <c r="E3286" s="116"/>
      <c r="F3286" s="116"/>
      <c r="G3286" s="114"/>
      <c r="H3286" s="115"/>
      <c r="I3286" s="274"/>
      <c r="J3286" s="277" t="str">
        <f>IFERROR(VLOOKUP(I3286,ACOUSTIC_SITE_INFO!$AR$3:$AS$501,2,FALSE),"")</f>
        <v/>
      </c>
    </row>
    <row r="3287" spans="1:10" x14ac:dyDescent="0.35">
      <c r="A3287" s="113"/>
      <c r="B3287" s="114"/>
      <c r="C3287" s="115"/>
      <c r="D3287" s="114"/>
      <c r="E3287" s="116"/>
      <c r="F3287" s="116"/>
      <c r="G3287" s="114"/>
      <c r="H3287" s="115"/>
      <c r="I3287" s="274"/>
      <c r="J3287" s="277" t="str">
        <f>IFERROR(VLOOKUP(I3287,ACOUSTIC_SITE_INFO!$AR$3:$AS$501,2,FALSE),"")</f>
        <v/>
      </c>
    </row>
    <row r="3288" spans="1:10" x14ac:dyDescent="0.35">
      <c r="A3288" s="113"/>
      <c r="B3288" s="114"/>
      <c r="C3288" s="115"/>
      <c r="D3288" s="114"/>
      <c r="E3288" s="116"/>
      <c r="F3288" s="116"/>
      <c r="G3288" s="114"/>
      <c r="H3288" s="115"/>
      <c r="I3288" s="274"/>
      <c r="J3288" s="277" t="str">
        <f>IFERROR(VLOOKUP(I3288,ACOUSTIC_SITE_INFO!$AR$3:$AS$501,2,FALSE),"")</f>
        <v/>
      </c>
    </row>
    <row r="3289" spans="1:10" x14ac:dyDescent="0.35">
      <c r="A3289" s="113"/>
      <c r="B3289" s="114"/>
      <c r="C3289" s="115"/>
      <c r="D3289" s="114"/>
      <c r="E3289" s="116"/>
      <c r="F3289" s="116"/>
      <c r="G3289" s="114"/>
      <c r="H3289" s="115"/>
      <c r="I3289" s="274"/>
      <c r="J3289" s="277" t="str">
        <f>IFERROR(VLOOKUP(I3289,ACOUSTIC_SITE_INFO!$AR$3:$AS$501,2,FALSE),"")</f>
        <v/>
      </c>
    </row>
    <row r="3290" spans="1:10" x14ac:dyDescent="0.35">
      <c r="A3290" s="113"/>
      <c r="B3290" s="114"/>
      <c r="C3290" s="115"/>
      <c r="D3290" s="114"/>
      <c r="E3290" s="116"/>
      <c r="F3290" s="116"/>
      <c r="G3290" s="114"/>
      <c r="H3290" s="115"/>
      <c r="I3290" s="274"/>
      <c r="J3290" s="277" t="str">
        <f>IFERROR(VLOOKUP(I3290,ACOUSTIC_SITE_INFO!$AR$3:$AS$501,2,FALSE),"")</f>
        <v/>
      </c>
    </row>
    <row r="3291" spans="1:10" x14ac:dyDescent="0.35">
      <c r="A3291" s="113"/>
      <c r="B3291" s="114"/>
      <c r="C3291" s="115"/>
      <c r="D3291" s="114"/>
      <c r="E3291" s="116"/>
      <c r="F3291" s="116"/>
      <c r="G3291" s="114"/>
      <c r="H3291" s="115"/>
      <c r="I3291" s="274"/>
      <c r="J3291" s="277" t="str">
        <f>IFERROR(VLOOKUP(I3291,ACOUSTIC_SITE_INFO!$AR$3:$AS$501,2,FALSE),"")</f>
        <v/>
      </c>
    </row>
    <row r="3292" spans="1:10" x14ac:dyDescent="0.35">
      <c r="A3292" s="113"/>
      <c r="B3292" s="114"/>
      <c r="C3292" s="115"/>
      <c r="D3292" s="114"/>
      <c r="E3292" s="116"/>
      <c r="F3292" s="116"/>
      <c r="G3292" s="114"/>
      <c r="H3292" s="115"/>
      <c r="I3292" s="274"/>
      <c r="J3292" s="277" t="str">
        <f>IFERROR(VLOOKUP(I3292,ACOUSTIC_SITE_INFO!$AR$3:$AS$501,2,FALSE),"")</f>
        <v/>
      </c>
    </row>
    <row r="3293" spans="1:10" x14ac:dyDescent="0.35">
      <c r="A3293" s="113"/>
      <c r="B3293" s="114"/>
      <c r="C3293" s="115"/>
      <c r="D3293" s="114"/>
      <c r="E3293" s="116"/>
      <c r="F3293" s="116"/>
      <c r="G3293" s="114"/>
      <c r="H3293" s="115"/>
      <c r="I3293" s="274"/>
      <c r="J3293" s="277" t="str">
        <f>IFERROR(VLOOKUP(I3293,ACOUSTIC_SITE_INFO!$AR$3:$AS$501,2,FALSE),"")</f>
        <v/>
      </c>
    </row>
    <row r="3294" spans="1:10" x14ac:dyDescent="0.35">
      <c r="A3294" s="113"/>
      <c r="B3294" s="114"/>
      <c r="C3294" s="115"/>
      <c r="D3294" s="114"/>
      <c r="E3294" s="116"/>
      <c r="F3294" s="116"/>
      <c r="G3294" s="114"/>
      <c r="H3294" s="115"/>
      <c r="I3294" s="274"/>
      <c r="J3294" s="277" t="str">
        <f>IFERROR(VLOOKUP(I3294,ACOUSTIC_SITE_INFO!$AR$3:$AS$501,2,FALSE),"")</f>
        <v/>
      </c>
    </row>
    <row r="3295" spans="1:10" x14ac:dyDescent="0.35">
      <c r="A3295" s="113"/>
      <c r="B3295" s="114"/>
      <c r="C3295" s="115"/>
      <c r="D3295" s="114"/>
      <c r="E3295" s="116"/>
      <c r="F3295" s="116"/>
      <c r="G3295" s="114"/>
      <c r="H3295" s="115"/>
      <c r="I3295" s="274"/>
      <c r="J3295" s="277" t="str">
        <f>IFERROR(VLOOKUP(I3295,ACOUSTIC_SITE_INFO!$AR$3:$AS$501,2,FALSE),"")</f>
        <v/>
      </c>
    </row>
    <row r="3296" spans="1:10" x14ac:dyDescent="0.35">
      <c r="A3296" s="113"/>
      <c r="B3296" s="114"/>
      <c r="C3296" s="115"/>
      <c r="D3296" s="114"/>
      <c r="E3296" s="116"/>
      <c r="F3296" s="116"/>
      <c r="G3296" s="114"/>
      <c r="H3296" s="115"/>
      <c r="I3296" s="274"/>
      <c r="J3296" s="277" t="str">
        <f>IFERROR(VLOOKUP(I3296,ACOUSTIC_SITE_INFO!$AR$3:$AS$501,2,FALSE),"")</f>
        <v/>
      </c>
    </row>
    <row r="3297" spans="1:10" x14ac:dyDescent="0.35">
      <c r="A3297" s="113"/>
      <c r="B3297" s="114"/>
      <c r="C3297" s="115"/>
      <c r="D3297" s="114"/>
      <c r="E3297" s="116"/>
      <c r="F3297" s="116"/>
      <c r="G3297" s="114"/>
      <c r="H3297" s="115"/>
      <c r="I3297" s="274"/>
      <c r="J3297" s="277" t="str">
        <f>IFERROR(VLOOKUP(I3297,ACOUSTIC_SITE_INFO!$AR$3:$AS$501,2,FALSE),"")</f>
        <v/>
      </c>
    </row>
    <row r="3298" spans="1:10" x14ac:dyDescent="0.35">
      <c r="A3298" s="113"/>
      <c r="B3298" s="114"/>
      <c r="C3298" s="115"/>
      <c r="D3298" s="114"/>
      <c r="E3298" s="116"/>
      <c r="F3298" s="116"/>
      <c r="G3298" s="114"/>
      <c r="H3298" s="115"/>
      <c r="I3298" s="274"/>
      <c r="J3298" s="277" t="str">
        <f>IFERROR(VLOOKUP(I3298,ACOUSTIC_SITE_INFO!$AR$3:$AS$501,2,FALSE),"")</f>
        <v/>
      </c>
    </row>
    <row r="3299" spans="1:10" x14ac:dyDescent="0.35">
      <c r="A3299" s="113"/>
      <c r="B3299" s="114"/>
      <c r="C3299" s="115"/>
      <c r="D3299" s="114"/>
      <c r="E3299" s="116"/>
      <c r="F3299" s="116"/>
      <c r="G3299" s="114"/>
      <c r="H3299" s="115"/>
      <c r="I3299" s="274"/>
      <c r="J3299" s="277" t="str">
        <f>IFERROR(VLOOKUP(I3299,ACOUSTIC_SITE_INFO!$AR$3:$AS$501,2,FALSE),"")</f>
        <v/>
      </c>
    </row>
    <row r="3300" spans="1:10" x14ac:dyDescent="0.35">
      <c r="A3300" s="113"/>
      <c r="B3300" s="114"/>
      <c r="C3300" s="115"/>
      <c r="D3300" s="114"/>
      <c r="E3300" s="116"/>
      <c r="F3300" s="116"/>
      <c r="G3300" s="114"/>
      <c r="H3300" s="115"/>
      <c r="I3300" s="274"/>
      <c r="J3300" s="277" t="str">
        <f>IFERROR(VLOOKUP(I3300,ACOUSTIC_SITE_INFO!$AR$3:$AS$501,2,FALSE),"")</f>
        <v/>
      </c>
    </row>
    <row r="3301" spans="1:10" x14ac:dyDescent="0.35">
      <c r="A3301" s="113"/>
      <c r="B3301" s="114"/>
      <c r="C3301" s="115"/>
      <c r="D3301" s="114"/>
      <c r="E3301" s="116"/>
      <c r="F3301" s="116"/>
      <c r="G3301" s="114"/>
      <c r="H3301" s="115"/>
      <c r="I3301" s="274"/>
      <c r="J3301" s="277" t="str">
        <f>IFERROR(VLOOKUP(I3301,ACOUSTIC_SITE_INFO!$AR$3:$AS$501,2,FALSE),"")</f>
        <v/>
      </c>
    </row>
    <row r="3302" spans="1:10" x14ac:dyDescent="0.35">
      <c r="A3302" s="113"/>
      <c r="B3302" s="114"/>
      <c r="C3302" s="115"/>
      <c r="D3302" s="114"/>
      <c r="E3302" s="116"/>
      <c r="F3302" s="116"/>
      <c r="G3302" s="114"/>
      <c r="H3302" s="115"/>
      <c r="I3302" s="274"/>
      <c r="J3302" s="277" t="str">
        <f>IFERROR(VLOOKUP(I3302,ACOUSTIC_SITE_INFO!$AR$3:$AS$501,2,FALSE),"")</f>
        <v/>
      </c>
    </row>
    <row r="3303" spans="1:10" x14ac:dyDescent="0.35">
      <c r="A3303" s="113"/>
      <c r="B3303" s="114"/>
      <c r="C3303" s="115"/>
      <c r="D3303" s="114"/>
      <c r="E3303" s="116"/>
      <c r="F3303" s="116"/>
      <c r="G3303" s="114"/>
      <c r="H3303" s="115"/>
      <c r="I3303" s="274"/>
      <c r="J3303" s="277" t="str">
        <f>IFERROR(VLOOKUP(I3303,ACOUSTIC_SITE_INFO!$AR$3:$AS$501,2,FALSE),"")</f>
        <v/>
      </c>
    </row>
    <row r="3304" spans="1:10" x14ac:dyDescent="0.35">
      <c r="A3304" s="113"/>
      <c r="B3304" s="114"/>
      <c r="C3304" s="115"/>
      <c r="D3304" s="114"/>
      <c r="E3304" s="116"/>
      <c r="F3304" s="116"/>
      <c r="G3304" s="114"/>
      <c r="H3304" s="115"/>
      <c r="I3304" s="274"/>
      <c r="J3304" s="277" t="str">
        <f>IFERROR(VLOOKUP(I3304,ACOUSTIC_SITE_INFO!$AR$3:$AS$501,2,FALSE),"")</f>
        <v/>
      </c>
    </row>
    <row r="3305" spans="1:10" x14ac:dyDescent="0.35">
      <c r="A3305" s="113"/>
      <c r="B3305" s="114"/>
      <c r="C3305" s="115"/>
      <c r="D3305" s="114"/>
      <c r="E3305" s="116"/>
      <c r="F3305" s="116"/>
      <c r="G3305" s="114"/>
      <c r="H3305" s="115"/>
      <c r="I3305" s="274"/>
      <c r="J3305" s="277" t="str">
        <f>IFERROR(VLOOKUP(I3305,ACOUSTIC_SITE_INFO!$AR$3:$AS$501,2,FALSE),"")</f>
        <v/>
      </c>
    </row>
    <row r="3306" spans="1:10" x14ac:dyDescent="0.35">
      <c r="A3306" s="113"/>
      <c r="B3306" s="114"/>
      <c r="C3306" s="115"/>
      <c r="D3306" s="114"/>
      <c r="E3306" s="116"/>
      <c r="F3306" s="116"/>
      <c r="G3306" s="114"/>
      <c r="H3306" s="115"/>
      <c r="I3306" s="274"/>
      <c r="J3306" s="277" t="str">
        <f>IFERROR(VLOOKUP(I3306,ACOUSTIC_SITE_INFO!$AR$3:$AS$501,2,FALSE),"")</f>
        <v/>
      </c>
    </row>
    <row r="3307" spans="1:10" x14ac:dyDescent="0.35">
      <c r="A3307" s="113"/>
      <c r="B3307" s="114"/>
      <c r="C3307" s="115"/>
      <c r="D3307" s="114"/>
      <c r="E3307" s="116"/>
      <c r="F3307" s="116"/>
      <c r="G3307" s="114"/>
      <c r="H3307" s="115"/>
      <c r="I3307" s="274"/>
      <c r="J3307" s="277" t="str">
        <f>IFERROR(VLOOKUP(I3307,ACOUSTIC_SITE_INFO!$AR$3:$AS$501,2,FALSE),"")</f>
        <v/>
      </c>
    </row>
    <row r="3308" spans="1:10" x14ac:dyDescent="0.35">
      <c r="A3308" s="113"/>
      <c r="B3308" s="114"/>
      <c r="C3308" s="115"/>
      <c r="D3308" s="114"/>
      <c r="E3308" s="116"/>
      <c r="F3308" s="116"/>
      <c r="G3308" s="114"/>
      <c r="H3308" s="115"/>
      <c r="I3308" s="274"/>
      <c r="J3308" s="277" t="str">
        <f>IFERROR(VLOOKUP(I3308,ACOUSTIC_SITE_INFO!$AR$3:$AS$501,2,FALSE),"")</f>
        <v/>
      </c>
    </row>
    <row r="3309" spans="1:10" x14ac:dyDescent="0.35">
      <c r="A3309" s="113"/>
      <c r="B3309" s="114"/>
      <c r="C3309" s="115"/>
      <c r="D3309" s="114"/>
      <c r="E3309" s="116"/>
      <c r="F3309" s="116"/>
      <c r="G3309" s="114"/>
      <c r="H3309" s="115"/>
      <c r="I3309" s="274"/>
      <c r="J3309" s="277" t="str">
        <f>IFERROR(VLOOKUP(I3309,ACOUSTIC_SITE_INFO!$AR$3:$AS$501,2,FALSE),"")</f>
        <v/>
      </c>
    </row>
    <row r="3310" spans="1:10" x14ac:dyDescent="0.35">
      <c r="A3310" s="113"/>
      <c r="B3310" s="114"/>
      <c r="C3310" s="115"/>
      <c r="D3310" s="114"/>
      <c r="E3310" s="116"/>
      <c r="F3310" s="116"/>
      <c r="G3310" s="114"/>
      <c r="H3310" s="115"/>
      <c r="I3310" s="274"/>
      <c r="J3310" s="277" t="str">
        <f>IFERROR(VLOOKUP(I3310,ACOUSTIC_SITE_INFO!$AR$3:$AS$501,2,FALSE),"")</f>
        <v/>
      </c>
    </row>
    <row r="3311" spans="1:10" x14ac:dyDescent="0.35">
      <c r="A3311" s="113"/>
      <c r="B3311" s="114"/>
      <c r="C3311" s="115"/>
      <c r="D3311" s="114"/>
      <c r="E3311" s="116"/>
      <c r="F3311" s="116"/>
      <c r="G3311" s="114"/>
      <c r="H3311" s="115"/>
      <c r="I3311" s="274"/>
      <c r="J3311" s="277" t="str">
        <f>IFERROR(VLOOKUP(I3311,ACOUSTIC_SITE_INFO!$AR$3:$AS$501,2,FALSE),"")</f>
        <v/>
      </c>
    </row>
    <row r="3312" spans="1:10" x14ac:dyDescent="0.35">
      <c r="A3312" s="113"/>
      <c r="B3312" s="114"/>
      <c r="C3312" s="115"/>
      <c r="D3312" s="114"/>
      <c r="E3312" s="116"/>
      <c r="F3312" s="116"/>
      <c r="G3312" s="114"/>
      <c r="H3312" s="115"/>
      <c r="I3312" s="274"/>
      <c r="J3312" s="277" t="str">
        <f>IFERROR(VLOOKUP(I3312,ACOUSTIC_SITE_INFO!$AR$3:$AS$501,2,FALSE),"")</f>
        <v/>
      </c>
    </row>
    <row r="3313" spans="1:10" x14ac:dyDescent="0.35">
      <c r="A3313" s="113"/>
      <c r="B3313" s="114"/>
      <c r="C3313" s="115"/>
      <c r="D3313" s="114"/>
      <c r="E3313" s="116"/>
      <c r="F3313" s="116"/>
      <c r="G3313" s="114"/>
      <c r="H3313" s="115"/>
      <c r="I3313" s="274"/>
      <c r="J3313" s="277" t="str">
        <f>IFERROR(VLOOKUP(I3313,ACOUSTIC_SITE_INFO!$AR$3:$AS$501,2,FALSE),"")</f>
        <v/>
      </c>
    </row>
    <row r="3314" spans="1:10" x14ac:dyDescent="0.35">
      <c r="A3314" s="113"/>
      <c r="B3314" s="114"/>
      <c r="C3314" s="115"/>
      <c r="D3314" s="114"/>
      <c r="E3314" s="116"/>
      <c r="F3314" s="116"/>
      <c r="G3314" s="114"/>
      <c r="H3314" s="115"/>
      <c r="I3314" s="274"/>
      <c r="J3314" s="277" t="str">
        <f>IFERROR(VLOOKUP(I3314,ACOUSTIC_SITE_INFO!$AR$3:$AS$501,2,FALSE),"")</f>
        <v/>
      </c>
    </row>
    <row r="3315" spans="1:10" x14ac:dyDescent="0.35">
      <c r="A3315" s="113"/>
      <c r="B3315" s="114"/>
      <c r="C3315" s="115"/>
      <c r="D3315" s="114"/>
      <c r="E3315" s="116"/>
      <c r="F3315" s="116"/>
      <c r="G3315" s="114"/>
      <c r="H3315" s="115"/>
      <c r="I3315" s="274"/>
      <c r="J3315" s="277" t="str">
        <f>IFERROR(VLOOKUP(I3315,ACOUSTIC_SITE_INFO!$AR$3:$AS$501,2,FALSE),"")</f>
        <v/>
      </c>
    </row>
    <row r="3316" spans="1:10" x14ac:dyDescent="0.35">
      <c r="A3316" s="113"/>
      <c r="B3316" s="114"/>
      <c r="C3316" s="115"/>
      <c r="D3316" s="114"/>
      <c r="E3316" s="116"/>
      <c r="F3316" s="116"/>
      <c r="G3316" s="114"/>
      <c r="H3316" s="115"/>
      <c r="I3316" s="274"/>
      <c r="J3316" s="277" t="str">
        <f>IFERROR(VLOOKUP(I3316,ACOUSTIC_SITE_INFO!$AR$3:$AS$501,2,FALSE),"")</f>
        <v/>
      </c>
    </row>
    <row r="3317" spans="1:10" x14ac:dyDescent="0.35">
      <c r="A3317" s="113"/>
      <c r="B3317" s="114"/>
      <c r="C3317" s="115"/>
      <c r="D3317" s="114"/>
      <c r="E3317" s="116"/>
      <c r="F3317" s="116"/>
      <c r="G3317" s="114"/>
      <c r="H3317" s="115"/>
      <c r="I3317" s="274"/>
      <c r="J3317" s="277" t="str">
        <f>IFERROR(VLOOKUP(I3317,ACOUSTIC_SITE_INFO!$AR$3:$AS$501,2,FALSE),"")</f>
        <v/>
      </c>
    </row>
    <row r="3318" spans="1:10" x14ac:dyDescent="0.35">
      <c r="A3318" s="113"/>
      <c r="B3318" s="114"/>
      <c r="C3318" s="115"/>
      <c r="D3318" s="114"/>
      <c r="E3318" s="116"/>
      <c r="F3318" s="116"/>
      <c r="G3318" s="114"/>
      <c r="H3318" s="115"/>
      <c r="I3318" s="274"/>
      <c r="J3318" s="277" t="str">
        <f>IFERROR(VLOOKUP(I3318,ACOUSTIC_SITE_INFO!$AR$3:$AS$501,2,FALSE),"")</f>
        <v/>
      </c>
    </row>
    <row r="3319" spans="1:10" x14ac:dyDescent="0.35">
      <c r="A3319" s="113"/>
      <c r="B3319" s="114"/>
      <c r="C3319" s="115"/>
      <c r="D3319" s="114"/>
      <c r="E3319" s="116"/>
      <c r="F3319" s="116"/>
      <c r="G3319" s="114"/>
      <c r="H3319" s="115"/>
      <c r="I3319" s="274"/>
      <c r="J3319" s="277" t="str">
        <f>IFERROR(VLOOKUP(I3319,ACOUSTIC_SITE_INFO!$AR$3:$AS$501,2,FALSE),"")</f>
        <v/>
      </c>
    </row>
    <row r="3320" spans="1:10" x14ac:dyDescent="0.35">
      <c r="A3320" s="113"/>
      <c r="B3320" s="114"/>
      <c r="C3320" s="115"/>
      <c r="D3320" s="114"/>
      <c r="E3320" s="116"/>
      <c r="F3320" s="116"/>
      <c r="G3320" s="114"/>
      <c r="H3320" s="115"/>
      <c r="I3320" s="274"/>
      <c r="J3320" s="277" t="str">
        <f>IFERROR(VLOOKUP(I3320,ACOUSTIC_SITE_INFO!$AR$3:$AS$501,2,FALSE),"")</f>
        <v/>
      </c>
    </row>
    <row r="3321" spans="1:10" x14ac:dyDescent="0.35">
      <c r="A3321" s="113"/>
      <c r="B3321" s="114"/>
      <c r="C3321" s="115"/>
      <c r="D3321" s="114"/>
      <c r="E3321" s="116"/>
      <c r="F3321" s="116"/>
      <c r="G3321" s="114"/>
      <c r="H3321" s="115"/>
      <c r="I3321" s="274"/>
      <c r="J3321" s="277" t="str">
        <f>IFERROR(VLOOKUP(I3321,ACOUSTIC_SITE_INFO!$AR$3:$AS$501,2,FALSE),"")</f>
        <v/>
      </c>
    </row>
    <row r="3322" spans="1:10" x14ac:dyDescent="0.35">
      <c r="A3322" s="113"/>
      <c r="B3322" s="114"/>
      <c r="C3322" s="115"/>
      <c r="D3322" s="114"/>
      <c r="E3322" s="116"/>
      <c r="F3322" s="116"/>
      <c r="G3322" s="114"/>
      <c r="H3322" s="115"/>
      <c r="I3322" s="274"/>
      <c r="J3322" s="277" t="str">
        <f>IFERROR(VLOOKUP(I3322,ACOUSTIC_SITE_INFO!$AR$3:$AS$501,2,FALSE),"")</f>
        <v/>
      </c>
    </row>
    <row r="3323" spans="1:10" x14ac:dyDescent="0.35">
      <c r="A3323" s="113"/>
      <c r="B3323" s="114"/>
      <c r="C3323" s="115"/>
      <c r="D3323" s="114"/>
      <c r="E3323" s="116"/>
      <c r="F3323" s="116"/>
      <c r="G3323" s="114"/>
      <c r="H3323" s="115"/>
      <c r="I3323" s="274"/>
      <c r="J3323" s="277" t="str">
        <f>IFERROR(VLOOKUP(I3323,ACOUSTIC_SITE_INFO!$AR$3:$AS$501,2,FALSE),"")</f>
        <v/>
      </c>
    </row>
    <row r="3324" spans="1:10" x14ac:dyDescent="0.35">
      <c r="A3324" s="113"/>
      <c r="B3324" s="114"/>
      <c r="C3324" s="115"/>
      <c r="D3324" s="114"/>
      <c r="E3324" s="116"/>
      <c r="F3324" s="116"/>
      <c r="G3324" s="114"/>
      <c r="H3324" s="115"/>
      <c r="I3324" s="274"/>
      <c r="J3324" s="277" t="str">
        <f>IFERROR(VLOOKUP(I3324,ACOUSTIC_SITE_INFO!$AR$3:$AS$501,2,FALSE),"")</f>
        <v/>
      </c>
    </row>
    <row r="3325" spans="1:10" x14ac:dyDescent="0.35">
      <c r="A3325" s="113"/>
      <c r="B3325" s="114"/>
      <c r="C3325" s="115"/>
      <c r="D3325" s="114"/>
      <c r="E3325" s="116"/>
      <c r="F3325" s="116"/>
      <c r="G3325" s="114"/>
      <c r="H3325" s="115"/>
      <c r="I3325" s="274"/>
      <c r="J3325" s="277" t="str">
        <f>IFERROR(VLOOKUP(I3325,ACOUSTIC_SITE_INFO!$AR$3:$AS$501,2,FALSE),"")</f>
        <v/>
      </c>
    </row>
    <row r="3326" spans="1:10" x14ac:dyDescent="0.35">
      <c r="A3326" s="113"/>
      <c r="B3326" s="114"/>
      <c r="C3326" s="115"/>
      <c r="D3326" s="114"/>
      <c r="E3326" s="116"/>
      <c r="F3326" s="116"/>
      <c r="G3326" s="114"/>
      <c r="H3326" s="115"/>
      <c r="I3326" s="274"/>
      <c r="J3326" s="277" t="str">
        <f>IFERROR(VLOOKUP(I3326,ACOUSTIC_SITE_INFO!$AR$3:$AS$501,2,FALSE),"")</f>
        <v/>
      </c>
    </row>
    <row r="3327" spans="1:10" x14ac:dyDescent="0.35">
      <c r="A3327" s="113"/>
      <c r="B3327" s="114"/>
      <c r="C3327" s="115"/>
      <c r="D3327" s="114"/>
      <c r="E3327" s="116"/>
      <c r="F3327" s="116"/>
      <c r="G3327" s="114"/>
      <c r="H3327" s="115"/>
      <c r="I3327" s="274"/>
      <c r="J3327" s="277" t="str">
        <f>IFERROR(VLOOKUP(I3327,ACOUSTIC_SITE_INFO!$AR$3:$AS$501,2,FALSE),"")</f>
        <v/>
      </c>
    </row>
    <row r="3328" spans="1:10" x14ac:dyDescent="0.35">
      <c r="A3328" s="113"/>
      <c r="B3328" s="114"/>
      <c r="C3328" s="115"/>
      <c r="D3328" s="114"/>
      <c r="E3328" s="116"/>
      <c r="F3328" s="116"/>
      <c r="G3328" s="114"/>
      <c r="H3328" s="115"/>
      <c r="I3328" s="274"/>
      <c r="J3328" s="277" t="str">
        <f>IFERROR(VLOOKUP(I3328,ACOUSTIC_SITE_INFO!$AR$3:$AS$501,2,FALSE),"")</f>
        <v/>
      </c>
    </row>
    <row r="3329" spans="1:10" x14ac:dyDescent="0.35">
      <c r="A3329" s="113"/>
      <c r="B3329" s="114"/>
      <c r="C3329" s="115"/>
      <c r="D3329" s="114"/>
      <c r="E3329" s="116"/>
      <c r="F3329" s="116"/>
      <c r="G3329" s="114"/>
      <c r="H3329" s="115"/>
      <c r="I3329" s="274"/>
      <c r="J3329" s="277" t="str">
        <f>IFERROR(VLOOKUP(I3329,ACOUSTIC_SITE_INFO!$AR$3:$AS$501,2,FALSE),"")</f>
        <v/>
      </c>
    </row>
    <row r="3330" spans="1:10" x14ac:dyDescent="0.35">
      <c r="A3330" s="113"/>
      <c r="B3330" s="114"/>
      <c r="C3330" s="115"/>
      <c r="D3330" s="114"/>
      <c r="E3330" s="116"/>
      <c r="F3330" s="116"/>
      <c r="G3330" s="114"/>
      <c r="H3330" s="115"/>
      <c r="I3330" s="274"/>
      <c r="J3330" s="277" t="str">
        <f>IFERROR(VLOOKUP(I3330,ACOUSTIC_SITE_INFO!$AR$3:$AS$501,2,FALSE),"")</f>
        <v/>
      </c>
    </row>
    <row r="3331" spans="1:10" x14ac:dyDescent="0.35">
      <c r="A3331" s="113"/>
      <c r="B3331" s="114"/>
      <c r="C3331" s="115"/>
      <c r="D3331" s="114"/>
      <c r="E3331" s="116"/>
      <c r="F3331" s="116"/>
      <c r="G3331" s="114"/>
      <c r="H3331" s="115"/>
      <c r="I3331" s="274"/>
      <c r="J3331" s="277" t="str">
        <f>IFERROR(VLOOKUP(I3331,ACOUSTIC_SITE_INFO!$AR$3:$AS$501,2,FALSE),"")</f>
        <v/>
      </c>
    </row>
    <row r="3332" spans="1:10" x14ac:dyDescent="0.35">
      <c r="A3332" s="113"/>
      <c r="B3332" s="114"/>
      <c r="C3332" s="115"/>
      <c r="D3332" s="114"/>
      <c r="E3332" s="116"/>
      <c r="F3332" s="116"/>
      <c r="G3332" s="114"/>
      <c r="H3332" s="115"/>
      <c r="I3332" s="274"/>
      <c r="J3332" s="277" t="str">
        <f>IFERROR(VLOOKUP(I3332,ACOUSTIC_SITE_INFO!$AR$3:$AS$501,2,FALSE),"")</f>
        <v/>
      </c>
    </row>
    <row r="3333" spans="1:10" x14ac:dyDescent="0.35">
      <c r="A3333" s="113"/>
      <c r="B3333" s="114"/>
      <c r="C3333" s="115"/>
      <c r="D3333" s="114"/>
      <c r="E3333" s="116"/>
      <c r="F3333" s="116"/>
      <c r="G3333" s="114"/>
      <c r="H3333" s="115"/>
      <c r="I3333" s="274"/>
      <c r="J3333" s="277" t="str">
        <f>IFERROR(VLOOKUP(I3333,ACOUSTIC_SITE_INFO!$AR$3:$AS$501,2,FALSE),"")</f>
        <v/>
      </c>
    </row>
    <row r="3334" spans="1:10" x14ac:dyDescent="0.35">
      <c r="A3334" s="113"/>
      <c r="B3334" s="114"/>
      <c r="C3334" s="115"/>
      <c r="D3334" s="114"/>
      <c r="E3334" s="116"/>
      <c r="F3334" s="116"/>
      <c r="G3334" s="114"/>
      <c r="H3334" s="115"/>
      <c r="I3334" s="274"/>
      <c r="J3334" s="277" t="str">
        <f>IFERROR(VLOOKUP(I3334,ACOUSTIC_SITE_INFO!$AR$3:$AS$501,2,FALSE),"")</f>
        <v/>
      </c>
    </row>
    <row r="3335" spans="1:10" x14ac:dyDescent="0.35">
      <c r="A3335" s="113"/>
      <c r="B3335" s="114"/>
      <c r="C3335" s="115"/>
      <c r="D3335" s="114"/>
      <c r="E3335" s="116"/>
      <c r="F3335" s="116"/>
      <c r="G3335" s="114"/>
      <c r="H3335" s="115"/>
      <c r="I3335" s="274"/>
      <c r="J3335" s="277" t="str">
        <f>IFERROR(VLOOKUP(I3335,ACOUSTIC_SITE_INFO!$AR$3:$AS$501,2,FALSE),"")</f>
        <v/>
      </c>
    </row>
    <row r="3336" spans="1:10" x14ac:dyDescent="0.35">
      <c r="A3336" s="113"/>
      <c r="B3336" s="114"/>
      <c r="C3336" s="115"/>
      <c r="D3336" s="114"/>
      <c r="E3336" s="116"/>
      <c r="F3336" s="116"/>
      <c r="G3336" s="114"/>
      <c r="H3336" s="115"/>
      <c r="I3336" s="274"/>
      <c r="J3336" s="277" t="str">
        <f>IFERROR(VLOOKUP(I3336,ACOUSTIC_SITE_INFO!$AR$3:$AS$501,2,FALSE),"")</f>
        <v/>
      </c>
    </row>
    <row r="3337" spans="1:10" x14ac:dyDescent="0.35">
      <c r="A3337" s="113"/>
      <c r="B3337" s="114"/>
      <c r="C3337" s="115"/>
      <c r="D3337" s="114"/>
      <c r="E3337" s="116"/>
      <c r="F3337" s="116"/>
      <c r="G3337" s="114"/>
      <c r="H3337" s="115"/>
      <c r="I3337" s="274"/>
      <c r="J3337" s="277" t="str">
        <f>IFERROR(VLOOKUP(I3337,ACOUSTIC_SITE_INFO!$AR$3:$AS$501,2,FALSE),"")</f>
        <v/>
      </c>
    </row>
    <row r="3338" spans="1:10" x14ac:dyDescent="0.35">
      <c r="A3338" s="113"/>
      <c r="B3338" s="114"/>
      <c r="C3338" s="115"/>
      <c r="D3338" s="114"/>
      <c r="E3338" s="116"/>
      <c r="F3338" s="116"/>
      <c r="G3338" s="114"/>
      <c r="H3338" s="115"/>
      <c r="I3338" s="274"/>
      <c r="J3338" s="277" t="str">
        <f>IFERROR(VLOOKUP(I3338,ACOUSTIC_SITE_INFO!$AR$3:$AS$501,2,FALSE),"")</f>
        <v/>
      </c>
    </row>
    <row r="3339" spans="1:10" x14ac:dyDescent="0.35">
      <c r="A3339" s="113"/>
      <c r="B3339" s="114"/>
      <c r="C3339" s="115"/>
      <c r="D3339" s="114"/>
      <c r="E3339" s="116"/>
      <c r="F3339" s="116"/>
      <c r="G3339" s="114"/>
      <c r="H3339" s="115"/>
      <c r="I3339" s="274"/>
      <c r="J3339" s="277" t="str">
        <f>IFERROR(VLOOKUP(I3339,ACOUSTIC_SITE_INFO!$AR$3:$AS$501,2,FALSE),"")</f>
        <v/>
      </c>
    </row>
    <row r="3340" spans="1:10" x14ac:dyDescent="0.35">
      <c r="A3340" s="113"/>
      <c r="B3340" s="114"/>
      <c r="C3340" s="115"/>
      <c r="D3340" s="114"/>
      <c r="E3340" s="116"/>
      <c r="F3340" s="116"/>
      <c r="G3340" s="114"/>
      <c r="H3340" s="115"/>
      <c r="I3340" s="274"/>
      <c r="J3340" s="277" t="str">
        <f>IFERROR(VLOOKUP(I3340,ACOUSTIC_SITE_INFO!$AR$3:$AS$501,2,FALSE),"")</f>
        <v/>
      </c>
    </row>
    <row r="3341" spans="1:10" x14ac:dyDescent="0.35">
      <c r="A3341" s="113"/>
      <c r="B3341" s="114"/>
      <c r="C3341" s="115"/>
      <c r="D3341" s="114"/>
      <c r="E3341" s="116"/>
      <c r="F3341" s="116"/>
      <c r="G3341" s="114"/>
      <c r="H3341" s="115"/>
      <c r="I3341" s="274"/>
      <c r="J3341" s="277" t="str">
        <f>IFERROR(VLOOKUP(I3341,ACOUSTIC_SITE_INFO!$AR$3:$AS$501,2,FALSE),"")</f>
        <v/>
      </c>
    </row>
    <row r="3342" spans="1:10" x14ac:dyDescent="0.35">
      <c r="A3342" s="113"/>
      <c r="B3342" s="114"/>
      <c r="C3342" s="115"/>
      <c r="D3342" s="114"/>
      <c r="E3342" s="116"/>
      <c r="F3342" s="116"/>
      <c r="G3342" s="114"/>
      <c r="H3342" s="115"/>
      <c r="I3342" s="274"/>
      <c r="J3342" s="277" t="str">
        <f>IFERROR(VLOOKUP(I3342,ACOUSTIC_SITE_INFO!$AR$3:$AS$501,2,FALSE),"")</f>
        <v/>
      </c>
    </row>
    <row r="3343" spans="1:10" x14ac:dyDescent="0.35">
      <c r="A3343" s="113"/>
      <c r="B3343" s="114"/>
      <c r="C3343" s="115"/>
      <c r="D3343" s="114"/>
      <c r="E3343" s="116"/>
      <c r="F3343" s="116"/>
      <c r="G3343" s="114"/>
      <c r="H3343" s="115"/>
      <c r="I3343" s="274"/>
      <c r="J3343" s="277" t="str">
        <f>IFERROR(VLOOKUP(I3343,ACOUSTIC_SITE_INFO!$AR$3:$AS$501,2,FALSE),"")</f>
        <v/>
      </c>
    </row>
    <row r="3344" spans="1:10" x14ac:dyDescent="0.35">
      <c r="A3344" s="113"/>
      <c r="B3344" s="114"/>
      <c r="C3344" s="115"/>
      <c r="D3344" s="114"/>
      <c r="E3344" s="116"/>
      <c r="F3344" s="116"/>
      <c r="G3344" s="114"/>
      <c r="H3344" s="115"/>
      <c r="I3344" s="274"/>
      <c r="J3344" s="277" t="str">
        <f>IFERROR(VLOOKUP(I3344,ACOUSTIC_SITE_INFO!$AR$3:$AS$501,2,FALSE),"")</f>
        <v/>
      </c>
    </row>
    <row r="3345" spans="1:10" x14ac:dyDescent="0.35">
      <c r="A3345" s="113"/>
      <c r="B3345" s="114"/>
      <c r="C3345" s="115"/>
      <c r="D3345" s="114"/>
      <c r="E3345" s="116"/>
      <c r="F3345" s="116"/>
      <c r="G3345" s="114"/>
      <c r="H3345" s="115"/>
      <c r="I3345" s="274"/>
      <c r="J3345" s="277" t="str">
        <f>IFERROR(VLOOKUP(I3345,ACOUSTIC_SITE_INFO!$AR$3:$AS$501,2,FALSE),"")</f>
        <v/>
      </c>
    </row>
    <row r="3346" spans="1:10" x14ac:dyDescent="0.35">
      <c r="A3346" s="113"/>
      <c r="B3346" s="114"/>
      <c r="C3346" s="115"/>
      <c r="D3346" s="114"/>
      <c r="E3346" s="116"/>
      <c r="F3346" s="116"/>
      <c r="G3346" s="114"/>
      <c r="H3346" s="115"/>
      <c r="I3346" s="274"/>
      <c r="J3346" s="277" t="str">
        <f>IFERROR(VLOOKUP(I3346,ACOUSTIC_SITE_INFO!$AR$3:$AS$501,2,FALSE),"")</f>
        <v/>
      </c>
    </row>
    <row r="3347" spans="1:10" x14ac:dyDescent="0.35">
      <c r="A3347" s="113"/>
      <c r="B3347" s="114"/>
      <c r="C3347" s="115"/>
      <c r="D3347" s="114"/>
      <c r="E3347" s="116"/>
      <c r="F3347" s="116"/>
      <c r="G3347" s="114"/>
      <c r="H3347" s="115"/>
      <c r="I3347" s="274"/>
      <c r="J3347" s="277" t="str">
        <f>IFERROR(VLOOKUP(I3347,ACOUSTIC_SITE_INFO!$AR$3:$AS$501,2,FALSE),"")</f>
        <v/>
      </c>
    </row>
    <row r="3348" spans="1:10" x14ac:dyDescent="0.35">
      <c r="A3348" s="113"/>
      <c r="B3348" s="114"/>
      <c r="C3348" s="115"/>
      <c r="D3348" s="114"/>
      <c r="E3348" s="116"/>
      <c r="F3348" s="116"/>
      <c r="G3348" s="114"/>
      <c r="H3348" s="115"/>
      <c r="I3348" s="274"/>
      <c r="J3348" s="277" t="str">
        <f>IFERROR(VLOOKUP(I3348,ACOUSTIC_SITE_INFO!$AR$3:$AS$501,2,FALSE),"")</f>
        <v/>
      </c>
    </row>
    <row r="3349" spans="1:10" x14ac:dyDescent="0.35">
      <c r="A3349" s="113"/>
      <c r="B3349" s="114"/>
      <c r="C3349" s="115"/>
      <c r="D3349" s="114"/>
      <c r="E3349" s="116"/>
      <c r="F3349" s="116"/>
      <c r="G3349" s="114"/>
      <c r="H3349" s="115"/>
      <c r="I3349" s="274"/>
      <c r="J3349" s="277" t="str">
        <f>IFERROR(VLOOKUP(I3349,ACOUSTIC_SITE_INFO!$AR$3:$AS$501,2,FALSE),"")</f>
        <v/>
      </c>
    </row>
    <row r="3350" spans="1:10" x14ac:dyDescent="0.35">
      <c r="A3350" s="113"/>
      <c r="B3350" s="114"/>
      <c r="C3350" s="115"/>
      <c r="D3350" s="114"/>
      <c r="E3350" s="116"/>
      <c r="F3350" s="116"/>
      <c r="G3350" s="114"/>
      <c r="H3350" s="115"/>
      <c r="I3350" s="274"/>
      <c r="J3350" s="277" t="str">
        <f>IFERROR(VLOOKUP(I3350,ACOUSTIC_SITE_INFO!$AR$3:$AS$501,2,FALSE),"")</f>
        <v/>
      </c>
    </row>
    <row r="3351" spans="1:10" x14ac:dyDescent="0.35">
      <c r="A3351" s="113"/>
      <c r="B3351" s="114"/>
      <c r="C3351" s="115"/>
      <c r="D3351" s="114"/>
      <c r="E3351" s="116"/>
      <c r="F3351" s="116"/>
      <c r="G3351" s="114"/>
      <c r="H3351" s="115"/>
      <c r="I3351" s="274"/>
      <c r="J3351" s="277" t="str">
        <f>IFERROR(VLOOKUP(I3351,ACOUSTIC_SITE_INFO!$AR$3:$AS$501,2,FALSE),"")</f>
        <v/>
      </c>
    </row>
    <row r="3352" spans="1:10" x14ac:dyDescent="0.35">
      <c r="A3352" s="113"/>
      <c r="B3352" s="114"/>
      <c r="C3352" s="115"/>
      <c r="D3352" s="114"/>
      <c r="E3352" s="116"/>
      <c r="F3352" s="116"/>
      <c r="G3352" s="114"/>
      <c r="H3352" s="115"/>
      <c r="I3352" s="274"/>
      <c r="J3352" s="277" t="str">
        <f>IFERROR(VLOOKUP(I3352,ACOUSTIC_SITE_INFO!$AR$3:$AS$501,2,FALSE),"")</f>
        <v/>
      </c>
    </row>
    <row r="3353" spans="1:10" x14ac:dyDescent="0.35">
      <c r="A3353" s="113"/>
      <c r="B3353" s="114"/>
      <c r="C3353" s="115"/>
      <c r="D3353" s="114"/>
      <c r="E3353" s="116"/>
      <c r="F3353" s="116"/>
      <c r="G3353" s="114"/>
      <c r="H3353" s="115"/>
      <c r="I3353" s="274"/>
      <c r="J3353" s="277" t="str">
        <f>IFERROR(VLOOKUP(I3353,ACOUSTIC_SITE_INFO!$AR$3:$AS$501,2,FALSE),"")</f>
        <v/>
      </c>
    </row>
    <row r="3354" spans="1:10" x14ac:dyDescent="0.35">
      <c r="A3354" s="113"/>
      <c r="B3354" s="114"/>
      <c r="C3354" s="115"/>
      <c r="D3354" s="114"/>
      <c r="E3354" s="116"/>
      <c r="F3354" s="116"/>
      <c r="G3354" s="114"/>
      <c r="H3354" s="115"/>
      <c r="I3354" s="274"/>
      <c r="J3354" s="277" t="str">
        <f>IFERROR(VLOOKUP(I3354,ACOUSTIC_SITE_INFO!$AR$3:$AS$501,2,FALSE),"")</f>
        <v/>
      </c>
    </row>
    <row r="3355" spans="1:10" x14ac:dyDescent="0.35">
      <c r="A3355" s="113"/>
      <c r="B3355" s="114"/>
      <c r="C3355" s="115"/>
      <c r="D3355" s="114"/>
      <c r="E3355" s="116"/>
      <c r="F3355" s="116"/>
      <c r="G3355" s="114"/>
      <c r="H3355" s="115"/>
      <c r="I3355" s="274"/>
      <c r="J3355" s="277" t="str">
        <f>IFERROR(VLOOKUP(I3355,ACOUSTIC_SITE_INFO!$AR$3:$AS$501,2,FALSE),"")</f>
        <v/>
      </c>
    </row>
    <row r="3356" spans="1:10" x14ac:dyDescent="0.35">
      <c r="A3356" s="113"/>
      <c r="B3356" s="114"/>
      <c r="C3356" s="115"/>
      <c r="D3356" s="114"/>
      <c r="E3356" s="116"/>
      <c r="F3356" s="116"/>
      <c r="G3356" s="114"/>
      <c r="H3356" s="115"/>
      <c r="I3356" s="274"/>
      <c r="J3356" s="277" t="str">
        <f>IFERROR(VLOOKUP(I3356,ACOUSTIC_SITE_INFO!$AR$3:$AS$501,2,FALSE),"")</f>
        <v/>
      </c>
    </row>
    <row r="3357" spans="1:10" x14ac:dyDescent="0.35">
      <c r="A3357" s="113"/>
      <c r="B3357" s="114"/>
      <c r="C3357" s="115"/>
      <c r="D3357" s="114"/>
      <c r="E3357" s="116"/>
      <c r="F3357" s="116"/>
      <c r="G3357" s="114"/>
      <c r="H3357" s="115"/>
      <c r="I3357" s="274"/>
      <c r="J3357" s="277" t="str">
        <f>IFERROR(VLOOKUP(I3357,ACOUSTIC_SITE_INFO!$AR$3:$AS$501,2,FALSE),"")</f>
        <v/>
      </c>
    </row>
    <row r="3358" spans="1:10" x14ac:dyDescent="0.35">
      <c r="A3358" s="113"/>
      <c r="B3358" s="114"/>
      <c r="C3358" s="115"/>
      <c r="D3358" s="114"/>
      <c r="E3358" s="116"/>
      <c r="F3358" s="116"/>
      <c r="G3358" s="114"/>
      <c r="H3358" s="115"/>
      <c r="I3358" s="274"/>
      <c r="J3358" s="277" t="str">
        <f>IFERROR(VLOOKUP(I3358,ACOUSTIC_SITE_INFO!$AR$3:$AS$501,2,FALSE),"")</f>
        <v/>
      </c>
    </row>
    <row r="3359" spans="1:10" x14ac:dyDescent="0.35">
      <c r="A3359" s="113"/>
      <c r="B3359" s="114"/>
      <c r="C3359" s="115"/>
      <c r="D3359" s="114"/>
      <c r="E3359" s="116"/>
      <c r="F3359" s="116"/>
      <c r="G3359" s="114"/>
      <c r="H3359" s="115"/>
      <c r="I3359" s="274"/>
      <c r="J3359" s="277" t="str">
        <f>IFERROR(VLOOKUP(I3359,ACOUSTIC_SITE_INFO!$AR$3:$AS$501,2,FALSE),"")</f>
        <v/>
      </c>
    </row>
    <row r="3360" spans="1:10" x14ac:dyDescent="0.35">
      <c r="A3360" s="113"/>
      <c r="B3360" s="114"/>
      <c r="C3360" s="115"/>
      <c r="D3360" s="114"/>
      <c r="E3360" s="116"/>
      <c r="F3360" s="116"/>
      <c r="G3360" s="114"/>
      <c r="H3360" s="115"/>
      <c r="I3360" s="274"/>
      <c r="J3360" s="277" t="str">
        <f>IFERROR(VLOOKUP(I3360,ACOUSTIC_SITE_INFO!$AR$3:$AS$501,2,FALSE),"")</f>
        <v/>
      </c>
    </row>
    <row r="3361" spans="1:10" x14ac:dyDescent="0.35">
      <c r="A3361" s="113"/>
      <c r="B3361" s="114"/>
      <c r="C3361" s="115"/>
      <c r="D3361" s="114"/>
      <c r="E3361" s="116"/>
      <c r="F3361" s="116"/>
      <c r="G3361" s="114"/>
      <c r="H3361" s="115"/>
      <c r="I3361" s="274"/>
      <c r="J3361" s="277" t="str">
        <f>IFERROR(VLOOKUP(I3361,ACOUSTIC_SITE_INFO!$AR$3:$AS$501,2,FALSE),"")</f>
        <v/>
      </c>
    </row>
    <row r="3362" spans="1:10" x14ac:dyDescent="0.35">
      <c r="A3362" s="113"/>
      <c r="B3362" s="114"/>
      <c r="C3362" s="115"/>
      <c r="D3362" s="114"/>
      <c r="E3362" s="116"/>
      <c r="F3362" s="116"/>
      <c r="G3362" s="114"/>
      <c r="H3362" s="115"/>
      <c r="I3362" s="274"/>
      <c r="J3362" s="277" t="str">
        <f>IFERROR(VLOOKUP(I3362,ACOUSTIC_SITE_INFO!$AR$3:$AS$501,2,FALSE),"")</f>
        <v/>
      </c>
    </row>
    <row r="3363" spans="1:10" x14ac:dyDescent="0.35">
      <c r="A3363" s="113"/>
      <c r="B3363" s="114"/>
      <c r="C3363" s="115"/>
      <c r="D3363" s="114"/>
      <c r="E3363" s="116"/>
      <c r="F3363" s="116"/>
      <c r="G3363" s="114"/>
      <c r="H3363" s="115"/>
      <c r="I3363" s="274"/>
      <c r="J3363" s="277" t="str">
        <f>IFERROR(VLOOKUP(I3363,ACOUSTIC_SITE_INFO!$AR$3:$AS$501,2,FALSE),"")</f>
        <v/>
      </c>
    </row>
    <row r="3364" spans="1:10" x14ac:dyDescent="0.35">
      <c r="A3364" s="113"/>
      <c r="B3364" s="114"/>
      <c r="C3364" s="115"/>
      <c r="D3364" s="114"/>
      <c r="E3364" s="116"/>
      <c r="F3364" s="116"/>
      <c r="G3364" s="114"/>
      <c r="H3364" s="115"/>
      <c r="I3364" s="274"/>
      <c r="J3364" s="277" t="str">
        <f>IFERROR(VLOOKUP(I3364,ACOUSTIC_SITE_INFO!$AR$3:$AS$501,2,FALSE),"")</f>
        <v/>
      </c>
    </row>
    <row r="3365" spans="1:10" x14ac:dyDescent="0.35">
      <c r="A3365" s="113"/>
      <c r="B3365" s="114"/>
      <c r="C3365" s="115"/>
      <c r="D3365" s="114"/>
      <c r="E3365" s="116"/>
      <c r="F3365" s="116"/>
      <c r="G3365" s="114"/>
      <c r="H3365" s="115"/>
      <c r="I3365" s="274"/>
      <c r="J3365" s="277" t="str">
        <f>IFERROR(VLOOKUP(I3365,ACOUSTIC_SITE_INFO!$AR$3:$AS$501,2,FALSE),"")</f>
        <v/>
      </c>
    </row>
    <row r="3366" spans="1:10" x14ac:dyDescent="0.35">
      <c r="A3366" s="113"/>
      <c r="B3366" s="114"/>
      <c r="C3366" s="115"/>
      <c r="D3366" s="114"/>
      <c r="E3366" s="116"/>
      <c r="F3366" s="116"/>
      <c r="G3366" s="114"/>
      <c r="H3366" s="115"/>
      <c r="I3366" s="274"/>
      <c r="J3366" s="277" t="str">
        <f>IFERROR(VLOOKUP(I3366,ACOUSTIC_SITE_INFO!$AR$3:$AS$501,2,FALSE),"")</f>
        <v/>
      </c>
    </row>
    <row r="3367" spans="1:10" x14ac:dyDescent="0.35">
      <c r="A3367" s="113"/>
      <c r="B3367" s="114"/>
      <c r="C3367" s="115"/>
      <c r="D3367" s="114"/>
      <c r="E3367" s="116"/>
      <c r="F3367" s="116"/>
      <c r="G3367" s="114"/>
      <c r="H3367" s="115"/>
      <c r="I3367" s="274"/>
      <c r="J3367" s="277" t="str">
        <f>IFERROR(VLOOKUP(I3367,ACOUSTIC_SITE_INFO!$AR$3:$AS$501,2,FALSE),"")</f>
        <v/>
      </c>
    </row>
    <row r="3368" spans="1:10" x14ac:dyDescent="0.35">
      <c r="A3368" s="113"/>
      <c r="B3368" s="114"/>
      <c r="C3368" s="115"/>
      <c r="D3368" s="114"/>
      <c r="E3368" s="116"/>
      <c r="F3368" s="116"/>
      <c r="G3368" s="114"/>
      <c r="H3368" s="115"/>
      <c r="I3368" s="274"/>
      <c r="J3368" s="277" t="str">
        <f>IFERROR(VLOOKUP(I3368,ACOUSTIC_SITE_INFO!$AR$3:$AS$501,2,FALSE),"")</f>
        <v/>
      </c>
    </row>
    <row r="3369" spans="1:10" x14ac:dyDescent="0.35">
      <c r="A3369" s="113"/>
      <c r="B3369" s="114"/>
      <c r="C3369" s="115"/>
      <c r="D3369" s="114"/>
      <c r="E3369" s="116"/>
      <c r="F3369" s="116"/>
      <c r="G3369" s="114"/>
      <c r="H3369" s="115"/>
      <c r="I3369" s="274"/>
      <c r="J3369" s="277" t="str">
        <f>IFERROR(VLOOKUP(I3369,ACOUSTIC_SITE_INFO!$AR$3:$AS$501,2,FALSE),"")</f>
        <v/>
      </c>
    </row>
    <row r="3370" spans="1:10" x14ac:dyDescent="0.35">
      <c r="A3370" s="113"/>
      <c r="B3370" s="114"/>
      <c r="C3370" s="115"/>
      <c r="D3370" s="114"/>
      <c r="E3370" s="116"/>
      <c r="F3370" s="116"/>
      <c r="G3370" s="114"/>
      <c r="H3370" s="115"/>
      <c r="I3370" s="274"/>
      <c r="J3370" s="277" t="str">
        <f>IFERROR(VLOOKUP(I3370,ACOUSTIC_SITE_INFO!$AR$3:$AS$501,2,FALSE),"")</f>
        <v/>
      </c>
    </row>
    <row r="3371" spans="1:10" x14ac:dyDescent="0.35">
      <c r="A3371" s="113"/>
      <c r="B3371" s="114"/>
      <c r="C3371" s="115"/>
      <c r="D3371" s="114"/>
      <c r="E3371" s="116"/>
      <c r="F3371" s="116"/>
      <c r="G3371" s="114"/>
      <c r="H3371" s="115"/>
      <c r="I3371" s="274"/>
      <c r="J3371" s="277" t="str">
        <f>IFERROR(VLOOKUP(I3371,ACOUSTIC_SITE_INFO!$AR$3:$AS$501,2,FALSE),"")</f>
        <v/>
      </c>
    </row>
    <row r="3372" spans="1:10" x14ac:dyDescent="0.35">
      <c r="A3372" s="113"/>
      <c r="B3372" s="114"/>
      <c r="C3372" s="115"/>
      <c r="D3372" s="114"/>
      <c r="E3372" s="116"/>
      <c r="F3372" s="116"/>
      <c r="G3372" s="114"/>
      <c r="H3372" s="115"/>
      <c r="I3372" s="274"/>
      <c r="J3372" s="277" t="str">
        <f>IFERROR(VLOOKUP(I3372,ACOUSTIC_SITE_INFO!$AR$3:$AS$501,2,FALSE),"")</f>
        <v/>
      </c>
    </row>
    <row r="3373" spans="1:10" x14ac:dyDescent="0.35">
      <c r="A3373" s="113"/>
      <c r="B3373" s="114"/>
      <c r="C3373" s="115"/>
      <c r="D3373" s="114"/>
      <c r="E3373" s="116"/>
      <c r="F3373" s="116"/>
      <c r="G3373" s="114"/>
      <c r="H3373" s="115"/>
      <c r="I3373" s="274"/>
      <c r="J3373" s="277" t="str">
        <f>IFERROR(VLOOKUP(I3373,ACOUSTIC_SITE_INFO!$AR$3:$AS$501,2,FALSE),"")</f>
        <v/>
      </c>
    </row>
    <row r="3374" spans="1:10" x14ac:dyDescent="0.35">
      <c r="A3374" s="113"/>
      <c r="B3374" s="114"/>
      <c r="C3374" s="115"/>
      <c r="D3374" s="114"/>
      <c r="E3374" s="116"/>
      <c r="F3374" s="116"/>
      <c r="G3374" s="114"/>
      <c r="H3374" s="115"/>
      <c r="I3374" s="274"/>
      <c r="J3374" s="277" t="str">
        <f>IFERROR(VLOOKUP(I3374,ACOUSTIC_SITE_INFO!$AR$3:$AS$501,2,FALSE),"")</f>
        <v/>
      </c>
    </row>
    <row r="3375" spans="1:10" x14ac:dyDescent="0.35">
      <c r="A3375" s="113"/>
      <c r="B3375" s="114"/>
      <c r="C3375" s="115"/>
      <c r="D3375" s="114"/>
      <c r="E3375" s="116"/>
      <c r="F3375" s="116"/>
      <c r="G3375" s="114"/>
      <c r="H3375" s="115"/>
      <c r="I3375" s="274"/>
      <c r="J3375" s="277" t="str">
        <f>IFERROR(VLOOKUP(I3375,ACOUSTIC_SITE_INFO!$AR$3:$AS$501,2,FALSE),"")</f>
        <v/>
      </c>
    </row>
    <row r="3376" spans="1:10" x14ac:dyDescent="0.35">
      <c r="A3376" s="113"/>
      <c r="B3376" s="114"/>
      <c r="C3376" s="115"/>
      <c r="D3376" s="114"/>
      <c r="E3376" s="116"/>
      <c r="F3376" s="116"/>
      <c r="G3376" s="114"/>
      <c r="H3376" s="115"/>
      <c r="I3376" s="274"/>
      <c r="J3376" s="277" t="str">
        <f>IFERROR(VLOOKUP(I3376,ACOUSTIC_SITE_INFO!$AR$3:$AS$501,2,FALSE),"")</f>
        <v/>
      </c>
    </row>
    <row r="3377" spans="1:10" x14ac:dyDescent="0.35">
      <c r="A3377" s="113"/>
      <c r="B3377" s="114"/>
      <c r="C3377" s="115"/>
      <c r="D3377" s="114"/>
      <c r="E3377" s="116"/>
      <c r="F3377" s="116"/>
      <c r="G3377" s="114"/>
      <c r="H3377" s="115"/>
      <c r="I3377" s="274"/>
      <c r="J3377" s="277" t="str">
        <f>IFERROR(VLOOKUP(I3377,ACOUSTIC_SITE_INFO!$AR$3:$AS$501,2,FALSE),"")</f>
        <v/>
      </c>
    </row>
    <row r="3378" spans="1:10" x14ac:dyDescent="0.35">
      <c r="A3378" s="113"/>
      <c r="B3378" s="114"/>
      <c r="C3378" s="115"/>
      <c r="D3378" s="114"/>
      <c r="E3378" s="116"/>
      <c r="F3378" s="116"/>
      <c r="G3378" s="114"/>
      <c r="H3378" s="115"/>
      <c r="I3378" s="274"/>
      <c r="J3378" s="277" t="str">
        <f>IFERROR(VLOOKUP(I3378,ACOUSTIC_SITE_INFO!$AR$3:$AS$501,2,FALSE),"")</f>
        <v/>
      </c>
    </row>
    <row r="3379" spans="1:10" x14ac:dyDescent="0.35">
      <c r="A3379" s="113"/>
      <c r="B3379" s="114"/>
      <c r="C3379" s="115"/>
      <c r="D3379" s="114"/>
      <c r="E3379" s="116"/>
      <c r="F3379" s="116"/>
      <c r="G3379" s="114"/>
      <c r="H3379" s="115"/>
      <c r="I3379" s="274"/>
      <c r="J3379" s="277" t="str">
        <f>IFERROR(VLOOKUP(I3379,ACOUSTIC_SITE_INFO!$AR$3:$AS$501,2,FALSE),"")</f>
        <v/>
      </c>
    </row>
    <row r="3380" spans="1:10" x14ac:dyDescent="0.35">
      <c r="A3380" s="113"/>
      <c r="B3380" s="114"/>
      <c r="C3380" s="115"/>
      <c r="D3380" s="114"/>
      <c r="E3380" s="116"/>
      <c r="F3380" s="116"/>
      <c r="G3380" s="114"/>
      <c r="H3380" s="115"/>
      <c r="I3380" s="274"/>
      <c r="J3380" s="277" t="str">
        <f>IFERROR(VLOOKUP(I3380,ACOUSTIC_SITE_INFO!$AR$3:$AS$501,2,FALSE),"")</f>
        <v/>
      </c>
    </row>
    <row r="3381" spans="1:10" x14ac:dyDescent="0.35">
      <c r="A3381" s="113"/>
      <c r="B3381" s="114"/>
      <c r="C3381" s="115"/>
      <c r="D3381" s="114"/>
      <c r="E3381" s="116"/>
      <c r="F3381" s="116"/>
      <c r="G3381" s="114"/>
      <c r="H3381" s="115"/>
      <c r="I3381" s="274"/>
      <c r="J3381" s="277" t="str">
        <f>IFERROR(VLOOKUP(I3381,ACOUSTIC_SITE_INFO!$AR$3:$AS$501,2,FALSE),"")</f>
        <v/>
      </c>
    </row>
    <row r="3382" spans="1:10" x14ac:dyDescent="0.35">
      <c r="A3382" s="113"/>
      <c r="B3382" s="114"/>
      <c r="C3382" s="115"/>
      <c r="D3382" s="114"/>
      <c r="E3382" s="116"/>
      <c r="F3382" s="116"/>
      <c r="G3382" s="114"/>
      <c r="H3382" s="115"/>
      <c r="I3382" s="274"/>
      <c r="J3382" s="277" t="str">
        <f>IFERROR(VLOOKUP(I3382,ACOUSTIC_SITE_INFO!$AR$3:$AS$501,2,FALSE),"")</f>
        <v/>
      </c>
    </row>
    <row r="3383" spans="1:10" x14ac:dyDescent="0.35">
      <c r="A3383" s="113"/>
      <c r="B3383" s="114"/>
      <c r="C3383" s="115"/>
      <c r="D3383" s="114"/>
      <c r="E3383" s="116"/>
      <c r="F3383" s="116"/>
      <c r="G3383" s="114"/>
      <c r="H3383" s="115"/>
      <c r="I3383" s="274"/>
      <c r="J3383" s="277" t="str">
        <f>IFERROR(VLOOKUP(I3383,ACOUSTIC_SITE_INFO!$AR$3:$AS$501,2,FALSE),"")</f>
        <v/>
      </c>
    </row>
    <row r="3384" spans="1:10" x14ac:dyDescent="0.35">
      <c r="A3384" s="113"/>
      <c r="B3384" s="114"/>
      <c r="C3384" s="115"/>
      <c r="D3384" s="114"/>
      <c r="E3384" s="116"/>
      <c r="F3384" s="116"/>
      <c r="G3384" s="114"/>
      <c r="H3384" s="115"/>
      <c r="I3384" s="274"/>
      <c r="J3384" s="277" t="str">
        <f>IFERROR(VLOOKUP(I3384,ACOUSTIC_SITE_INFO!$AR$3:$AS$501,2,FALSE),"")</f>
        <v/>
      </c>
    </row>
    <row r="3385" spans="1:10" x14ac:dyDescent="0.35">
      <c r="A3385" s="113"/>
      <c r="B3385" s="114"/>
      <c r="C3385" s="115"/>
      <c r="D3385" s="114"/>
      <c r="E3385" s="116"/>
      <c r="F3385" s="116"/>
      <c r="G3385" s="114"/>
      <c r="H3385" s="115"/>
      <c r="I3385" s="274"/>
      <c r="J3385" s="277" t="str">
        <f>IFERROR(VLOOKUP(I3385,ACOUSTIC_SITE_INFO!$AR$3:$AS$501,2,FALSE),"")</f>
        <v/>
      </c>
    </row>
    <row r="3386" spans="1:10" x14ac:dyDescent="0.35">
      <c r="A3386" s="113"/>
      <c r="B3386" s="114"/>
      <c r="C3386" s="115"/>
      <c r="D3386" s="114"/>
      <c r="E3386" s="116"/>
      <c r="F3386" s="116"/>
      <c r="G3386" s="114"/>
      <c r="H3386" s="115"/>
      <c r="I3386" s="274"/>
      <c r="J3386" s="277" t="str">
        <f>IFERROR(VLOOKUP(I3386,ACOUSTIC_SITE_INFO!$AR$3:$AS$501,2,FALSE),"")</f>
        <v/>
      </c>
    </row>
    <row r="3387" spans="1:10" x14ac:dyDescent="0.35">
      <c r="A3387" s="113"/>
      <c r="B3387" s="114"/>
      <c r="C3387" s="115"/>
      <c r="D3387" s="114"/>
      <c r="E3387" s="116"/>
      <c r="F3387" s="116"/>
      <c r="G3387" s="114"/>
      <c r="H3387" s="115"/>
      <c r="I3387" s="274"/>
      <c r="J3387" s="277" t="str">
        <f>IFERROR(VLOOKUP(I3387,ACOUSTIC_SITE_INFO!$AR$3:$AS$501,2,FALSE),"")</f>
        <v/>
      </c>
    </row>
    <row r="3388" spans="1:10" x14ac:dyDescent="0.35">
      <c r="A3388" s="113"/>
      <c r="B3388" s="114"/>
      <c r="C3388" s="115"/>
      <c r="D3388" s="114"/>
      <c r="E3388" s="116"/>
      <c r="F3388" s="116"/>
      <c r="G3388" s="114"/>
      <c r="H3388" s="115"/>
      <c r="I3388" s="274"/>
      <c r="J3388" s="277" t="str">
        <f>IFERROR(VLOOKUP(I3388,ACOUSTIC_SITE_INFO!$AR$3:$AS$501,2,FALSE),"")</f>
        <v/>
      </c>
    </row>
    <row r="3389" spans="1:10" x14ac:dyDescent="0.35">
      <c r="A3389" s="113"/>
      <c r="B3389" s="114"/>
      <c r="C3389" s="115"/>
      <c r="D3389" s="114"/>
      <c r="E3389" s="116"/>
      <c r="F3389" s="116"/>
      <c r="G3389" s="114"/>
      <c r="H3389" s="115"/>
      <c r="I3389" s="274"/>
      <c r="J3389" s="277" t="str">
        <f>IFERROR(VLOOKUP(I3389,ACOUSTIC_SITE_INFO!$AR$3:$AS$501,2,FALSE),"")</f>
        <v/>
      </c>
    </row>
    <row r="3390" spans="1:10" x14ac:dyDescent="0.35">
      <c r="A3390" s="113"/>
      <c r="B3390" s="114"/>
      <c r="C3390" s="115"/>
      <c r="D3390" s="114"/>
      <c r="E3390" s="116"/>
      <c r="F3390" s="116"/>
      <c r="G3390" s="114"/>
      <c r="H3390" s="115"/>
      <c r="I3390" s="274"/>
      <c r="J3390" s="277" t="str">
        <f>IFERROR(VLOOKUP(I3390,ACOUSTIC_SITE_INFO!$AR$3:$AS$501,2,FALSE),"")</f>
        <v/>
      </c>
    </row>
    <row r="3391" spans="1:10" x14ac:dyDescent="0.35">
      <c r="A3391" s="113"/>
      <c r="B3391" s="114"/>
      <c r="C3391" s="115"/>
      <c r="D3391" s="114"/>
      <c r="E3391" s="116"/>
      <c r="F3391" s="116"/>
      <c r="G3391" s="114"/>
      <c r="H3391" s="115"/>
      <c r="I3391" s="274"/>
      <c r="J3391" s="277" t="str">
        <f>IFERROR(VLOOKUP(I3391,ACOUSTIC_SITE_INFO!$AR$3:$AS$501,2,FALSE),"")</f>
        <v/>
      </c>
    </row>
    <row r="3392" spans="1:10" x14ac:dyDescent="0.35">
      <c r="A3392" s="113"/>
      <c r="B3392" s="114"/>
      <c r="C3392" s="115"/>
      <c r="D3392" s="114"/>
      <c r="E3392" s="116"/>
      <c r="F3392" s="116"/>
      <c r="G3392" s="114"/>
      <c r="H3392" s="115"/>
      <c r="I3392" s="274"/>
      <c r="J3392" s="277" t="str">
        <f>IFERROR(VLOOKUP(I3392,ACOUSTIC_SITE_INFO!$AR$3:$AS$501,2,FALSE),"")</f>
        <v/>
      </c>
    </row>
    <row r="3393" spans="1:10" x14ac:dyDescent="0.35">
      <c r="A3393" s="113"/>
      <c r="B3393" s="114"/>
      <c r="C3393" s="115"/>
      <c r="D3393" s="114"/>
      <c r="E3393" s="116"/>
      <c r="F3393" s="116"/>
      <c r="G3393" s="114"/>
      <c r="H3393" s="115"/>
      <c r="I3393" s="274"/>
      <c r="J3393" s="277" t="str">
        <f>IFERROR(VLOOKUP(I3393,ACOUSTIC_SITE_INFO!$AR$3:$AS$501,2,FALSE),"")</f>
        <v/>
      </c>
    </row>
    <row r="3394" spans="1:10" x14ac:dyDescent="0.35">
      <c r="A3394" s="113"/>
      <c r="B3394" s="114"/>
      <c r="C3394" s="115"/>
      <c r="D3394" s="114"/>
      <c r="E3394" s="116"/>
      <c r="F3394" s="116"/>
      <c r="G3394" s="114"/>
      <c r="H3394" s="115"/>
      <c r="I3394" s="274"/>
      <c r="J3394" s="277" t="str">
        <f>IFERROR(VLOOKUP(I3394,ACOUSTIC_SITE_INFO!$AR$3:$AS$501,2,FALSE),"")</f>
        <v/>
      </c>
    </row>
    <row r="3395" spans="1:10" x14ac:dyDescent="0.35">
      <c r="A3395" s="113"/>
      <c r="B3395" s="114"/>
      <c r="C3395" s="115"/>
      <c r="D3395" s="114"/>
      <c r="E3395" s="116"/>
      <c r="F3395" s="116"/>
      <c r="G3395" s="114"/>
      <c r="H3395" s="115"/>
      <c r="I3395" s="274"/>
      <c r="J3395" s="277" t="str">
        <f>IFERROR(VLOOKUP(I3395,ACOUSTIC_SITE_INFO!$AR$3:$AS$501,2,FALSE),"")</f>
        <v/>
      </c>
    </row>
    <row r="3396" spans="1:10" x14ac:dyDescent="0.35">
      <c r="A3396" s="113"/>
      <c r="B3396" s="114"/>
      <c r="C3396" s="115"/>
      <c r="D3396" s="114"/>
      <c r="E3396" s="116"/>
      <c r="F3396" s="116"/>
      <c r="G3396" s="114"/>
      <c r="H3396" s="115"/>
      <c r="I3396" s="274"/>
      <c r="J3396" s="277" t="str">
        <f>IFERROR(VLOOKUP(I3396,ACOUSTIC_SITE_INFO!$AR$3:$AS$501,2,FALSE),"")</f>
        <v/>
      </c>
    </row>
    <row r="3397" spans="1:10" x14ac:dyDescent="0.35">
      <c r="A3397" s="113"/>
      <c r="B3397" s="114"/>
      <c r="C3397" s="115"/>
      <c r="D3397" s="114"/>
      <c r="E3397" s="116"/>
      <c r="F3397" s="116"/>
      <c r="G3397" s="114"/>
      <c r="H3397" s="115"/>
      <c r="I3397" s="274"/>
      <c r="J3397" s="277" t="str">
        <f>IFERROR(VLOOKUP(I3397,ACOUSTIC_SITE_INFO!$AR$3:$AS$501,2,FALSE),"")</f>
        <v/>
      </c>
    </row>
    <row r="3398" spans="1:10" x14ac:dyDescent="0.35">
      <c r="A3398" s="113"/>
      <c r="B3398" s="114"/>
      <c r="C3398" s="115"/>
      <c r="D3398" s="114"/>
      <c r="E3398" s="116"/>
      <c r="F3398" s="116"/>
      <c r="G3398" s="114"/>
      <c r="H3398" s="115"/>
      <c r="I3398" s="274"/>
      <c r="J3398" s="277" t="str">
        <f>IFERROR(VLOOKUP(I3398,ACOUSTIC_SITE_INFO!$AR$3:$AS$501,2,FALSE),"")</f>
        <v/>
      </c>
    </row>
    <row r="3399" spans="1:10" x14ac:dyDescent="0.35">
      <c r="A3399" s="113"/>
      <c r="B3399" s="114"/>
      <c r="C3399" s="115"/>
      <c r="D3399" s="114"/>
      <c r="E3399" s="116"/>
      <c r="F3399" s="116"/>
      <c r="G3399" s="114"/>
      <c r="H3399" s="115"/>
      <c r="I3399" s="274"/>
      <c r="J3399" s="277" t="str">
        <f>IFERROR(VLOOKUP(I3399,ACOUSTIC_SITE_INFO!$AR$3:$AS$501,2,FALSE),"")</f>
        <v/>
      </c>
    </row>
    <row r="3400" spans="1:10" x14ac:dyDescent="0.35">
      <c r="A3400" s="113"/>
      <c r="B3400" s="114"/>
      <c r="C3400" s="115"/>
      <c r="D3400" s="114"/>
      <c r="E3400" s="116"/>
      <c r="F3400" s="116"/>
      <c r="G3400" s="114"/>
      <c r="H3400" s="115"/>
      <c r="I3400" s="274"/>
      <c r="J3400" s="277" t="str">
        <f>IFERROR(VLOOKUP(I3400,ACOUSTIC_SITE_INFO!$AR$3:$AS$501,2,FALSE),"")</f>
        <v/>
      </c>
    </row>
    <row r="3401" spans="1:10" x14ac:dyDescent="0.35">
      <c r="A3401" s="113"/>
      <c r="B3401" s="114"/>
      <c r="C3401" s="115"/>
      <c r="D3401" s="114"/>
      <c r="E3401" s="116"/>
      <c r="F3401" s="116"/>
      <c r="G3401" s="114"/>
      <c r="H3401" s="115"/>
      <c r="I3401" s="274"/>
      <c r="J3401" s="277" t="str">
        <f>IFERROR(VLOOKUP(I3401,ACOUSTIC_SITE_INFO!$AR$3:$AS$501,2,FALSE),"")</f>
        <v/>
      </c>
    </row>
    <row r="3402" spans="1:10" x14ac:dyDescent="0.35">
      <c r="A3402" s="113"/>
      <c r="B3402" s="114"/>
      <c r="C3402" s="115"/>
      <c r="D3402" s="114"/>
      <c r="E3402" s="116"/>
      <c r="F3402" s="116"/>
      <c r="G3402" s="114"/>
      <c r="H3402" s="115"/>
      <c r="I3402" s="274"/>
      <c r="J3402" s="277" t="str">
        <f>IFERROR(VLOOKUP(I3402,ACOUSTIC_SITE_INFO!$AR$3:$AS$501,2,FALSE),"")</f>
        <v/>
      </c>
    </row>
    <row r="3403" spans="1:10" x14ac:dyDescent="0.35">
      <c r="A3403" s="113"/>
      <c r="B3403" s="114"/>
      <c r="C3403" s="115"/>
      <c r="D3403" s="114"/>
      <c r="E3403" s="116"/>
      <c r="F3403" s="116"/>
      <c r="G3403" s="114"/>
      <c r="H3403" s="115"/>
      <c r="I3403" s="274"/>
      <c r="J3403" s="277" t="str">
        <f>IFERROR(VLOOKUP(I3403,ACOUSTIC_SITE_INFO!$AR$3:$AS$501,2,FALSE),"")</f>
        <v/>
      </c>
    </row>
    <row r="3404" spans="1:10" x14ac:dyDescent="0.35">
      <c r="A3404" s="113"/>
      <c r="B3404" s="114"/>
      <c r="C3404" s="115"/>
      <c r="D3404" s="114"/>
      <c r="E3404" s="116"/>
      <c r="F3404" s="116"/>
      <c r="G3404" s="114"/>
      <c r="H3404" s="115"/>
      <c r="I3404" s="274"/>
      <c r="J3404" s="277" t="str">
        <f>IFERROR(VLOOKUP(I3404,ACOUSTIC_SITE_INFO!$AR$3:$AS$501,2,FALSE),"")</f>
        <v/>
      </c>
    </row>
    <row r="3405" spans="1:10" x14ac:dyDescent="0.35">
      <c r="A3405" s="113"/>
      <c r="B3405" s="114"/>
      <c r="C3405" s="115"/>
      <c r="D3405" s="114"/>
      <c r="E3405" s="116"/>
      <c r="F3405" s="116"/>
      <c r="G3405" s="114"/>
      <c r="H3405" s="115"/>
      <c r="I3405" s="274"/>
      <c r="J3405" s="277" t="str">
        <f>IFERROR(VLOOKUP(I3405,ACOUSTIC_SITE_INFO!$AR$3:$AS$501,2,FALSE),"")</f>
        <v/>
      </c>
    </row>
    <row r="3406" spans="1:10" x14ac:dyDescent="0.35">
      <c r="A3406" s="113"/>
      <c r="B3406" s="114"/>
      <c r="C3406" s="115"/>
      <c r="D3406" s="114"/>
      <c r="E3406" s="116"/>
      <c r="F3406" s="116"/>
      <c r="G3406" s="114"/>
      <c r="H3406" s="115"/>
      <c r="I3406" s="274"/>
      <c r="J3406" s="277" t="str">
        <f>IFERROR(VLOOKUP(I3406,ACOUSTIC_SITE_INFO!$AR$3:$AS$501,2,FALSE),"")</f>
        <v/>
      </c>
    </row>
    <row r="3407" spans="1:10" x14ac:dyDescent="0.35">
      <c r="A3407" s="113"/>
      <c r="B3407" s="114"/>
      <c r="C3407" s="115"/>
      <c r="D3407" s="114"/>
      <c r="E3407" s="116"/>
      <c r="F3407" s="116"/>
      <c r="G3407" s="114"/>
      <c r="H3407" s="115"/>
      <c r="I3407" s="274"/>
      <c r="J3407" s="277" t="str">
        <f>IFERROR(VLOOKUP(I3407,ACOUSTIC_SITE_INFO!$AR$3:$AS$501,2,FALSE),"")</f>
        <v/>
      </c>
    </row>
    <row r="3408" spans="1:10" x14ac:dyDescent="0.35">
      <c r="A3408" s="113"/>
      <c r="B3408" s="114"/>
      <c r="C3408" s="115"/>
      <c r="D3408" s="114"/>
      <c r="E3408" s="116"/>
      <c r="F3408" s="116"/>
      <c r="G3408" s="114"/>
      <c r="H3408" s="115"/>
      <c r="I3408" s="274"/>
      <c r="J3408" s="277" t="str">
        <f>IFERROR(VLOOKUP(I3408,ACOUSTIC_SITE_INFO!$AR$3:$AS$501,2,FALSE),"")</f>
        <v/>
      </c>
    </row>
    <row r="3409" spans="1:10" x14ac:dyDescent="0.35">
      <c r="A3409" s="113"/>
      <c r="B3409" s="114"/>
      <c r="C3409" s="115"/>
      <c r="D3409" s="114"/>
      <c r="E3409" s="116"/>
      <c r="F3409" s="116"/>
      <c r="G3409" s="114"/>
      <c r="H3409" s="115"/>
      <c r="I3409" s="274"/>
      <c r="J3409" s="277" t="str">
        <f>IFERROR(VLOOKUP(I3409,ACOUSTIC_SITE_INFO!$AR$3:$AS$501,2,FALSE),"")</f>
        <v/>
      </c>
    </row>
    <row r="3410" spans="1:10" x14ac:dyDescent="0.35">
      <c r="A3410" s="113"/>
      <c r="B3410" s="114"/>
      <c r="C3410" s="115"/>
      <c r="D3410" s="114"/>
      <c r="E3410" s="116"/>
      <c r="F3410" s="116"/>
      <c r="G3410" s="114"/>
      <c r="H3410" s="115"/>
      <c r="I3410" s="274"/>
      <c r="J3410" s="277" t="str">
        <f>IFERROR(VLOOKUP(I3410,ACOUSTIC_SITE_INFO!$AR$3:$AS$501,2,FALSE),"")</f>
        <v/>
      </c>
    </row>
    <row r="3411" spans="1:10" x14ac:dyDescent="0.35">
      <c r="A3411" s="113"/>
      <c r="B3411" s="114"/>
      <c r="C3411" s="115"/>
      <c r="D3411" s="114"/>
      <c r="E3411" s="116"/>
      <c r="F3411" s="116"/>
      <c r="G3411" s="114"/>
      <c r="H3411" s="115"/>
      <c r="I3411" s="274"/>
      <c r="J3411" s="277" t="str">
        <f>IFERROR(VLOOKUP(I3411,ACOUSTIC_SITE_INFO!$AR$3:$AS$501,2,FALSE),"")</f>
        <v/>
      </c>
    </row>
    <row r="3412" spans="1:10" x14ac:dyDescent="0.35">
      <c r="A3412" s="113"/>
      <c r="B3412" s="114"/>
      <c r="C3412" s="115"/>
      <c r="D3412" s="114"/>
      <c r="E3412" s="116"/>
      <c r="F3412" s="116"/>
      <c r="G3412" s="114"/>
      <c r="H3412" s="115"/>
      <c r="I3412" s="274"/>
      <c r="J3412" s="277" t="str">
        <f>IFERROR(VLOOKUP(I3412,ACOUSTIC_SITE_INFO!$AR$3:$AS$501,2,FALSE),"")</f>
        <v/>
      </c>
    </row>
    <row r="3413" spans="1:10" x14ac:dyDescent="0.35">
      <c r="A3413" s="113"/>
      <c r="B3413" s="114"/>
      <c r="C3413" s="115"/>
      <c r="D3413" s="114"/>
      <c r="E3413" s="116"/>
      <c r="F3413" s="116"/>
      <c r="G3413" s="114"/>
      <c r="H3413" s="115"/>
      <c r="I3413" s="274"/>
      <c r="J3413" s="277" t="str">
        <f>IFERROR(VLOOKUP(I3413,ACOUSTIC_SITE_INFO!$AR$3:$AS$501,2,FALSE),"")</f>
        <v/>
      </c>
    </row>
    <row r="3414" spans="1:10" x14ac:dyDescent="0.35">
      <c r="A3414" s="113"/>
      <c r="B3414" s="114"/>
      <c r="C3414" s="115"/>
      <c r="D3414" s="114"/>
      <c r="E3414" s="116"/>
      <c r="F3414" s="116"/>
      <c r="G3414" s="114"/>
      <c r="H3414" s="115"/>
      <c r="I3414" s="274"/>
      <c r="J3414" s="277" t="str">
        <f>IFERROR(VLOOKUP(I3414,ACOUSTIC_SITE_INFO!$AR$3:$AS$501,2,FALSE),"")</f>
        <v/>
      </c>
    </row>
    <row r="3415" spans="1:10" x14ac:dyDescent="0.35">
      <c r="A3415" s="113"/>
      <c r="B3415" s="114"/>
      <c r="C3415" s="115"/>
      <c r="D3415" s="114"/>
      <c r="E3415" s="116"/>
      <c r="F3415" s="116"/>
      <c r="G3415" s="114"/>
      <c r="H3415" s="115"/>
      <c r="I3415" s="274"/>
      <c r="J3415" s="277" t="str">
        <f>IFERROR(VLOOKUP(I3415,ACOUSTIC_SITE_INFO!$AR$3:$AS$501,2,FALSE),"")</f>
        <v/>
      </c>
    </row>
    <row r="3416" spans="1:10" x14ac:dyDescent="0.35">
      <c r="A3416" s="113"/>
      <c r="B3416" s="114"/>
      <c r="C3416" s="115"/>
      <c r="D3416" s="114"/>
      <c r="E3416" s="116"/>
      <c r="F3416" s="116"/>
      <c r="G3416" s="114"/>
      <c r="H3416" s="115"/>
      <c r="I3416" s="274"/>
      <c r="J3416" s="277" t="str">
        <f>IFERROR(VLOOKUP(I3416,ACOUSTIC_SITE_INFO!$AR$3:$AS$501,2,FALSE),"")</f>
        <v/>
      </c>
    </row>
    <row r="3417" spans="1:10" x14ac:dyDescent="0.35">
      <c r="A3417" s="113"/>
      <c r="B3417" s="114"/>
      <c r="C3417" s="115"/>
      <c r="D3417" s="114"/>
      <c r="E3417" s="116"/>
      <c r="F3417" s="116"/>
      <c r="G3417" s="114"/>
      <c r="H3417" s="115"/>
      <c r="I3417" s="274"/>
      <c r="J3417" s="277" t="str">
        <f>IFERROR(VLOOKUP(I3417,ACOUSTIC_SITE_INFO!$AR$3:$AS$501,2,FALSE),"")</f>
        <v/>
      </c>
    </row>
    <row r="3418" spans="1:10" x14ac:dyDescent="0.35">
      <c r="A3418" s="113"/>
      <c r="B3418" s="114"/>
      <c r="C3418" s="115"/>
      <c r="D3418" s="114"/>
      <c r="E3418" s="116"/>
      <c r="F3418" s="116"/>
      <c r="G3418" s="114"/>
      <c r="H3418" s="115"/>
      <c r="I3418" s="274"/>
      <c r="J3418" s="277" t="str">
        <f>IFERROR(VLOOKUP(I3418,ACOUSTIC_SITE_INFO!$AR$3:$AS$501,2,FALSE),"")</f>
        <v/>
      </c>
    </row>
    <row r="3419" spans="1:10" x14ac:dyDescent="0.35">
      <c r="A3419" s="113"/>
      <c r="B3419" s="114"/>
      <c r="C3419" s="115"/>
      <c r="D3419" s="114"/>
      <c r="E3419" s="116"/>
      <c r="F3419" s="116"/>
      <c r="G3419" s="114"/>
      <c r="H3419" s="115"/>
      <c r="I3419" s="274"/>
      <c r="J3419" s="277" t="str">
        <f>IFERROR(VLOOKUP(I3419,ACOUSTIC_SITE_INFO!$AR$3:$AS$501,2,FALSE),"")</f>
        <v/>
      </c>
    </row>
    <row r="3420" spans="1:10" x14ac:dyDescent="0.35">
      <c r="A3420" s="113"/>
      <c r="B3420" s="114"/>
      <c r="C3420" s="115"/>
      <c r="D3420" s="114"/>
      <c r="E3420" s="116"/>
      <c r="F3420" s="116"/>
      <c r="G3420" s="114"/>
      <c r="H3420" s="115"/>
      <c r="I3420" s="274"/>
      <c r="J3420" s="277" t="str">
        <f>IFERROR(VLOOKUP(I3420,ACOUSTIC_SITE_INFO!$AR$3:$AS$501,2,FALSE),"")</f>
        <v/>
      </c>
    </row>
    <row r="3421" spans="1:10" x14ac:dyDescent="0.35">
      <c r="A3421" s="113"/>
      <c r="B3421" s="114"/>
      <c r="C3421" s="115"/>
      <c r="D3421" s="114"/>
      <c r="E3421" s="116"/>
      <c r="F3421" s="116"/>
      <c r="G3421" s="114"/>
      <c r="H3421" s="115"/>
      <c r="I3421" s="274"/>
      <c r="J3421" s="277" t="str">
        <f>IFERROR(VLOOKUP(I3421,ACOUSTIC_SITE_INFO!$AR$3:$AS$501,2,FALSE),"")</f>
        <v/>
      </c>
    </row>
    <row r="3422" spans="1:10" x14ac:dyDescent="0.35">
      <c r="A3422" s="113"/>
      <c r="B3422" s="114"/>
      <c r="C3422" s="115"/>
      <c r="D3422" s="114"/>
      <c r="E3422" s="116"/>
      <c r="F3422" s="116"/>
      <c r="G3422" s="114"/>
      <c r="H3422" s="115"/>
      <c r="I3422" s="274"/>
      <c r="J3422" s="277" t="str">
        <f>IFERROR(VLOOKUP(I3422,ACOUSTIC_SITE_INFO!$AR$3:$AS$501,2,FALSE),"")</f>
        <v/>
      </c>
    </row>
    <row r="3423" spans="1:10" x14ac:dyDescent="0.35">
      <c r="A3423" s="113"/>
      <c r="B3423" s="114"/>
      <c r="C3423" s="115"/>
      <c r="D3423" s="114"/>
      <c r="E3423" s="116"/>
      <c r="F3423" s="116"/>
      <c r="G3423" s="114"/>
      <c r="H3423" s="115"/>
      <c r="I3423" s="274"/>
      <c r="J3423" s="277" t="str">
        <f>IFERROR(VLOOKUP(I3423,ACOUSTIC_SITE_INFO!$AR$3:$AS$501,2,FALSE),"")</f>
        <v/>
      </c>
    </row>
    <row r="3424" spans="1:10" x14ac:dyDescent="0.35">
      <c r="A3424" s="113"/>
      <c r="B3424" s="114"/>
      <c r="C3424" s="115"/>
      <c r="D3424" s="114"/>
      <c r="E3424" s="116"/>
      <c r="F3424" s="116"/>
      <c r="G3424" s="114"/>
      <c r="H3424" s="115"/>
      <c r="I3424" s="274"/>
      <c r="J3424" s="277" t="str">
        <f>IFERROR(VLOOKUP(I3424,ACOUSTIC_SITE_INFO!$AR$3:$AS$501,2,FALSE),"")</f>
        <v/>
      </c>
    </row>
    <row r="3425" spans="1:10" x14ac:dyDescent="0.35">
      <c r="A3425" s="113"/>
      <c r="B3425" s="114"/>
      <c r="C3425" s="115"/>
      <c r="D3425" s="114"/>
      <c r="E3425" s="116"/>
      <c r="F3425" s="116"/>
      <c r="G3425" s="114"/>
      <c r="H3425" s="115"/>
      <c r="I3425" s="274"/>
      <c r="J3425" s="277" t="str">
        <f>IFERROR(VLOOKUP(I3425,ACOUSTIC_SITE_INFO!$AR$3:$AS$501,2,FALSE),"")</f>
        <v/>
      </c>
    </row>
    <row r="3426" spans="1:10" x14ac:dyDescent="0.35">
      <c r="A3426" s="113"/>
      <c r="B3426" s="114"/>
      <c r="C3426" s="115"/>
      <c r="D3426" s="114"/>
      <c r="E3426" s="116"/>
      <c r="F3426" s="116"/>
      <c r="G3426" s="114"/>
      <c r="H3426" s="115"/>
      <c r="I3426" s="274"/>
      <c r="J3426" s="277" t="str">
        <f>IFERROR(VLOOKUP(I3426,ACOUSTIC_SITE_INFO!$AR$3:$AS$501,2,FALSE),"")</f>
        <v/>
      </c>
    </row>
    <row r="3427" spans="1:10" x14ac:dyDescent="0.35">
      <c r="A3427" s="113"/>
      <c r="B3427" s="114"/>
      <c r="C3427" s="115"/>
      <c r="D3427" s="114"/>
      <c r="E3427" s="116"/>
      <c r="F3427" s="116"/>
      <c r="G3427" s="114"/>
      <c r="H3427" s="115"/>
      <c r="I3427" s="274"/>
      <c r="J3427" s="277" t="str">
        <f>IFERROR(VLOOKUP(I3427,ACOUSTIC_SITE_INFO!$AR$3:$AS$501,2,FALSE),"")</f>
        <v/>
      </c>
    </row>
    <row r="3428" spans="1:10" x14ac:dyDescent="0.35">
      <c r="A3428" s="113"/>
      <c r="B3428" s="114"/>
      <c r="C3428" s="115"/>
      <c r="D3428" s="114"/>
      <c r="E3428" s="116"/>
      <c r="F3428" s="116"/>
      <c r="G3428" s="114"/>
      <c r="H3428" s="115"/>
      <c r="I3428" s="274"/>
      <c r="J3428" s="277" t="str">
        <f>IFERROR(VLOOKUP(I3428,ACOUSTIC_SITE_INFO!$AR$3:$AS$501,2,FALSE),"")</f>
        <v/>
      </c>
    </row>
    <row r="3429" spans="1:10" x14ac:dyDescent="0.35">
      <c r="A3429" s="113"/>
      <c r="B3429" s="114"/>
      <c r="C3429" s="115"/>
      <c r="D3429" s="114"/>
      <c r="E3429" s="116"/>
      <c r="F3429" s="116"/>
      <c r="G3429" s="114"/>
      <c r="H3429" s="115"/>
      <c r="I3429" s="274"/>
      <c r="J3429" s="277" t="str">
        <f>IFERROR(VLOOKUP(I3429,ACOUSTIC_SITE_INFO!$AR$3:$AS$501,2,FALSE),"")</f>
        <v/>
      </c>
    </row>
    <row r="3430" spans="1:10" x14ac:dyDescent="0.35">
      <c r="A3430" s="113"/>
      <c r="B3430" s="114"/>
      <c r="C3430" s="115"/>
      <c r="D3430" s="114"/>
      <c r="E3430" s="116"/>
      <c r="F3430" s="116"/>
      <c r="G3430" s="114"/>
      <c r="H3430" s="115"/>
      <c r="I3430" s="274"/>
      <c r="J3430" s="277" t="str">
        <f>IFERROR(VLOOKUP(I3430,ACOUSTIC_SITE_INFO!$AR$3:$AS$501,2,FALSE),"")</f>
        <v/>
      </c>
    </row>
    <row r="3431" spans="1:10" x14ac:dyDescent="0.35">
      <c r="A3431" s="113"/>
      <c r="B3431" s="114"/>
      <c r="C3431" s="115"/>
      <c r="D3431" s="114"/>
      <c r="E3431" s="116"/>
      <c r="F3431" s="116"/>
      <c r="G3431" s="114"/>
      <c r="H3431" s="115"/>
      <c r="I3431" s="274"/>
      <c r="J3431" s="277" t="str">
        <f>IFERROR(VLOOKUP(I3431,ACOUSTIC_SITE_INFO!$AR$3:$AS$501,2,FALSE),"")</f>
        <v/>
      </c>
    </row>
    <row r="3432" spans="1:10" x14ac:dyDescent="0.35">
      <c r="A3432" s="113"/>
      <c r="B3432" s="114"/>
      <c r="C3432" s="115"/>
      <c r="D3432" s="114"/>
      <c r="E3432" s="116"/>
      <c r="F3432" s="116"/>
      <c r="G3432" s="114"/>
      <c r="H3432" s="115"/>
      <c r="I3432" s="274"/>
      <c r="J3432" s="277" t="str">
        <f>IFERROR(VLOOKUP(I3432,ACOUSTIC_SITE_INFO!$AR$3:$AS$501,2,FALSE),"")</f>
        <v/>
      </c>
    </row>
    <row r="3433" spans="1:10" x14ac:dyDescent="0.35">
      <c r="A3433" s="113"/>
      <c r="B3433" s="114"/>
      <c r="C3433" s="115"/>
      <c r="D3433" s="114"/>
      <c r="E3433" s="116"/>
      <c r="F3433" s="116"/>
      <c r="G3433" s="114"/>
      <c r="H3433" s="115"/>
      <c r="I3433" s="274"/>
      <c r="J3433" s="277" t="str">
        <f>IFERROR(VLOOKUP(I3433,ACOUSTIC_SITE_INFO!$AR$3:$AS$501,2,FALSE),"")</f>
        <v/>
      </c>
    </row>
    <row r="3434" spans="1:10" x14ac:dyDescent="0.35">
      <c r="A3434" s="113"/>
      <c r="B3434" s="114"/>
      <c r="C3434" s="115"/>
      <c r="D3434" s="114"/>
      <c r="E3434" s="116"/>
      <c r="F3434" s="116"/>
      <c r="G3434" s="114"/>
      <c r="H3434" s="115"/>
      <c r="I3434" s="274"/>
      <c r="J3434" s="277" t="str">
        <f>IFERROR(VLOOKUP(I3434,ACOUSTIC_SITE_INFO!$AR$3:$AS$501,2,FALSE),"")</f>
        <v/>
      </c>
    </row>
    <row r="3435" spans="1:10" x14ac:dyDescent="0.35">
      <c r="A3435" s="113"/>
      <c r="B3435" s="114"/>
      <c r="C3435" s="115"/>
      <c r="D3435" s="114"/>
      <c r="E3435" s="116"/>
      <c r="F3435" s="116"/>
      <c r="G3435" s="114"/>
      <c r="H3435" s="115"/>
      <c r="I3435" s="274"/>
      <c r="J3435" s="277" t="str">
        <f>IFERROR(VLOOKUP(I3435,ACOUSTIC_SITE_INFO!$AR$3:$AS$501,2,FALSE),"")</f>
        <v/>
      </c>
    </row>
    <row r="3436" spans="1:10" x14ac:dyDescent="0.35">
      <c r="A3436" s="113"/>
      <c r="B3436" s="114"/>
      <c r="C3436" s="115"/>
      <c r="D3436" s="114"/>
      <c r="E3436" s="116"/>
      <c r="F3436" s="116"/>
      <c r="G3436" s="114"/>
      <c r="H3436" s="115"/>
      <c r="I3436" s="274"/>
      <c r="J3436" s="277" t="str">
        <f>IFERROR(VLOOKUP(I3436,ACOUSTIC_SITE_INFO!$AR$3:$AS$501,2,FALSE),"")</f>
        <v/>
      </c>
    </row>
    <row r="3437" spans="1:10" x14ac:dyDescent="0.35">
      <c r="A3437" s="113"/>
      <c r="B3437" s="114"/>
      <c r="C3437" s="115"/>
      <c r="D3437" s="114"/>
      <c r="E3437" s="116"/>
      <c r="F3437" s="116"/>
      <c r="G3437" s="114"/>
      <c r="H3437" s="115"/>
      <c r="I3437" s="274"/>
      <c r="J3437" s="277" t="str">
        <f>IFERROR(VLOOKUP(I3437,ACOUSTIC_SITE_INFO!$AR$3:$AS$501,2,FALSE),"")</f>
        <v/>
      </c>
    </row>
    <row r="3438" spans="1:10" x14ac:dyDescent="0.35">
      <c r="A3438" s="113"/>
      <c r="B3438" s="114"/>
      <c r="C3438" s="115"/>
      <c r="D3438" s="114"/>
      <c r="E3438" s="116"/>
      <c r="F3438" s="116"/>
      <c r="G3438" s="114"/>
      <c r="H3438" s="115"/>
      <c r="I3438" s="274"/>
      <c r="J3438" s="277" t="str">
        <f>IFERROR(VLOOKUP(I3438,ACOUSTIC_SITE_INFO!$AR$3:$AS$501,2,FALSE),"")</f>
        <v/>
      </c>
    </row>
    <row r="3439" spans="1:10" x14ac:dyDescent="0.35">
      <c r="A3439" s="113"/>
      <c r="B3439" s="114"/>
      <c r="C3439" s="115"/>
      <c r="D3439" s="114"/>
      <c r="E3439" s="116"/>
      <c r="F3439" s="116"/>
      <c r="G3439" s="114"/>
      <c r="H3439" s="115"/>
      <c r="I3439" s="274"/>
      <c r="J3439" s="277" t="str">
        <f>IFERROR(VLOOKUP(I3439,ACOUSTIC_SITE_INFO!$AR$3:$AS$501,2,FALSE),"")</f>
        <v/>
      </c>
    </row>
    <row r="3440" spans="1:10" x14ac:dyDescent="0.35">
      <c r="A3440" s="113"/>
      <c r="B3440" s="114"/>
      <c r="C3440" s="115"/>
      <c r="D3440" s="114"/>
      <c r="E3440" s="116"/>
      <c r="F3440" s="116"/>
      <c r="G3440" s="114"/>
      <c r="H3440" s="115"/>
      <c r="I3440" s="274"/>
      <c r="J3440" s="277" t="str">
        <f>IFERROR(VLOOKUP(I3440,ACOUSTIC_SITE_INFO!$AR$3:$AS$501,2,FALSE),"")</f>
        <v/>
      </c>
    </row>
    <row r="3441" spans="1:10" x14ac:dyDescent="0.35">
      <c r="A3441" s="113"/>
      <c r="B3441" s="114"/>
      <c r="C3441" s="115"/>
      <c r="D3441" s="114"/>
      <c r="E3441" s="116"/>
      <c r="F3441" s="116"/>
      <c r="G3441" s="114"/>
      <c r="H3441" s="115"/>
      <c r="I3441" s="274"/>
      <c r="J3441" s="277" t="str">
        <f>IFERROR(VLOOKUP(I3441,ACOUSTIC_SITE_INFO!$AR$3:$AS$501,2,FALSE),"")</f>
        <v/>
      </c>
    </row>
    <row r="3442" spans="1:10" x14ac:dyDescent="0.35">
      <c r="A3442" s="113"/>
      <c r="B3442" s="114"/>
      <c r="C3442" s="115"/>
      <c r="D3442" s="114"/>
      <c r="E3442" s="116"/>
      <c r="F3442" s="116"/>
      <c r="G3442" s="114"/>
      <c r="H3442" s="115"/>
      <c r="I3442" s="274"/>
      <c r="J3442" s="277" t="str">
        <f>IFERROR(VLOOKUP(I3442,ACOUSTIC_SITE_INFO!$AR$3:$AS$501,2,FALSE),"")</f>
        <v/>
      </c>
    </row>
    <row r="3443" spans="1:10" x14ac:dyDescent="0.35">
      <c r="A3443" s="113"/>
      <c r="B3443" s="114"/>
      <c r="C3443" s="115"/>
      <c r="D3443" s="114"/>
      <c r="E3443" s="116"/>
      <c r="F3443" s="116"/>
      <c r="G3443" s="114"/>
      <c r="H3443" s="115"/>
      <c r="I3443" s="274"/>
      <c r="J3443" s="277" t="str">
        <f>IFERROR(VLOOKUP(I3443,ACOUSTIC_SITE_INFO!$AR$3:$AS$501,2,FALSE),"")</f>
        <v/>
      </c>
    </row>
    <row r="3444" spans="1:10" x14ac:dyDescent="0.35">
      <c r="A3444" s="113"/>
      <c r="B3444" s="114"/>
      <c r="C3444" s="115"/>
      <c r="D3444" s="114"/>
      <c r="E3444" s="116"/>
      <c r="F3444" s="116"/>
      <c r="G3444" s="114"/>
      <c r="H3444" s="115"/>
      <c r="I3444" s="274"/>
      <c r="J3444" s="277" t="str">
        <f>IFERROR(VLOOKUP(I3444,ACOUSTIC_SITE_INFO!$AR$3:$AS$501,2,FALSE),"")</f>
        <v/>
      </c>
    </row>
    <row r="3445" spans="1:10" x14ac:dyDescent="0.35">
      <c r="A3445" s="113"/>
      <c r="B3445" s="114"/>
      <c r="C3445" s="115"/>
      <c r="D3445" s="114"/>
      <c r="E3445" s="116"/>
      <c r="F3445" s="116"/>
      <c r="G3445" s="114"/>
      <c r="H3445" s="115"/>
      <c r="I3445" s="274"/>
      <c r="J3445" s="277" t="str">
        <f>IFERROR(VLOOKUP(I3445,ACOUSTIC_SITE_INFO!$AR$3:$AS$501,2,FALSE),"")</f>
        <v/>
      </c>
    </row>
    <row r="3446" spans="1:10" x14ac:dyDescent="0.35">
      <c r="A3446" s="113"/>
      <c r="B3446" s="114"/>
      <c r="C3446" s="115"/>
      <c r="D3446" s="114"/>
      <c r="E3446" s="116"/>
      <c r="F3446" s="116"/>
      <c r="G3446" s="114"/>
      <c r="H3446" s="115"/>
      <c r="I3446" s="274"/>
      <c r="J3446" s="277" t="str">
        <f>IFERROR(VLOOKUP(I3446,ACOUSTIC_SITE_INFO!$AR$3:$AS$501,2,FALSE),"")</f>
        <v/>
      </c>
    </row>
    <row r="3447" spans="1:10" x14ac:dyDescent="0.35">
      <c r="A3447" s="113"/>
      <c r="B3447" s="114"/>
      <c r="C3447" s="115"/>
      <c r="D3447" s="114"/>
      <c r="E3447" s="116"/>
      <c r="F3447" s="116"/>
      <c r="G3447" s="114"/>
      <c r="H3447" s="115"/>
      <c r="I3447" s="274"/>
      <c r="J3447" s="277" t="str">
        <f>IFERROR(VLOOKUP(I3447,ACOUSTIC_SITE_INFO!$AR$3:$AS$501,2,FALSE),"")</f>
        <v/>
      </c>
    </row>
    <row r="3448" spans="1:10" x14ac:dyDescent="0.35">
      <c r="A3448" s="113"/>
      <c r="B3448" s="114"/>
      <c r="C3448" s="115"/>
      <c r="D3448" s="114"/>
      <c r="E3448" s="116"/>
      <c r="F3448" s="116"/>
      <c r="G3448" s="114"/>
      <c r="H3448" s="115"/>
      <c r="I3448" s="274"/>
      <c r="J3448" s="277" t="str">
        <f>IFERROR(VLOOKUP(I3448,ACOUSTIC_SITE_INFO!$AR$3:$AS$501,2,FALSE),"")</f>
        <v/>
      </c>
    </row>
    <row r="3449" spans="1:10" x14ac:dyDescent="0.35">
      <c r="A3449" s="113"/>
      <c r="B3449" s="114"/>
      <c r="C3449" s="115"/>
      <c r="D3449" s="114"/>
      <c r="E3449" s="116"/>
      <c r="F3449" s="116"/>
      <c r="G3449" s="114"/>
      <c r="H3449" s="115"/>
      <c r="I3449" s="274"/>
      <c r="J3449" s="277" t="str">
        <f>IFERROR(VLOOKUP(I3449,ACOUSTIC_SITE_INFO!$AR$3:$AS$501,2,FALSE),"")</f>
        <v/>
      </c>
    </row>
    <row r="3450" spans="1:10" x14ac:dyDescent="0.35">
      <c r="A3450" s="113"/>
      <c r="B3450" s="114"/>
      <c r="C3450" s="115"/>
      <c r="D3450" s="114"/>
      <c r="E3450" s="116"/>
      <c r="F3450" s="116"/>
      <c r="G3450" s="114"/>
      <c r="H3450" s="115"/>
      <c r="I3450" s="274"/>
      <c r="J3450" s="277" t="str">
        <f>IFERROR(VLOOKUP(I3450,ACOUSTIC_SITE_INFO!$AR$3:$AS$501,2,FALSE),"")</f>
        <v/>
      </c>
    </row>
    <row r="3451" spans="1:10" x14ac:dyDescent="0.35">
      <c r="A3451" s="113"/>
      <c r="B3451" s="114"/>
      <c r="C3451" s="115"/>
      <c r="D3451" s="114"/>
      <c r="E3451" s="116"/>
      <c r="F3451" s="116"/>
      <c r="G3451" s="114"/>
      <c r="H3451" s="115"/>
      <c r="I3451" s="274"/>
      <c r="J3451" s="277" t="str">
        <f>IFERROR(VLOOKUP(I3451,ACOUSTIC_SITE_INFO!$AR$3:$AS$501,2,FALSE),"")</f>
        <v/>
      </c>
    </row>
    <row r="3452" spans="1:10" x14ac:dyDescent="0.35">
      <c r="A3452" s="113"/>
      <c r="B3452" s="114"/>
      <c r="C3452" s="115"/>
      <c r="D3452" s="114"/>
      <c r="E3452" s="116"/>
      <c r="F3452" s="116"/>
      <c r="G3452" s="114"/>
      <c r="H3452" s="115"/>
      <c r="I3452" s="274"/>
      <c r="J3452" s="277" t="str">
        <f>IFERROR(VLOOKUP(I3452,ACOUSTIC_SITE_INFO!$AR$3:$AS$501,2,FALSE),"")</f>
        <v/>
      </c>
    </row>
    <row r="3453" spans="1:10" x14ac:dyDescent="0.35">
      <c r="A3453" s="113"/>
      <c r="B3453" s="114"/>
      <c r="C3453" s="115"/>
      <c r="D3453" s="114"/>
      <c r="E3453" s="116"/>
      <c r="F3453" s="116"/>
      <c r="G3453" s="114"/>
      <c r="H3453" s="115"/>
      <c r="I3453" s="274"/>
      <c r="J3453" s="277" t="str">
        <f>IFERROR(VLOOKUP(I3453,ACOUSTIC_SITE_INFO!$AR$3:$AS$501,2,FALSE),"")</f>
        <v/>
      </c>
    </row>
    <row r="3454" spans="1:10" x14ac:dyDescent="0.35">
      <c r="A3454" s="113"/>
      <c r="B3454" s="114"/>
      <c r="C3454" s="115"/>
      <c r="D3454" s="114"/>
      <c r="E3454" s="116"/>
      <c r="F3454" s="116"/>
      <c r="G3454" s="114"/>
      <c r="H3454" s="115"/>
      <c r="I3454" s="274"/>
      <c r="J3454" s="277" t="str">
        <f>IFERROR(VLOOKUP(I3454,ACOUSTIC_SITE_INFO!$AR$3:$AS$501,2,FALSE),"")</f>
        <v/>
      </c>
    </row>
    <row r="3455" spans="1:10" x14ac:dyDescent="0.35">
      <c r="A3455" s="113"/>
      <c r="B3455" s="114"/>
      <c r="C3455" s="115"/>
      <c r="D3455" s="114"/>
      <c r="E3455" s="116"/>
      <c r="F3455" s="116"/>
      <c r="G3455" s="114"/>
      <c r="H3455" s="115"/>
      <c r="I3455" s="274"/>
      <c r="J3455" s="277" t="str">
        <f>IFERROR(VLOOKUP(I3455,ACOUSTIC_SITE_INFO!$AR$3:$AS$501,2,FALSE),"")</f>
        <v/>
      </c>
    </row>
    <row r="3456" spans="1:10" x14ac:dyDescent="0.35">
      <c r="A3456" s="113"/>
      <c r="B3456" s="114"/>
      <c r="C3456" s="115"/>
      <c r="D3456" s="114"/>
      <c r="E3456" s="116"/>
      <c r="F3456" s="116"/>
      <c r="G3456" s="114"/>
      <c r="H3456" s="115"/>
      <c r="I3456" s="274"/>
      <c r="J3456" s="277" t="str">
        <f>IFERROR(VLOOKUP(I3456,ACOUSTIC_SITE_INFO!$AR$3:$AS$501,2,FALSE),"")</f>
        <v/>
      </c>
    </row>
    <row r="3457" spans="1:10" x14ac:dyDescent="0.35">
      <c r="A3457" s="113"/>
      <c r="B3457" s="114"/>
      <c r="C3457" s="115"/>
      <c r="D3457" s="114"/>
      <c r="E3457" s="116"/>
      <c r="F3457" s="116"/>
      <c r="G3457" s="114"/>
      <c r="H3457" s="115"/>
      <c r="I3457" s="274"/>
      <c r="J3457" s="277" t="str">
        <f>IFERROR(VLOOKUP(I3457,ACOUSTIC_SITE_INFO!$AR$3:$AS$501,2,FALSE),"")</f>
        <v/>
      </c>
    </row>
    <row r="3458" spans="1:10" x14ac:dyDescent="0.35">
      <c r="A3458" s="113"/>
      <c r="B3458" s="114"/>
      <c r="C3458" s="115"/>
      <c r="D3458" s="114"/>
      <c r="E3458" s="116"/>
      <c r="F3458" s="116"/>
      <c r="G3458" s="114"/>
      <c r="H3458" s="115"/>
      <c r="I3458" s="274"/>
      <c r="J3458" s="277" t="str">
        <f>IFERROR(VLOOKUP(I3458,ACOUSTIC_SITE_INFO!$AR$3:$AS$501,2,FALSE),"")</f>
        <v/>
      </c>
    </row>
    <row r="3459" spans="1:10" x14ac:dyDescent="0.35">
      <c r="A3459" s="113"/>
      <c r="B3459" s="114"/>
      <c r="C3459" s="115"/>
      <c r="D3459" s="114"/>
      <c r="E3459" s="116"/>
      <c r="F3459" s="116"/>
      <c r="G3459" s="114"/>
      <c r="H3459" s="115"/>
      <c r="I3459" s="274"/>
      <c r="J3459" s="277" t="str">
        <f>IFERROR(VLOOKUP(I3459,ACOUSTIC_SITE_INFO!$AR$3:$AS$501,2,FALSE),"")</f>
        <v/>
      </c>
    </row>
    <row r="3460" spans="1:10" x14ac:dyDescent="0.35">
      <c r="A3460" s="113"/>
      <c r="B3460" s="114"/>
      <c r="C3460" s="115"/>
      <c r="D3460" s="114"/>
      <c r="E3460" s="116"/>
      <c r="F3460" s="116"/>
      <c r="G3460" s="114"/>
      <c r="H3460" s="115"/>
      <c r="I3460" s="274"/>
      <c r="J3460" s="277" t="str">
        <f>IFERROR(VLOOKUP(I3460,ACOUSTIC_SITE_INFO!$AR$3:$AS$501,2,FALSE),"")</f>
        <v/>
      </c>
    </row>
    <row r="3461" spans="1:10" x14ac:dyDescent="0.35">
      <c r="A3461" s="113"/>
      <c r="B3461" s="114"/>
      <c r="C3461" s="115"/>
      <c r="D3461" s="114"/>
      <c r="E3461" s="116"/>
      <c r="F3461" s="116"/>
      <c r="G3461" s="114"/>
      <c r="H3461" s="115"/>
      <c r="I3461" s="274"/>
      <c r="J3461" s="277" t="str">
        <f>IFERROR(VLOOKUP(I3461,ACOUSTIC_SITE_INFO!$AR$3:$AS$501,2,FALSE),"")</f>
        <v/>
      </c>
    </row>
    <row r="3462" spans="1:10" x14ac:dyDescent="0.35">
      <c r="A3462" s="113"/>
      <c r="B3462" s="114"/>
      <c r="C3462" s="115"/>
      <c r="D3462" s="114"/>
      <c r="E3462" s="116"/>
      <c r="F3462" s="116"/>
      <c r="G3462" s="114"/>
      <c r="H3462" s="115"/>
      <c r="I3462" s="274"/>
      <c r="J3462" s="277" t="str">
        <f>IFERROR(VLOOKUP(I3462,ACOUSTIC_SITE_INFO!$AR$3:$AS$501,2,FALSE),"")</f>
        <v/>
      </c>
    </row>
    <row r="3463" spans="1:10" x14ac:dyDescent="0.35">
      <c r="A3463" s="113"/>
      <c r="B3463" s="114"/>
      <c r="C3463" s="115"/>
      <c r="D3463" s="114"/>
      <c r="E3463" s="116"/>
      <c r="F3463" s="116"/>
      <c r="G3463" s="114"/>
      <c r="H3463" s="115"/>
      <c r="I3463" s="274"/>
      <c r="J3463" s="277" t="str">
        <f>IFERROR(VLOOKUP(I3463,ACOUSTIC_SITE_INFO!$AR$3:$AS$501,2,FALSE),"")</f>
        <v/>
      </c>
    </row>
    <row r="3464" spans="1:10" x14ac:dyDescent="0.35">
      <c r="A3464" s="113"/>
      <c r="B3464" s="114"/>
      <c r="C3464" s="115"/>
      <c r="D3464" s="114"/>
      <c r="E3464" s="116"/>
      <c r="F3464" s="116"/>
      <c r="G3464" s="114"/>
      <c r="H3464" s="115"/>
      <c r="I3464" s="274"/>
      <c r="J3464" s="277" t="str">
        <f>IFERROR(VLOOKUP(I3464,ACOUSTIC_SITE_INFO!$AR$3:$AS$501,2,FALSE),"")</f>
        <v/>
      </c>
    </row>
    <row r="3465" spans="1:10" x14ac:dyDescent="0.35">
      <c r="A3465" s="113"/>
      <c r="B3465" s="114"/>
      <c r="C3465" s="115"/>
      <c r="D3465" s="114"/>
      <c r="E3465" s="116"/>
      <c r="F3465" s="116"/>
      <c r="G3465" s="114"/>
      <c r="H3465" s="115"/>
      <c r="I3465" s="274"/>
      <c r="J3465" s="277" t="str">
        <f>IFERROR(VLOOKUP(I3465,ACOUSTIC_SITE_INFO!$AR$3:$AS$501,2,FALSE),"")</f>
        <v/>
      </c>
    </row>
    <row r="3466" spans="1:10" x14ac:dyDescent="0.35">
      <c r="A3466" s="113"/>
      <c r="B3466" s="114"/>
      <c r="C3466" s="115"/>
      <c r="D3466" s="114"/>
      <c r="E3466" s="116"/>
      <c r="F3466" s="116"/>
      <c r="G3466" s="114"/>
      <c r="H3466" s="115"/>
      <c r="I3466" s="274"/>
      <c r="J3466" s="277" t="str">
        <f>IFERROR(VLOOKUP(I3466,ACOUSTIC_SITE_INFO!$AR$3:$AS$501,2,FALSE),"")</f>
        <v/>
      </c>
    </row>
    <row r="3467" spans="1:10" x14ac:dyDescent="0.35">
      <c r="A3467" s="113"/>
      <c r="B3467" s="114"/>
      <c r="C3467" s="115"/>
      <c r="D3467" s="114"/>
      <c r="E3467" s="116"/>
      <c r="F3467" s="116"/>
      <c r="G3467" s="114"/>
      <c r="H3467" s="115"/>
      <c r="I3467" s="274"/>
      <c r="J3467" s="277" t="str">
        <f>IFERROR(VLOOKUP(I3467,ACOUSTIC_SITE_INFO!$AR$3:$AS$501,2,FALSE),"")</f>
        <v/>
      </c>
    </row>
    <row r="3468" spans="1:10" x14ac:dyDescent="0.35">
      <c r="A3468" s="113"/>
      <c r="B3468" s="114"/>
      <c r="C3468" s="115"/>
      <c r="D3468" s="114"/>
      <c r="E3468" s="116"/>
      <c r="F3468" s="116"/>
      <c r="G3468" s="114"/>
      <c r="H3468" s="115"/>
      <c r="I3468" s="274"/>
      <c r="J3468" s="277" t="str">
        <f>IFERROR(VLOOKUP(I3468,ACOUSTIC_SITE_INFO!$AR$3:$AS$501,2,FALSE),"")</f>
        <v/>
      </c>
    </row>
    <row r="3469" spans="1:10" x14ac:dyDescent="0.35">
      <c r="A3469" s="113"/>
      <c r="B3469" s="114"/>
      <c r="C3469" s="115"/>
      <c r="D3469" s="114"/>
      <c r="E3469" s="116"/>
      <c r="F3469" s="116"/>
      <c r="G3469" s="114"/>
      <c r="H3469" s="115"/>
      <c r="I3469" s="274"/>
      <c r="J3469" s="277" t="str">
        <f>IFERROR(VLOOKUP(I3469,ACOUSTIC_SITE_INFO!$AR$3:$AS$501,2,FALSE),"")</f>
        <v/>
      </c>
    </row>
    <row r="3470" spans="1:10" x14ac:dyDescent="0.35">
      <c r="A3470" s="113"/>
      <c r="B3470" s="114"/>
      <c r="C3470" s="115"/>
      <c r="D3470" s="114"/>
      <c r="E3470" s="116"/>
      <c r="F3470" s="116"/>
      <c r="G3470" s="114"/>
      <c r="H3470" s="115"/>
      <c r="I3470" s="274"/>
      <c r="J3470" s="277" t="str">
        <f>IFERROR(VLOOKUP(I3470,ACOUSTIC_SITE_INFO!$AR$3:$AS$501,2,FALSE),"")</f>
        <v/>
      </c>
    </row>
    <row r="3471" spans="1:10" x14ac:dyDescent="0.35">
      <c r="A3471" s="113"/>
      <c r="B3471" s="114"/>
      <c r="C3471" s="115"/>
      <c r="D3471" s="114"/>
      <c r="E3471" s="116"/>
      <c r="F3471" s="116"/>
      <c r="G3471" s="114"/>
      <c r="H3471" s="115"/>
      <c r="I3471" s="274"/>
      <c r="J3471" s="277" t="str">
        <f>IFERROR(VLOOKUP(I3471,ACOUSTIC_SITE_INFO!$AR$3:$AS$501,2,FALSE),"")</f>
        <v/>
      </c>
    </row>
    <row r="3472" spans="1:10" x14ac:dyDescent="0.35">
      <c r="A3472" s="113"/>
      <c r="B3472" s="114"/>
      <c r="C3472" s="115"/>
      <c r="D3472" s="114"/>
      <c r="E3472" s="116"/>
      <c r="F3472" s="116"/>
      <c r="G3472" s="114"/>
      <c r="H3472" s="115"/>
      <c r="I3472" s="274"/>
      <c r="J3472" s="277" t="str">
        <f>IFERROR(VLOOKUP(I3472,ACOUSTIC_SITE_INFO!$AR$3:$AS$501,2,FALSE),"")</f>
        <v/>
      </c>
    </row>
    <row r="3473" spans="1:10" x14ac:dyDescent="0.35">
      <c r="A3473" s="113"/>
      <c r="B3473" s="114"/>
      <c r="C3473" s="115"/>
      <c r="D3473" s="114"/>
      <c r="E3473" s="116"/>
      <c r="F3473" s="116"/>
      <c r="G3473" s="114"/>
      <c r="H3473" s="115"/>
      <c r="I3473" s="274"/>
      <c r="J3473" s="277" t="str">
        <f>IFERROR(VLOOKUP(I3473,ACOUSTIC_SITE_INFO!$AR$3:$AS$501,2,FALSE),"")</f>
        <v/>
      </c>
    </row>
    <row r="3474" spans="1:10" x14ac:dyDescent="0.35">
      <c r="A3474" s="113"/>
      <c r="B3474" s="114"/>
      <c r="C3474" s="115"/>
      <c r="D3474" s="114"/>
      <c r="E3474" s="116"/>
      <c r="F3474" s="116"/>
      <c r="G3474" s="114"/>
      <c r="H3474" s="115"/>
      <c r="I3474" s="274"/>
      <c r="J3474" s="277" t="str">
        <f>IFERROR(VLOOKUP(I3474,ACOUSTIC_SITE_INFO!$AR$3:$AS$501,2,FALSE),"")</f>
        <v/>
      </c>
    </row>
    <row r="3475" spans="1:10" x14ac:dyDescent="0.35">
      <c r="A3475" s="113"/>
      <c r="B3475" s="114"/>
      <c r="C3475" s="115"/>
      <c r="D3475" s="114"/>
      <c r="E3475" s="116"/>
      <c r="F3475" s="116"/>
      <c r="G3475" s="114"/>
      <c r="H3475" s="115"/>
      <c r="I3475" s="274"/>
      <c r="J3475" s="277" t="str">
        <f>IFERROR(VLOOKUP(I3475,ACOUSTIC_SITE_INFO!$AR$3:$AS$501,2,FALSE),"")</f>
        <v/>
      </c>
    </row>
    <row r="3476" spans="1:10" x14ac:dyDescent="0.35">
      <c r="A3476" s="113"/>
      <c r="B3476" s="114"/>
      <c r="C3476" s="115"/>
      <c r="D3476" s="114"/>
      <c r="E3476" s="116"/>
      <c r="F3476" s="116"/>
      <c r="G3476" s="114"/>
      <c r="H3476" s="115"/>
      <c r="I3476" s="274"/>
      <c r="J3476" s="277" t="str">
        <f>IFERROR(VLOOKUP(I3476,ACOUSTIC_SITE_INFO!$AR$3:$AS$501,2,FALSE),"")</f>
        <v/>
      </c>
    </row>
    <row r="3477" spans="1:10" x14ac:dyDescent="0.35">
      <c r="A3477" s="113"/>
      <c r="B3477" s="114"/>
      <c r="C3477" s="115"/>
      <c r="D3477" s="114"/>
      <c r="E3477" s="116"/>
      <c r="F3477" s="116"/>
      <c r="G3477" s="114"/>
      <c r="H3477" s="115"/>
      <c r="I3477" s="274"/>
      <c r="J3477" s="277" t="str">
        <f>IFERROR(VLOOKUP(I3477,ACOUSTIC_SITE_INFO!$AR$3:$AS$501,2,FALSE),"")</f>
        <v/>
      </c>
    </row>
    <row r="3478" spans="1:10" x14ac:dyDescent="0.35">
      <c r="A3478" s="113"/>
      <c r="B3478" s="114"/>
      <c r="C3478" s="115"/>
      <c r="D3478" s="114"/>
      <c r="E3478" s="116"/>
      <c r="F3478" s="116"/>
      <c r="G3478" s="114"/>
      <c r="H3478" s="115"/>
      <c r="I3478" s="274"/>
      <c r="J3478" s="277" t="str">
        <f>IFERROR(VLOOKUP(I3478,ACOUSTIC_SITE_INFO!$AR$3:$AS$501,2,FALSE),"")</f>
        <v/>
      </c>
    </row>
    <row r="3479" spans="1:10" x14ac:dyDescent="0.35">
      <c r="A3479" s="113"/>
      <c r="B3479" s="114"/>
      <c r="C3479" s="115"/>
      <c r="D3479" s="114"/>
      <c r="E3479" s="116"/>
      <c r="F3479" s="116"/>
      <c r="G3479" s="114"/>
      <c r="H3479" s="115"/>
      <c r="I3479" s="274"/>
      <c r="J3479" s="277" t="str">
        <f>IFERROR(VLOOKUP(I3479,ACOUSTIC_SITE_INFO!$AR$3:$AS$501,2,FALSE),"")</f>
        <v/>
      </c>
    </row>
    <row r="3480" spans="1:10" x14ac:dyDescent="0.35">
      <c r="A3480" s="113"/>
      <c r="B3480" s="114"/>
      <c r="C3480" s="115"/>
      <c r="D3480" s="114"/>
      <c r="E3480" s="116"/>
      <c r="F3480" s="116"/>
      <c r="G3480" s="114"/>
      <c r="H3480" s="115"/>
      <c r="I3480" s="274"/>
      <c r="J3480" s="277" t="str">
        <f>IFERROR(VLOOKUP(I3480,ACOUSTIC_SITE_INFO!$AR$3:$AS$501,2,FALSE),"")</f>
        <v/>
      </c>
    </row>
    <row r="3481" spans="1:10" x14ac:dyDescent="0.35">
      <c r="A3481" s="113"/>
      <c r="B3481" s="114"/>
      <c r="C3481" s="115"/>
      <c r="D3481" s="114"/>
      <c r="E3481" s="116"/>
      <c r="F3481" s="116"/>
      <c r="G3481" s="114"/>
      <c r="H3481" s="115"/>
      <c r="I3481" s="274"/>
      <c r="J3481" s="277" t="str">
        <f>IFERROR(VLOOKUP(I3481,ACOUSTIC_SITE_INFO!$AR$3:$AS$501,2,FALSE),"")</f>
        <v/>
      </c>
    </row>
    <row r="3482" spans="1:10" x14ac:dyDescent="0.35">
      <c r="A3482" s="113"/>
      <c r="B3482" s="114"/>
      <c r="C3482" s="115"/>
      <c r="D3482" s="114"/>
      <c r="E3482" s="116"/>
      <c r="F3482" s="116"/>
      <c r="G3482" s="114"/>
      <c r="H3482" s="115"/>
      <c r="I3482" s="274"/>
      <c r="J3482" s="277" t="str">
        <f>IFERROR(VLOOKUP(I3482,ACOUSTIC_SITE_INFO!$AR$3:$AS$501,2,FALSE),"")</f>
        <v/>
      </c>
    </row>
    <row r="3483" spans="1:10" x14ac:dyDescent="0.35">
      <c r="A3483" s="113"/>
      <c r="B3483" s="114"/>
      <c r="C3483" s="115"/>
      <c r="D3483" s="114"/>
      <c r="E3483" s="116"/>
      <c r="F3483" s="116"/>
      <c r="G3483" s="114"/>
      <c r="H3483" s="115"/>
      <c r="I3483" s="274"/>
      <c r="J3483" s="277" t="str">
        <f>IFERROR(VLOOKUP(I3483,ACOUSTIC_SITE_INFO!$AR$3:$AS$501,2,FALSE),"")</f>
        <v/>
      </c>
    </row>
    <row r="3484" spans="1:10" x14ac:dyDescent="0.35">
      <c r="A3484" s="113"/>
      <c r="B3484" s="114"/>
      <c r="C3484" s="115"/>
      <c r="D3484" s="114"/>
      <c r="E3484" s="116"/>
      <c r="F3484" s="116"/>
      <c r="G3484" s="114"/>
      <c r="H3484" s="115"/>
      <c r="I3484" s="274"/>
      <c r="J3484" s="277" t="str">
        <f>IFERROR(VLOOKUP(I3484,ACOUSTIC_SITE_INFO!$AR$3:$AS$501,2,FALSE),"")</f>
        <v/>
      </c>
    </row>
    <row r="3485" spans="1:10" x14ac:dyDescent="0.35">
      <c r="A3485" s="113"/>
      <c r="B3485" s="114"/>
      <c r="C3485" s="115"/>
      <c r="D3485" s="114"/>
      <c r="E3485" s="116"/>
      <c r="F3485" s="116"/>
      <c r="G3485" s="114"/>
      <c r="H3485" s="115"/>
      <c r="I3485" s="274"/>
      <c r="J3485" s="277" t="str">
        <f>IFERROR(VLOOKUP(I3485,ACOUSTIC_SITE_INFO!$AR$3:$AS$501,2,FALSE),"")</f>
        <v/>
      </c>
    </row>
    <row r="3486" spans="1:10" x14ac:dyDescent="0.35">
      <c r="A3486" s="113"/>
      <c r="B3486" s="114"/>
      <c r="C3486" s="115"/>
      <c r="D3486" s="114"/>
      <c r="E3486" s="116"/>
      <c r="F3486" s="116"/>
      <c r="G3486" s="114"/>
      <c r="H3486" s="115"/>
      <c r="I3486" s="274"/>
      <c r="J3486" s="277" t="str">
        <f>IFERROR(VLOOKUP(I3486,ACOUSTIC_SITE_INFO!$AR$3:$AS$501,2,FALSE),"")</f>
        <v/>
      </c>
    </row>
    <row r="3487" spans="1:10" x14ac:dyDescent="0.35">
      <c r="A3487" s="113"/>
      <c r="B3487" s="114"/>
      <c r="C3487" s="115"/>
      <c r="D3487" s="114"/>
      <c r="E3487" s="116"/>
      <c r="F3487" s="116"/>
      <c r="G3487" s="114"/>
      <c r="H3487" s="115"/>
      <c r="I3487" s="274"/>
      <c r="J3487" s="277" t="str">
        <f>IFERROR(VLOOKUP(I3487,ACOUSTIC_SITE_INFO!$AR$3:$AS$501,2,FALSE),"")</f>
        <v/>
      </c>
    </row>
    <row r="3488" spans="1:10" x14ac:dyDescent="0.35">
      <c r="A3488" s="113"/>
      <c r="B3488" s="114"/>
      <c r="C3488" s="115"/>
      <c r="D3488" s="114"/>
      <c r="E3488" s="116"/>
      <c r="F3488" s="116"/>
      <c r="G3488" s="114"/>
      <c r="H3488" s="115"/>
      <c r="I3488" s="274"/>
      <c r="J3488" s="277" t="str">
        <f>IFERROR(VLOOKUP(I3488,ACOUSTIC_SITE_INFO!$AR$3:$AS$501,2,FALSE),"")</f>
        <v/>
      </c>
    </row>
    <row r="3489" spans="1:10" x14ac:dyDescent="0.35">
      <c r="A3489" s="113"/>
      <c r="B3489" s="114"/>
      <c r="C3489" s="115"/>
      <c r="D3489" s="114"/>
      <c r="E3489" s="116"/>
      <c r="F3489" s="116"/>
      <c r="G3489" s="114"/>
      <c r="H3489" s="115"/>
      <c r="I3489" s="274"/>
      <c r="J3489" s="277" t="str">
        <f>IFERROR(VLOOKUP(I3489,ACOUSTIC_SITE_INFO!$AR$3:$AS$501,2,FALSE),"")</f>
        <v/>
      </c>
    </row>
    <row r="3490" spans="1:10" x14ac:dyDescent="0.35">
      <c r="A3490" s="113"/>
      <c r="B3490" s="114"/>
      <c r="C3490" s="115"/>
      <c r="D3490" s="114"/>
      <c r="E3490" s="116"/>
      <c r="F3490" s="116"/>
      <c r="G3490" s="114"/>
      <c r="H3490" s="115"/>
      <c r="I3490" s="274"/>
      <c r="J3490" s="277" t="str">
        <f>IFERROR(VLOOKUP(I3490,ACOUSTIC_SITE_INFO!$AR$3:$AS$501,2,FALSE),"")</f>
        <v/>
      </c>
    </row>
    <row r="3491" spans="1:10" x14ac:dyDescent="0.35">
      <c r="A3491" s="113"/>
      <c r="B3491" s="114"/>
      <c r="C3491" s="115"/>
      <c r="D3491" s="114"/>
      <c r="E3491" s="116"/>
      <c r="F3491" s="116"/>
      <c r="G3491" s="114"/>
      <c r="H3491" s="115"/>
      <c r="I3491" s="274"/>
      <c r="J3491" s="277" t="str">
        <f>IFERROR(VLOOKUP(I3491,ACOUSTIC_SITE_INFO!$AR$3:$AS$501,2,FALSE),"")</f>
        <v/>
      </c>
    </row>
    <row r="3492" spans="1:10" x14ac:dyDescent="0.35">
      <c r="A3492" s="113"/>
      <c r="B3492" s="114"/>
      <c r="C3492" s="115"/>
      <c r="D3492" s="114"/>
      <c r="E3492" s="116"/>
      <c r="F3492" s="116"/>
      <c r="G3492" s="114"/>
      <c r="H3492" s="115"/>
      <c r="I3492" s="274"/>
      <c r="J3492" s="277" t="str">
        <f>IFERROR(VLOOKUP(I3492,ACOUSTIC_SITE_INFO!$AR$3:$AS$501,2,FALSE),"")</f>
        <v/>
      </c>
    </row>
    <row r="3493" spans="1:10" x14ac:dyDescent="0.35">
      <c r="A3493" s="113"/>
      <c r="B3493" s="114"/>
      <c r="C3493" s="115"/>
      <c r="D3493" s="114"/>
      <c r="E3493" s="116"/>
      <c r="F3493" s="116"/>
      <c r="G3493" s="114"/>
      <c r="H3493" s="115"/>
      <c r="I3493" s="274"/>
      <c r="J3493" s="277" t="str">
        <f>IFERROR(VLOOKUP(I3493,ACOUSTIC_SITE_INFO!$AR$3:$AS$501,2,FALSE),"")</f>
        <v/>
      </c>
    </row>
    <row r="3494" spans="1:10" x14ac:dyDescent="0.35">
      <c r="A3494" s="113"/>
      <c r="B3494" s="114"/>
      <c r="C3494" s="115"/>
      <c r="D3494" s="114"/>
      <c r="E3494" s="116"/>
      <c r="F3494" s="116"/>
      <c r="G3494" s="114"/>
      <c r="H3494" s="115"/>
      <c r="I3494" s="274"/>
      <c r="J3494" s="277" t="str">
        <f>IFERROR(VLOOKUP(I3494,ACOUSTIC_SITE_INFO!$AR$3:$AS$501,2,FALSE),"")</f>
        <v/>
      </c>
    </row>
    <row r="3495" spans="1:10" x14ac:dyDescent="0.35">
      <c r="A3495" s="113"/>
      <c r="B3495" s="114"/>
      <c r="C3495" s="115"/>
      <c r="D3495" s="114"/>
      <c r="E3495" s="116"/>
      <c r="F3495" s="116"/>
      <c r="G3495" s="114"/>
      <c r="H3495" s="115"/>
      <c r="I3495" s="274"/>
      <c r="J3495" s="277" t="str">
        <f>IFERROR(VLOOKUP(I3495,ACOUSTIC_SITE_INFO!$AR$3:$AS$501,2,FALSE),"")</f>
        <v/>
      </c>
    </row>
    <row r="3496" spans="1:10" x14ac:dyDescent="0.35">
      <c r="A3496" s="113"/>
      <c r="B3496" s="114"/>
      <c r="C3496" s="115"/>
      <c r="D3496" s="114"/>
      <c r="E3496" s="116"/>
      <c r="F3496" s="116"/>
      <c r="G3496" s="114"/>
      <c r="H3496" s="115"/>
      <c r="I3496" s="274"/>
      <c r="J3496" s="277" t="str">
        <f>IFERROR(VLOOKUP(I3496,ACOUSTIC_SITE_INFO!$AR$3:$AS$501,2,FALSE),"")</f>
        <v/>
      </c>
    </row>
    <row r="3497" spans="1:10" x14ac:dyDescent="0.35">
      <c r="A3497" s="113"/>
      <c r="B3497" s="114"/>
      <c r="C3497" s="115"/>
      <c r="D3497" s="114"/>
      <c r="E3497" s="116"/>
      <c r="F3497" s="116"/>
      <c r="G3497" s="114"/>
      <c r="H3497" s="115"/>
      <c r="I3497" s="274"/>
      <c r="J3497" s="277" t="str">
        <f>IFERROR(VLOOKUP(I3497,ACOUSTIC_SITE_INFO!$AR$3:$AS$501,2,FALSE),"")</f>
        <v/>
      </c>
    </row>
    <row r="3498" spans="1:10" x14ac:dyDescent="0.35">
      <c r="A3498" s="113"/>
      <c r="B3498" s="114"/>
      <c r="C3498" s="115"/>
      <c r="D3498" s="114"/>
      <c r="E3498" s="116"/>
      <c r="F3498" s="116"/>
      <c r="G3498" s="114"/>
      <c r="H3498" s="115"/>
      <c r="I3498" s="274"/>
      <c r="J3498" s="277" t="str">
        <f>IFERROR(VLOOKUP(I3498,ACOUSTIC_SITE_INFO!$AR$3:$AS$501,2,FALSE),"")</f>
        <v/>
      </c>
    </row>
    <row r="3499" spans="1:10" x14ac:dyDescent="0.35">
      <c r="A3499" s="113"/>
      <c r="B3499" s="114"/>
      <c r="C3499" s="115"/>
      <c r="D3499" s="114"/>
      <c r="E3499" s="116"/>
      <c r="F3499" s="116"/>
      <c r="G3499" s="114"/>
      <c r="H3499" s="115"/>
      <c r="I3499" s="274"/>
      <c r="J3499" s="277" t="str">
        <f>IFERROR(VLOOKUP(I3499,ACOUSTIC_SITE_INFO!$AR$3:$AS$501,2,FALSE),"")</f>
        <v/>
      </c>
    </row>
    <row r="3500" spans="1:10" x14ac:dyDescent="0.35">
      <c r="A3500" s="113"/>
      <c r="B3500" s="114"/>
      <c r="C3500" s="115"/>
      <c r="D3500" s="114"/>
      <c r="E3500" s="116"/>
      <c r="F3500" s="116"/>
      <c r="G3500" s="114"/>
      <c r="H3500" s="115"/>
      <c r="I3500" s="274"/>
      <c r="J3500" s="277" t="str">
        <f>IFERROR(VLOOKUP(I3500,ACOUSTIC_SITE_INFO!$AR$3:$AS$501,2,FALSE),"")</f>
        <v/>
      </c>
    </row>
    <row r="3501" spans="1:10" x14ac:dyDescent="0.35">
      <c r="A3501" s="113"/>
      <c r="B3501" s="114"/>
      <c r="C3501" s="115"/>
      <c r="D3501" s="114"/>
      <c r="E3501" s="116"/>
      <c r="F3501" s="116"/>
      <c r="G3501" s="114"/>
      <c r="H3501" s="115"/>
      <c r="I3501" s="274"/>
      <c r="J3501" s="277" t="str">
        <f>IFERROR(VLOOKUP(I3501,ACOUSTIC_SITE_INFO!$AR$3:$AS$501,2,FALSE),"")</f>
        <v/>
      </c>
    </row>
    <row r="3502" spans="1:10" x14ac:dyDescent="0.35">
      <c r="A3502" s="113"/>
      <c r="B3502" s="114"/>
      <c r="C3502" s="115"/>
      <c r="D3502" s="114"/>
      <c r="E3502" s="116"/>
      <c r="F3502" s="116"/>
      <c r="G3502" s="114"/>
      <c r="H3502" s="115"/>
      <c r="I3502" s="274"/>
      <c r="J3502" s="277" t="str">
        <f>IFERROR(VLOOKUP(I3502,ACOUSTIC_SITE_INFO!$AR$3:$AS$501,2,FALSE),"")</f>
        <v/>
      </c>
    </row>
    <row r="3503" spans="1:10" x14ac:dyDescent="0.35">
      <c r="A3503" s="113"/>
      <c r="B3503" s="114"/>
      <c r="C3503" s="115"/>
      <c r="D3503" s="114"/>
      <c r="E3503" s="116"/>
      <c r="F3503" s="116"/>
      <c r="G3503" s="114"/>
      <c r="H3503" s="115"/>
      <c r="I3503" s="274"/>
      <c r="J3503" s="277" t="str">
        <f>IFERROR(VLOOKUP(I3503,ACOUSTIC_SITE_INFO!$AR$3:$AS$501,2,FALSE),"")</f>
        <v/>
      </c>
    </row>
    <row r="3504" spans="1:10" x14ac:dyDescent="0.35">
      <c r="A3504" s="113"/>
      <c r="B3504" s="114"/>
      <c r="C3504" s="115"/>
      <c r="D3504" s="114"/>
      <c r="E3504" s="116"/>
      <c r="F3504" s="116"/>
      <c r="G3504" s="114"/>
      <c r="H3504" s="115"/>
      <c r="I3504" s="274"/>
      <c r="J3504" s="277" t="str">
        <f>IFERROR(VLOOKUP(I3504,ACOUSTIC_SITE_INFO!$AR$3:$AS$501,2,FALSE),"")</f>
        <v/>
      </c>
    </row>
    <row r="3505" spans="1:10" x14ac:dyDescent="0.35">
      <c r="A3505" s="113"/>
      <c r="B3505" s="114"/>
      <c r="C3505" s="115"/>
      <c r="D3505" s="114"/>
      <c r="E3505" s="116"/>
      <c r="F3505" s="116"/>
      <c r="G3505" s="114"/>
      <c r="H3505" s="115"/>
      <c r="I3505" s="274"/>
      <c r="J3505" s="277" t="str">
        <f>IFERROR(VLOOKUP(I3505,ACOUSTIC_SITE_INFO!$AR$3:$AS$501,2,FALSE),"")</f>
        <v/>
      </c>
    </row>
    <row r="3506" spans="1:10" x14ac:dyDescent="0.35">
      <c r="A3506" s="113"/>
      <c r="B3506" s="114"/>
      <c r="C3506" s="115"/>
      <c r="D3506" s="114"/>
      <c r="E3506" s="116"/>
      <c r="F3506" s="116"/>
      <c r="G3506" s="114"/>
      <c r="H3506" s="115"/>
      <c r="I3506" s="274"/>
      <c r="J3506" s="277" t="str">
        <f>IFERROR(VLOOKUP(I3506,ACOUSTIC_SITE_INFO!$AR$3:$AS$501,2,FALSE),"")</f>
        <v/>
      </c>
    </row>
    <row r="3507" spans="1:10" x14ac:dyDescent="0.35">
      <c r="A3507" s="113"/>
      <c r="B3507" s="114"/>
      <c r="C3507" s="115"/>
      <c r="D3507" s="114"/>
      <c r="E3507" s="116"/>
      <c r="F3507" s="116"/>
      <c r="G3507" s="114"/>
      <c r="H3507" s="115"/>
      <c r="I3507" s="274"/>
      <c r="J3507" s="277" t="str">
        <f>IFERROR(VLOOKUP(I3507,ACOUSTIC_SITE_INFO!$AR$3:$AS$501,2,FALSE),"")</f>
        <v/>
      </c>
    </row>
    <row r="3508" spans="1:10" x14ac:dyDescent="0.35">
      <c r="A3508" s="113"/>
      <c r="B3508" s="114"/>
      <c r="C3508" s="115"/>
      <c r="D3508" s="114"/>
      <c r="E3508" s="116"/>
      <c r="F3508" s="116"/>
      <c r="G3508" s="114"/>
      <c r="H3508" s="115"/>
      <c r="I3508" s="274"/>
      <c r="J3508" s="277" t="str">
        <f>IFERROR(VLOOKUP(I3508,ACOUSTIC_SITE_INFO!$AR$3:$AS$501,2,FALSE),"")</f>
        <v/>
      </c>
    </row>
    <row r="3509" spans="1:10" x14ac:dyDescent="0.35">
      <c r="A3509" s="113"/>
      <c r="B3509" s="114"/>
      <c r="C3509" s="115"/>
      <c r="D3509" s="114"/>
      <c r="E3509" s="116"/>
      <c r="F3509" s="116"/>
      <c r="G3509" s="114"/>
      <c r="H3509" s="115"/>
      <c r="I3509" s="274"/>
      <c r="J3509" s="277" t="str">
        <f>IFERROR(VLOOKUP(I3509,ACOUSTIC_SITE_INFO!$AR$3:$AS$501,2,FALSE),"")</f>
        <v/>
      </c>
    </row>
    <row r="3510" spans="1:10" x14ac:dyDescent="0.35">
      <c r="A3510" s="113"/>
      <c r="B3510" s="114"/>
      <c r="C3510" s="115"/>
      <c r="D3510" s="114"/>
      <c r="E3510" s="116"/>
      <c r="F3510" s="116"/>
      <c r="G3510" s="114"/>
      <c r="H3510" s="115"/>
      <c r="I3510" s="274"/>
      <c r="J3510" s="277" t="str">
        <f>IFERROR(VLOOKUP(I3510,ACOUSTIC_SITE_INFO!$AR$3:$AS$501,2,FALSE),"")</f>
        <v/>
      </c>
    </row>
    <row r="3511" spans="1:10" x14ac:dyDescent="0.35">
      <c r="A3511" s="113"/>
      <c r="B3511" s="114"/>
      <c r="C3511" s="115"/>
      <c r="D3511" s="114"/>
      <c r="E3511" s="116"/>
      <c r="F3511" s="116"/>
      <c r="G3511" s="114"/>
      <c r="H3511" s="115"/>
      <c r="I3511" s="274"/>
      <c r="J3511" s="277" t="str">
        <f>IFERROR(VLOOKUP(I3511,ACOUSTIC_SITE_INFO!$AR$3:$AS$501,2,FALSE),"")</f>
        <v/>
      </c>
    </row>
    <row r="3512" spans="1:10" x14ac:dyDescent="0.35">
      <c r="A3512" s="113"/>
      <c r="B3512" s="114"/>
      <c r="C3512" s="115"/>
      <c r="D3512" s="114"/>
      <c r="E3512" s="116"/>
      <c r="F3512" s="116"/>
      <c r="G3512" s="114"/>
      <c r="H3512" s="115"/>
      <c r="I3512" s="274"/>
      <c r="J3512" s="277" t="str">
        <f>IFERROR(VLOOKUP(I3512,ACOUSTIC_SITE_INFO!$AR$3:$AS$501,2,FALSE),"")</f>
        <v/>
      </c>
    </row>
    <row r="3513" spans="1:10" x14ac:dyDescent="0.35">
      <c r="A3513" s="113"/>
      <c r="B3513" s="114"/>
      <c r="C3513" s="115"/>
      <c r="D3513" s="114"/>
      <c r="E3513" s="116"/>
      <c r="F3513" s="116"/>
      <c r="G3513" s="114"/>
      <c r="H3513" s="115"/>
      <c r="I3513" s="274"/>
      <c r="J3513" s="277" t="str">
        <f>IFERROR(VLOOKUP(I3513,ACOUSTIC_SITE_INFO!$AR$3:$AS$501,2,FALSE),"")</f>
        <v/>
      </c>
    </row>
    <row r="3514" spans="1:10" x14ac:dyDescent="0.35">
      <c r="A3514" s="113"/>
      <c r="B3514" s="114"/>
      <c r="C3514" s="115"/>
      <c r="D3514" s="114"/>
      <c r="E3514" s="116"/>
      <c r="F3514" s="116"/>
      <c r="G3514" s="114"/>
      <c r="H3514" s="115"/>
      <c r="I3514" s="274"/>
      <c r="J3514" s="277" t="str">
        <f>IFERROR(VLOOKUP(I3514,ACOUSTIC_SITE_INFO!$AR$3:$AS$501,2,FALSE),"")</f>
        <v/>
      </c>
    </row>
    <row r="3515" spans="1:10" x14ac:dyDescent="0.35">
      <c r="A3515" s="113"/>
      <c r="B3515" s="114"/>
      <c r="C3515" s="115"/>
      <c r="D3515" s="114"/>
      <c r="E3515" s="116"/>
      <c r="F3515" s="116"/>
      <c r="G3515" s="114"/>
      <c r="H3515" s="115"/>
      <c r="I3515" s="274"/>
      <c r="J3515" s="277" t="str">
        <f>IFERROR(VLOOKUP(I3515,ACOUSTIC_SITE_INFO!$AR$3:$AS$501,2,FALSE),"")</f>
        <v/>
      </c>
    </row>
    <row r="3516" spans="1:10" x14ac:dyDescent="0.35">
      <c r="A3516" s="113"/>
      <c r="B3516" s="114"/>
      <c r="C3516" s="115"/>
      <c r="D3516" s="114"/>
      <c r="E3516" s="116"/>
      <c r="F3516" s="116"/>
      <c r="G3516" s="114"/>
      <c r="H3516" s="115"/>
      <c r="I3516" s="274"/>
      <c r="J3516" s="277" t="str">
        <f>IFERROR(VLOOKUP(I3516,ACOUSTIC_SITE_INFO!$AR$3:$AS$501,2,FALSE),"")</f>
        <v/>
      </c>
    </row>
    <row r="3517" spans="1:10" x14ac:dyDescent="0.35">
      <c r="A3517" s="113"/>
      <c r="B3517" s="114"/>
      <c r="C3517" s="115"/>
      <c r="D3517" s="114"/>
      <c r="E3517" s="116"/>
      <c r="F3517" s="116"/>
      <c r="G3517" s="114"/>
      <c r="H3517" s="115"/>
      <c r="I3517" s="274"/>
      <c r="J3517" s="277" t="str">
        <f>IFERROR(VLOOKUP(I3517,ACOUSTIC_SITE_INFO!$AR$3:$AS$501,2,FALSE),"")</f>
        <v/>
      </c>
    </row>
    <row r="3518" spans="1:10" x14ac:dyDescent="0.35">
      <c r="A3518" s="113"/>
      <c r="B3518" s="114"/>
      <c r="C3518" s="115"/>
      <c r="D3518" s="114"/>
      <c r="E3518" s="116"/>
      <c r="F3518" s="116"/>
      <c r="G3518" s="114"/>
      <c r="H3518" s="115"/>
      <c r="I3518" s="274"/>
      <c r="J3518" s="277" t="str">
        <f>IFERROR(VLOOKUP(I3518,ACOUSTIC_SITE_INFO!$AR$3:$AS$501,2,FALSE),"")</f>
        <v/>
      </c>
    </row>
    <row r="3519" spans="1:10" x14ac:dyDescent="0.35">
      <c r="A3519" s="113"/>
      <c r="B3519" s="114"/>
      <c r="C3519" s="115"/>
      <c r="D3519" s="114"/>
      <c r="E3519" s="116"/>
      <c r="F3519" s="116"/>
      <c r="G3519" s="114"/>
      <c r="H3519" s="115"/>
      <c r="I3519" s="274"/>
      <c r="J3519" s="277" t="str">
        <f>IFERROR(VLOOKUP(I3519,ACOUSTIC_SITE_INFO!$AR$3:$AS$501,2,FALSE),"")</f>
        <v/>
      </c>
    </row>
    <row r="3520" spans="1:10" x14ac:dyDescent="0.35">
      <c r="A3520" s="113"/>
      <c r="B3520" s="114"/>
      <c r="C3520" s="115"/>
      <c r="D3520" s="114"/>
      <c r="E3520" s="116"/>
      <c r="F3520" s="116"/>
      <c r="G3520" s="114"/>
      <c r="H3520" s="115"/>
      <c r="I3520" s="274"/>
      <c r="J3520" s="277" t="str">
        <f>IFERROR(VLOOKUP(I3520,ACOUSTIC_SITE_INFO!$AR$3:$AS$501,2,FALSE),"")</f>
        <v/>
      </c>
    </row>
    <row r="3521" spans="1:10" x14ac:dyDescent="0.35">
      <c r="A3521" s="113"/>
      <c r="B3521" s="114"/>
      <c r="C3521" s="115"/>
      <c r="D3521" s="114"/>
      <c r="E3521" s="116"/>
      <c r="F3521" s="116"/>
      <c r="G3521" s="114"/>
      <c r="H3521" s="115"/>
      <c r="I3521" s="274"/>
      <c r="J3521" s="277" t="str">
        <f>IFERROR(VLOOKUP(I3521,ACOUSTIC_SITE_INFO!$AR$3:$AS$501,2,FALSE),"")</f>
        <v/>
      </c>
    </row>
    <row r="3522" spans="1:10" x14ac:dyDescent="0.35">
      <c r="A3522" s="113"/>
      <c r="B3522" s="114"/>
      <c r="C3522" s="115"/>
      <c r="D3522" s="114"/>
      <c r="E3522" s="116"/>
      <c r="F3522" s="116"/>
      <c r="G3522" s="114"/>
      <c r="H3522" s="115"/>
      <c r="I3522" s="274"/>
      <c r="J3522" s="277" t="str">
        <f>IFERROR(VLOOKUP(I3522,ACOUSTIC_SITE_INFO!$AR$3:$AS$501,2,FALSE),"")</f>
        <v/>
      </c>
    </row>
    <row r="3523" spans="1:10" x14ac:dyDescent="0.35">
      <c r="A3523" s="113"/>
      <c r="B3523" s="114"/>
      <c r="C3523" s="115"/>
      <c r="D3523" s="114"/>
      <c r="E3523" s="116"/>
      <c r="F3523" s="116"/>
      <c r="G3523" s="114"/>
      <c r="H3523" s="115"/>
      <c r="I3523" s="274"/>
      <c r="J3523" s="277" t="str">
        <f>IFERROR(VLOOKUP(I3523,ACOUSTIC_SITE_INFO!$AR$3:$AS$501,2,FALSE),"")</f>
        <v/>
      </c>
    </row>
    <row r="3524" spans="1:10" x14ac:dyDescent="0.35">
      <c r="A3524" s="113"/>
      <c r="B3524" s="114"/>
      <c r="C3524" s="115"/>
      <c r="D3524" s="114"/>
      <c r="E3524" s="116"/>
      <c r="F3524" s="116"/>
      <c r="G3524" s="114"/>
      <c r="H3524" s="115"/>
      <c r="I3524" s="274"/>
      <c r="J3524" s="277" t="str">
        <f>IFERROR(VLOOKUP(I3524,ACOUSTIC_SITE_INFO!$AR$3:$AS$501,2,FALSE),"")</f>
        <v/>
      </c>
    </row>
    <row r="3525" spans="1:10" x14ac:dyDescent="0.35">
      <c r="A3525" s="113"/>
      <c r="B3525" s="114"/>
      <c r="C3525" s="115"/>
      <c r="D3525" s="114"/>
      <c r="E3525" s="116"/>
      <c r="F3525" s="116"/>
      <c r="G3525" s="114"/>
      <c r="H3525" s="115"/>
      <c r="I3525" s="274"/>
      <c r="J3525" s="277" t="str">
        <f>IFERROR(VLOOKUP(I3525,ACOUSTIC_SITE_INFO!$AR$3:$AS$501,2,FALSE),"")</f>
        <v/>
      </c>
    </row>
    <row r="3526" spans="1:10" x14ac:dyDescent="0.35">
      <c r="A3526" s="113"/>
      <c r="B3526" s="114"/>
      <c r="C3526" s="115"/>
      <c r="D3526" s="114"/>
      <c r="E3526" s="116"/>
      <c r="F3526" s="116"/>
      <c r="G3526" s="114"/>
      <c r="H3526" s="115"/>
      <c r="I3526" s="274"/>
      <c r="J3526" s="277" t="str">
        <f>IFERROR(VLOOKUP(I3526,ACOUSTIC_SITE_INFO!$AR$3:$AS$501,2,FALSE),"")</f>
        <v/>
      </c>
    </row>
    <row r="3527" spans="1:10" x14ac:dyDescent="0.35">
      <c r="A3527" s="113"/>
      <c r="B3527" s="114"/>
      <c r="C3527" s="115"/>
      <c r="D3527" s="114"/>
      <c r="E3527" s="116"/>
      <c r="F3527" s="116"/>
      <c r="G3527" s="114"/>
      <c r="H3527" s="115"/>
      <c r="I3527" s="274"/>
      <c r="J3527" s="277" t="str">
        <f>IFERROR(VLOOKUP(I3527,ACOUSTIC_SITE_INFO!$AR$3:$AS$501,2,FALSE),"")</f>
        <v/>
      </c>
    </row>
    <row r="3528" spans="1:10" x14ac:dyDescent="0.35">
      <c r="A3528" s="113"/>
      <c r="B3528" s="114"/>
      <c r="C3528" s="115"/>
      <c r="D3528" s="114"/>
      <c r="E3528" s="116"/>
      <c r="F3528" s="116"/>
      <c r="G3528" s="114"/>
      <c r="H3528" s="115"/>
      <c r="I3528" s="274"/>
      <c r="J3528" s="277" t="str">
        <f>IFERROR(VLOOKUP(I3528,ACOUSTIC_SITE_INFO!$AR$3:$AS$501,2,FALSE),"")</f>
        <v/>
      </c>
    </row>
    <row r="3529" spans="1:10" x14ac:dyDescent="0.35">
      <c r="A3529" s="113"/>
      <c r="B3529" s="114"/>
      <c r="C3529" s="115"/>
      <c r="D3529" s="114"/>
      <c r="E3529" s="116"/>
      <c r="F3529" s="116"/>
      <c r="G3529" s="114"/>
      <c r="H3529" s="115"/>
      <c r="I3529" s="274"/>
      <c r="J3529" s="277" t="str">
        <f>IFERROR(VLOOKUP(I3529,ACOUSTIC_SITE_INFO!$AR$3:$AS$501,2,FALSE),"")</f>
        <v/>
      </c>
    </row>
    <row r="3530" spans="1:10" x14ac:dyDescent="0.35">
      <c r="A3530" s="113"/>
      <c r="B3530" s="114"/>
      <c r="C3530" s="115"/>
      <c r="D3530" s="114"/>
      <c r="E3530" s="116"/>
      <c r="F3530" s="116"/>
      <c r="G3530" s="114"/>
      <c r="H3530" s="115"/>
      <c r="I3530" s="274"/>
      <c r="J3530" s="277" t="str">
        <f>IFERROR(VLOOKUP(I3530,ACOUSTIC_SITE_INFO!$AR$3:$AS$501,2,FALSE),"")</f>
        <v/>
      </c>
    </row>
    <row r="3531" spans="1:10" x14ac:dyDescent="0.35">
      <c r="A3531" s="113"/>
      <c r="B3531" s="114"/>
      <c r="C3531" s="115"/>
      <c r="D3531" s="114"/>
      <c r="E3531" s="116"/>
      <c r="F3531" s="116"/>
      <c r="G3531" s="114"/>
      <c r="H3531" s="115"/>
      <c r="I3531" s="274"/>
      <c r="J3531" s="277" t="str">
        <f>IFERROR(VLOOKUP(I3531,ACOUSTIC_SITE_INFO!$AR$3:$AS$501,2,FALSE),"")</f>
        <v/>
      </c>
    </row>
    <row r="3532" spans="1:10" x14ac:dyDescent="0.35">
      <c r="A3532" s="113"/>
      <c r="B3532" s="114"/>
      <c r="C3532" s="115"/>
      <c r="D3532" s="114"/>
      <c r="E3532" s="116"/>
      <c r="F3532" s="116"/>
      <c r="G3532" s="114"/>
      <c r="H3532" s="115"/>
      <c r="I3532" s="274"/>
      <c r="J3532" s="277" t="str">
        <f>IFERROR(VLOOKUP(I3532,ACOUSTIC_SITE_INFO!$AR$3:$AS$501,2,FALSE),"")</f>
        <v/>
      </c>
    </row>
    <row r="3533" spans="1:10" x14ac:dyDescent="0.35">
      <c r="A3533" s="113"/>
      <c r="B3533" s="114"/>
      <c r="C3533" s="115"/>
      <c r="D3533" s="114"/>
      <c r="E3533" s="116"/>
      <c r="F3533" s="116"/>
      <c r="G3533" s="114"/>
      <c r="H3533" s="115"/>
      <c r="I3533" s="274"/>
      <c r="J3533" s="277" t="str">
        <f>IFERROR(VLOOKUP(I3533,ACOUSTIC_SITE_INFO!$AR$3:$AS$501,2,FALSE),"")</f>
        <v/>
      </c>
    </row>
    <row r="3534" spans="1:10" x14ac:dyDescent="0.35">
      <c r="A3534" s="113"/>
      <c r="B3534" s="114"/>
      <c r="C3534" s="115"/>
      <c r="D3534" s="114"/>
      <c r="E3534" s="116"/>
      <c r="F3534" s="116"/>
      <c r="G3534" s="114"/>
      <c r="H3534" s="115"/>
      <c r="I3534" s="274"/>
      <c r="J3534" s="277" t="str">
        <f>IFERROR(VLOOKUP(I3534,ACOUSTIC_SITE_INFO!$AR$3:$AS$501,2,FALSE),"")</f>
        <v/>
      </c>
    </row>
    <row r="3535" spans="1:10" x14ac:dyDescent="0.35">
      <c r="A3535" s="113"/>
      <c r="B3535" s="114"/>
      <c r="C3535" s="115"/>
      <c r="D3535" s="114"/>
      <c r="E3535" s="116"/>
      <c r="F3535" s="116"/>
      <c r="G3535" s="114"/>
      <c r="H3535" s="115"/>
      <c r="I3535" s="274"/>
      <c r="J3535" s="277" t="str">
        <f>IFERROR(VLOOKUP(I3535,ACOUSTIC_SITE_INFO!$AR$3:$AS$501,2,FALSE),"")</f>
        <v/>
      </c>
    </row>
    <row r="3536" spans="1:10" x14ac:dyDescent="0.35">
      <c r="A3536" s="113"/>
      <c r="B3536" s="114"/>
      <c r="C3536" s="115"/>
      <c r="D3536" s="114"/>
      <c r="E3536" s="116"/>
      <c r="F3536" s="116"/>
      <c r="G3536" s="114"/>
      <c r="H3536" s="115"/>
      <c r="I3536" s="274"/>
      <c r="J3536" s="277" t="str">
        <f>IFERROR(VLOOKUP(I3536,ACOUSTIC_SITE_INFO!$AR$3:$AS$501,2,FALSE),"")</f>
        <v/>
      </c>
    </row>
    <row r="3537" spans="1:10" x14ac:dyDescent="0.35">
      <c r="A3537" s="113"/>
      <c r="B3537" s="114"/>
      <c r="C3537" s="115"/>
      <c r="D3537" s="114"/>
      <c r="E3537" s="116"/>
      <c r="F3537" s="116"/>
      <c r="G3537" s="114"/>
      <c r="H3537" s="115"/>
      <c r="I3537" s="274"/>
      <c r="J3537" s="277" t="str">
        <f>IFERROR(VLOOKUP(I3537,ACOUSTIC_SITE_INFO!$AR$3:$AS$501,2,FALSE),"")</f>
        <v/>
      </c>
    </row>
    <row r="3538" spans="1:10" x14ac:dyDescent="0.35">
      <c r="A3538" s="113"/>
      <c r="B3538" s="114"/>
      <c r="C3538" s="115"/>
      <c r="D3538" s="114"/>
      <c r="E3538" s="116"/>
      <c r="F3538" s="116"/>
      <c r="G3538" s="114"/>
      <c r="H3538" s="115"/>
      <c r="I3538" s="274"/>
      <c r="J3538" s="277" t="str">
        <f>IFERROR(VLOOKUP(I3538,ACOUSTIC_SITE_INFO!$AR$3:$AS$501,2,FALSE),"")</f>
        <v/>
      </c>
    </row>
    <row r="3539" spans="1:10" x14ac:dyDescent="0.35">
      <c r="A3539" s="113"/>
      <c r="B3539" s="114"/>
      <c r="C3539" s="115"/>
      <c r="D3539" s="114"/>
      <c r="E3539" s="116"/>
      <c r="F3539" s="116"/>
      <c r="G3539" s="114"/>
      <c r="H3539" s="115"/>
      <c r="I3539" s="274"/>
      <c r="J3539" s="277" t="str">
        <f>IFERROR(VLOOKUP(I3539,ACOUSTIC_SITE_INFO!$AR$3:$AS$501,2,FALSE),"")</f>
        <v/>
      </c>
    </row>
    <row r="3540" spans="1:10" x14ac:dyDescent="0.35">
      <c r="A3540" s="113"/>
      <c r="B3540" s="114"/>
      <c r="C3540" s="115"/>
      <c r="D3540" s="114"/>
      <c r="E3540" s="116"/>
      <c r="F3540" s="116"/>
      <c r="G3540" s="114"/>
      <c r="H3540" s="115"/>
      <c r="I3540" s="274"/>
      <c r="J3540" s="277" t="str">
        <f>IFERROR(VLOOKUP(I3540,ACOUSTIC_SITE_INFO!$AR$3:$AS$501,2,FALSE),"")</f>
        <v/>
      </c>
    </row>
    <row r="3541" spans="1:10" x14ac:dyDescent="0.35">
      <c r="A3541" s="113"/>
      <c r="B3541" s="114"/>
      <c r="C3541" s="115"/>
      <c r="D3541" s="114"/>
      <c r="E3541" s="116"/>
      <c r="F3541" s="116"/>
      <c r="G3541" s="114"/>
      <c r="H3541" s="115"/>
      <c r="I3541" s="274"/>
      <c r="J3541" s="277" t="str">
        <f>IFERROR(VLOOKUP(I3541,ACOUSTIC_SITE_INFO!$AR$3:$AS$501,2,FALSE),"")</f>
        <v/>
      </c>
    </row>
    <row r="3542" spans="1:10" x14ac:dyDescent="0.35">
      <c r="A3542" s="113"/>
      <c r="B3542" s="114"/>
      <c r="C3542" s="115"/>
      <c r="D3542" s="114"/>
      <c r="E3542" s="116"/>
      <c r="F3542" s="116"/>
      <c r="G3542" s="114"/>
      <c r="H3542" s="115"/>
      <c r="I3542" s="274"/>
      <c r="J3542" s="277" t="str">
        <f>IFERROR(VLOOKUP(I3542,ACOUSTIC_SITE_INFO!$AR$3:$AS$501,2,FALSE),"")</f>
        <v/>
      </c>
    </row>
    <row r="3543" spans="1:10" x14ac:dyDescent="0.35">
      <c r="A3543" s="113"/>
      <c r="B3543" s="114"/>
      <c r="C3543" s="115"/>
      <c r="D3543" s="114"/>
      <c r="E3543" s="116"/>
      <c r="F3543" s="116"/>
      <c r="G3543" s="114"/>
      <c r="H3543" s="115"/>
      <c r="I3543" s="274"/>
      <c r="J3543" s="277" t="str">
        <f>IFERROR(VLOOKUP(I3543,ACOUSTIC_SITE_INFO!$AR$3:$AS$501,2,FALSE),"")</f>
        <v/>
      </c>
    </row>
    <row r="3544" spans="1:10" x14ac:dyDescent="0.35">
      <c r="A3544" s="113"/>
      <c r="B3544" s="114"/>
      <c r="C3544" s="115"/>
      <c r="D3544" s="114"/>
      <c r="E3544" s="116"/>
      <c r="F3544" s="116"/>
      <c r="G3544" s="114"/>
      <c r="H3544" s="115"/>
      <c r="I3544" s="274"/>
      <c r="J3544" s="277" t="str">
        <f>IFERROR(VLOOKUP(I3544,ACOUSTIC_SITE_INFO!$AR$3:$AS$501,2,FALSE),"")</f>
        <v/>
      </c>
    </row>
    <row r="3545" spans="1:10" x14ac:dyDescent="0.35">
      <c r="A3545" s="113"/>
      <c r="B3545" s="114"/>
      <c r="C3545" s="115"/>
      <c r="D3545" s="114"/>
      <c r="E3545" s="116"/>
      <c r="F3545" s="116"/>
      <c r="G3545" s="114"/>
      <c r="H3545" s="115"/>
      <c r="I3545" s="274"/>
      <c r="J3545" s="277" t="str">
        <f>IFERROR(VLOOKUP(I3545,ACOUSTIC_SITE_INFO!$AR$3:$AS$501,2,FALSE),"")</f>
        <v/>
      </c>
    </row>
    <row r="3546" spans="1:10" x14ac:dyDescent="0.35">
      <c r="A3546" s="113"/>
      <c r="B3546" s="114"/>
      <c r="C3546" s="115"/>
      <c r="D3546" s="114"/>
      <c r="E3546" s="116"/>
      <c r="F3546" s="116"/>
      <c r="G3546" s="114"/>
      <c r="H3546" s="115"/>
      <c r="I3546" s="274"/>
      <c r="J3546" s="277" t="str">
        <f>IFERROR(VLOOKUP(I3546,ACOUSTIC_SITE_INFO!$AR$3:$AS$501,2,FALSE),"")</f>
        <v/>
      </c>
    </row>
    <row r="3547" spans="1:10" x14ac:dyDescent="0.35">
      <c r="A3547" s="113"/>
      <c r="B3547" s="114"/>
      <c r="C3547" s="115"/>
      <c r="D3547" s="114"/>
      <c r="E3547" s="116"/>
      <c r="F3547" s="116"/>
      <c r="G3547" s="114"/>
      <c r="H3547" s="115"/>
      <c r="I3547" s="274"/>
      <c r="J3547" s="277" t="str">
        <f>IFERROR(VLOOKUP(I3547,ACOUSTIC_SITE_INFO!$AR$3:$AS$501,2,FALSE),"")</f>
        <v/>
      </c>
    </row>
    <row r="3548" spans="1:10" x14ac:dyDescent="0.35">
      <c r="A3548" s="113"/>
      <c r="B3548" s="114"/>
      <c r="C3548" s="115"/>
      <c r="D3548" s="114"/>
      <c r="E3548" s="116"/>
      <c r="F3548" s="116"/>
      <c r="G3548" s="114"/>
      <c r="H3548" s="115"/>
      <c r="I3548" s="274"/>
      <c r="J3548" s="277" t="str">
        <f>IFERROR(VLOOKUP(I3548,ACOUSTIC_SITE_INFO!$AR$3:$AS$501,2,FALSE),"")</f>
        <v/>
      </c>
    </row>
    <row r="3549" spans="1:10" x14ac:dyDescent="0.35">
      <c r="A3549" s="113"/>
      <c r="B3549" s="114"/>
      <c r="C3549" s="115"/>
      <c r="D3549" s="114"/>
      <c r="E3549" s="116"/>
      <c r="F3549" s="116"/>
      <c r="G3549" s="114"/>
      <c r="H3549" s="115"/>
      <c r="I3549" s="274"/>
      <c r="J3549" s="277" t="str">
        <f>IFERROR(VLOOKUP(I3549,ACOUSTIC_SITE_INFO!$AR$3:$AS$501,2,FALSE),"")</f>
        <v/>
      </c>
    </row>
    <row r="3550" spans="1:10" x14ac:dyDescent="0.35">
      <c r="A3550" s="113"/>
      <c r="B3550" s="114"/>
      <c r="C3550" s="115"/>
      <c r="D3550" s="114"/>
      <c r="E3550" s="116"/>
      <c r="F3550" s="116"/>
      <c r="G3550" s="114"/>
      <c r="H3550" s="115"/>
      <c r="I3550" s="274"/>
      <c r="J3550" s="277" t="str">
        <f>IFERROR(VLOOKUP(I3550,ACOUSTIC_SITE_INFO!$AR$3:$AS$501,2,FALSE),"")</f>
        <v/>
      </c>
    </row>
    <row r="3551" spans="1:10" x14ac:dyDescent="0.35">
      <c r="A3551" s="113"/>
      <c r="B3551" s="114"/>
      <c r="C3551" s="115"/>
      <c r="D3551" s="114"/>
      <c r="E3551" s="116"/>
      <c r="F3551" s="116"/>
      <c r="G3551" s="114"/>
      <c r="H3551" s="115"/>
      <c r="I3551" s="274"/>
      <c r="J3551" s="277" t="str">
        <f>IFERROR(VLOOKUP(I3551,ACOUSTIC_SITE_INFO!$AR$3:$AS$501,2,FALSE),"")</f>
        <v/>
      </c>
    </row>
    <row r="3552" spans="1:10" x14ac:dyDescent="0.35">
      <c r="A3552" s="113"/>
      <c r="B3552" s="114"/>
      <c r="C3552" s="115"/>
      <c r="D3552" s="114"/>
      <c r="E3552" s="116"/>
      <c r="F3552" s="116"/>
      <c r="G3552" s="114"/>
      <c r="H3552" s="115"/>
      <c r="I3552" s="274"/>
      <c r="J3552" s="277" t="str">
        <f>IFERROR(VLOOKUP(I3552,ACOUSTIC_SITE_INFO!$AR$3:$AS$501,2,FALSE),"")</f>
        <v/>
      </c>
    </row>
    <row r="3553" spans="1:10" x14ac:dyDescent="0.35">
      <c r="A3553" s="113"/>
      <c r="B3553" s="114"/>
      <c r="C3553" s="115"/>
      <c r="D3553" s="114"/>
      <c r="E3553" s="116"/>
      <c r="F3553" s="116"/>
      <c r="G3553" s="114"/>
      <c r="H3553" s="115"/>
      <c r="I3553" s="274"/>
      <c r="J3553" s="277" t="str">
        <f>IFERROR(VLOOKUP(I3553,ACOUSTIC_SITE_INFO!$AR$3:$AS$501,2,FALSE),"")</f>
        <v/>
      </c>
    </row>
    <row r="3554" spans="1:10" x14ac:dyDescent="0.35">
      <c r="A3554" s="113"/>
      <c r="B3554" s="114"/>
      <c r="C3554" s="115"/>
      <c r="D3554" s="114"/>
      <c r="E3554" s="116"/>
      <c r="F3554" s="116"/>
      <c r="G3554" s="114"/>
      <c r="H3554" s="115"/>
      <c r="I3554" s="274"/>
      <c r="J3554" s="277" t="str">
        <f>IFERROR(VLOOKUP(I3554,ACOUSTIC_SITE_INFO!$AR$3:$AS$501,2,FALSE),"")</f>
        <v/>
      </c>
    </row>
    <row r="3555" spans="1:10" x14ac:dyDescent="0.35">
      <c r="A3555" s="113"/>
      <c r="B3555" s="114"/>
      <c r="C3555" s="115"/>
      <c r="D3555" s="114"/>
      <c r="E3555" s="116"/>
      <c r="F3555" s="116"/>
      <c r="G3555" s="114"/>
      <c r="H3555" s="115"/>
      <c r="I3555" s="274"/>
      <c r="J3555" s="277" t="str">
        <f>IFERROR(VLOOKUP(I3555,ACOUSTIC_SITE_INFO!$AR$3:$AS$501,2,FALSE),"")</f>
        <v/>
      </c>
    </row>
    <row r="3556" spans="1:10" x14ac:dyDescent="0.35">
      <c r="A3556" s="113"/>
      <c r="B3556" s="114"/>
      <c r="C3556" s="115"/>
      <c r="D3556" s="114"/>
      <c r="E3556" s="116"/>
      <c r="F3556" s="116"/>
      <c r="G3556" s="114"/>
      <c r="H3556" s="115"/>
      <c r="I3556" s="274"/>
      <c r="J3556" s="277" t="str">
        <f>IFERROR(VLOOKUP(I3556,ACOUSTIC_SITE_INFO!$AR$3:$AS$501,2,FALSE),"")</f>
        <v/>
      </c>
    </row>
    <row r="3557" spans="1:10" x14ac:dyDescent="0.35">
      <c r="A3557" s="113"/>
      <c r="B3557" s="114"/>
      <c r="C3557" s="115"/>
      <c r="D3557" s="114"/>
      <c r="E3557" s="116"/>
      <c r="F3557" s="116"/>
      <c r="G3557" s="114"/>
      <c r="H3557" s="115"/>
      <c r="I3557" s="274"/>
      <c r="J3557" s="277" t="str">
        <f>IFERROR(VLOOKUP(I3557,ACOUSTIC_SITE_INFO!$AR$3:$AS$501,2,FALSE),"")</f>
        <v/>
      </c>
    </row>
    <row r="3558" spans="1:10" x14ac:dyDescent="0.35">
      <c r="A3558" s="113"/>
      <c r="B3558" s="114"/>
      <c r="C3558" s="115"/>
      <c r="D3558" s="114"/>
      <c r="E3558" s="116"/>
      <c r="F3558" s="116"/>
      <c r="G3558" s="114"/>
      <c r="H3558" s="115"/>
      <c r="I3558" s="274"/>
      <c r="J3558" s="277" t="str">
        <f>IFERROR(VLOOKUP(I3558,ACOUSTIC_SITE_INFO!$AR$3:$AS$501,2,FALSE),"")</f>
        <v/>
      </c>
    </row>
    <row r="3559" spans="1:10" x14ac:dyDescent="0.35">
      <c r="A3559" s="113"/>
      <c r="B3559" s="114"/>
      <c r="C3559" s="115"/>
      <c r="D3559" s="114"/>
      <c r="E3559" s="116"/>
      <c r="F3559" s="116"/>
      <c r="G3559" s="114"/>
      <c r="H3559" s="115"/>
      <c r="I3559" s="274"/>
      <c r="J3559" s="277" t="str">
        <f>IFERROR(VLOOKUP(I3559,ACOUSTIC_SITE_INFO!$AR$3:$AS$501,2,FALSE),"")</f>
        <v/>
      </c>
    </row>
    <row r="3560" spans="1:10" x14ac:dyDescent="0.35">
      <c r="A3560" s="113"/>
      <c r="B3560" s="114"/>
      <c r="C3560" s="115"/>
      <c r="D3560" s="114"/>
      <c r="E3560" s="116"/>
      <c r="F3560" s="116"/>
      <c r="G3560" s="114"/>
      <c r="H3560" s="115"/>
      <c r="I3560" s="274"/>
      <c r="J3560" s="277" t="str">
        <f>IFERROR(VLOOKUP(I3560,ACOUSTIC_SITE_INFO!$AR$3:$AS$501,2,FALSE),"")</f>
        <v/>
      </c>
    </row>
    <row r="3561" spans="1:10" x14ac:dyDescent="0.35">
      <c r="A3561" s="113"/>
      <c r="B3561" s="114"/>
      <c r="C3561" s="115"/>
      <c r="D3561" s="114"/>
      <c r="E3561" s="116"/>
      <c r="F3561" s="116"/>
      <c r="G3561" s="114"/>
      <c r="H3561" s="115"/>
      <c r="I3561" s="274"/>
      <c r="J3561" s="277" t="str">
        <f>IFERROR(VLOOKUP(I3561,ACOUSTIC_SITE_INFO!$AR$3:$AS$501,2,FALSE),"")</f>
        <v/>
      </c>
    </row>
    <row r="3562" spans="1:10" x14ac:dyDescent="0.35">
      <c r="A3562" s="113"/>
      <c r="B3562" s="114"/>
      <c r="C3562" s="115"/>
      <c r="D3562" s="114"/>
      <c r="E3562" s="116"/>
      <c r="F3562" s="116"/>
      <c r="G3562" s="114"/>
      <c r="H3562" s="115"/>
      <c r="I3562" s="274"/>
      <c r="J3562" s="277" t="str">
        <f>IFERROR(VLOOKUP(I3562,ACOUSTIC_SITE_INFO!$AR$3:$AS$501,2,FALSE),"")</f>
        <v/>
      </c>
    </row>
    <row r="3563" spans="1:10" x14ac:dyDescent="0.35">
      <c r="A3563" s="113"/>
      <c r="B3563" s="114"/>
      <c r="C3563" s="115"/>
      <c r="D3563" s="114"/>
      <c r="E3563" s="116"/>
      <c r="F3563" s="116"/>
      <c r="G3563" s="114"/>
      <c r="H3563" s="115"/>
      <c r="I3563" s="274"/>
      <c r="J3563" s="277" t="str">
        <f>IFERROR(VLOOKUP(I3563,ACOUSTIC_SITE_INFO!$AR$3:$AS$501,2,FALSE),"")</f>
        <v/>
      </c>
    </row>
    <row r="3564" spans="1:10" x14ac:dyDescent="0.35">
      <c r="A3564" s="113"/>
      <c r="B3564" s="114"/>
      <c r="C3564" s="115"/>
      <c r="D3564" s="114"/>
      <c r="E3564" s="116"/>
      <c r="F3564" s="116"/>
      <c r="G3564" s="114"/>
      <c r="H3564" s="115"/>
      <c r="I3564" s="274"/>
      <c r="J3564" s="277" t="str">
        <f>IFERROR(VLOOKUP(I3564,ACOUSTIC_SITE_INFO!$AR$3:$AS$501,2,FALSE),"")</f>
        <v/>
      </c>
    </row>
    <row r="3565" spans="1:10" x14ac:dyDescent="0.35">
      <c r="A3565" s="113"/>
      <c r="B3565" s="114"/>
      <c r="C3565" s="115"/>
      <c r="D3565" s="114"/>
      <c r="E3565" s="116"/>
      <c r="F3565" s="116"/>
      <c r="G3565" s="114"/>
      <c r="H3565" s="115"/>
      <c r="I3565" s="274"/>
      <c r="J3565" s="277" t="str">
        <f>IFERROR(VLOOKUP(I3565,ACOUSTIC_SITE_INFO!$AR$3:$AS$501,2,FALSE),"")</f>
        <v/>
      </c>
    </row>
    <row r="3566" spans="1:10" x14ac:dyDescent="0.35">
      <c r="A3566" s="113"/>
      <c r="B3566" s="114"/>
      <c r="C3566" s="115"/>
      <c r="D3566" s="114"/>
      <c r="E3566" s="116"/>
      <c r="F3566" s="116"/>
      <c r="G3566" s="114"/>
      <c r="H3566" s="115"/>
      <c r="I3566" s="274"/>
      <c r="J3566" s="277" t="str">
        <f>IFERROR(VLOOKUP(I3566,ACOUSTIC_SITE_INFO!$AR$3:$AS$501,2,FALSE),"")</f>
        <v/>
      </c>
    </row>
    <row r="3567" spans="1:10" x14ac:dyDescent="0.35">
      <c r="A3567" s="113"/>
      <c r="B3567" s="114"/>
      <c r="C3567" s="115"/>
      <c r="D3567" s="114"/>
      <c r="E3567" s="116"/>
      <c r="F3567" s="116"/>
      <c r="G3567" s="114"/>
      <c r="H3567" s="115"/>
      <c r="I3567" s="274"/>
      <c r="J3567" s="277" t="str">
        <f>IFERROR(VLOOKUP(I3567,ACOUSTIC_SITE_INFO!$AR$3:$AS$501,2,FALSE),"")</f>
        <v/>
      </c>
    </row>
    <row r="3568" spans="1:10" x14ac:dyDescent="0.35">
      <c r="A3568" s="113"/>
      <c r="B3568" s="114"/>
      <c r="C3568" s="115"/>
      <c r="D3568" s="114"/>
      <c r="E3568" s="116"/>
      <c r="F3568" s="116"/>
      <c r="G3568" s="114"/>
      <c r="H3568" s="115"/>
      <c r="I3568" s="274"/>
      <c r="J3568" s="277" t="str">
        <f>IFERROR(VLOOKUP(I3568,ACOUSTIC_SITE_INFO!$AR$3:$AS$501,2,FALSE),"")</f>
        <v/>
      </c>
    </row>
    <row r="3569" spans="1:10" x14ac:dyDescent="0.35">
      <c r="A3569" s="113"/>
      <c r="B3569" s="114"/>
      <c r="C3569" s="115"/>
      <c r="D3569" s="114"/>
      <c r="E3569" s="116"/>
      <c r="F3569" s="116"/>
      <c r="G3569" s="114"/>
      <c r="H3569" s="115"/>
      <c r="I3569" s="274"/>
      <c r="J3569" s="277" t="str">
        <f>IFERROR(VLOOKUP(I3569,ACOUSTIC_SITE_INFO!$AR$3:$AS$501,2,FALSE),"")</f>
        <v/>
      </c>
    </row>
    <row r="3570" spans="1:10" x14ac:dyDescent="0.35">
      <c r="A3570" s="113"/>
      <c r="B3570" s="114"/>
      <c r="C3570" s="115"/>
      <c r="D3570" s="114"/>
      <c r="E3570" s="116"/>
      <c r="F3570" s="116"/>
      <c r="G3570" s="114"/>
      <c r="H3570" s="115"/>
      <c r="I3570" s="274"/>
      <c r="J3570" s="277" t="str">
        <f>IFERROR(VLOOKUP(I3570,ACOUSTIC_SITE_INFO!$AR$3:$AS$501,2,FALSE),"")</f>
        <v/>
      </c>
    </row>
    <row r="3571" spans="1:10" x14ac:dyDescent="0.35">
      <c r="A3571" s="113"/>
      <c r="B3571" s="114"/>
      <c r="C3571" s="115"/>
      <c r="D3571" s="114"/>
      <c r="E3571" s="116"/>
      <c r="F3571" s="116"/>
      <c r="G3571" s="114"/>
      <c r="H3571" s="115"/>
      <c r="I3571" s="274"/>
      <c r="J3571" s="277" t="str">
        <f>IFERROR(VLOOKUP(I3571,ACOUSTIC_SITE_INFO!$AR$3:$AS$501,2,FALSE),"")</f>
        <v/>
      </c>
    </row>
    <row r="3572" spans="1:10" x14ac:dyDescent="0.35">
      <c r="A3572" s="113"/>
      <c r="B3572" s="114"/>
      <c r="C3572" s="115"/>
      <c r="D3572" s="114"/>
      <c r="E3572" s="116"/>
      <c r="F3572" s="116"/>
      <c r="G3572" s="114"/>
      <c r="H3572" s="115"/>
      <c r="I3572" s="274"/>
      <c r="J3572" s="277" t="str">
        <f>IFERROR(VLOOKUP(I3572,ACOUSTIC_SITE_INFO!$AR$3:$AS$501,2,FALSE),"")</f>
        <v/>
      </c>
    </row>
    <row r="3573" spans="1:10" x14ac:dyDescent="0.35">
      <c r="A3573" s="113"/>
      <c r="B3573" s="114"/>
      <c r="C3573" s="115"/>
      <c r="D3573" s="114"/>
      <c r="E3573" s="116"/>
      <c r="F3573" s="116"/>
      <c r="G3573" s="114"/>
      <c r="H3573" s="115"/>
      <c r="I3573" s="274"/>
      <c r="J3573" s="277" t="str">
        <f>IFERROR(VLOOKUP(I3573,ACOUSTIC_SITE_INFO!$AR$3:$AS$501,2,FALSE),"")</f>
        <v/>
      </c>
    </row>
    <row r="3574" spans="1:10" x14ac:dyDescent="0.35">
      <c r="A3574" s="113"/>
      <c r="B3574" s="114"/>
      <c r="C3574" s="115"/>
      <c r="D3574" s="114"/>
      <c r="E3574" s="116"/>
      <c r="F3574" s="116"/>
      <c r="G3574" s="114"/>
      <c r="H3574" s="115"/>
      <c r="I3574" s="274"/>
      <c r="J3574" s="277" t="str">
        <f>IFERROR(VLOOKUP(I3574,ACOUSTIC_SITE_INFO!$AR$3:$AS$501,2,FALSE),"")</f>
        <v/>
      </c>
    </row>
    <row r="3575" spans="1:10" x14ac:dyDescent="0.35">
      <c r="A3575" s="113"/>
      <c r="B3575" s="114"/>
      <c r="C3575" s="115"/>
      <c r="D3575" s="114"/>
      <c r="E3575" s="116"/>
      <c r="F3575" s="116"/>
      <c r="G3575" s="114"/>
      <c r="H3575" s="115"/>
      <c r="I3575" s="274"/>
      <c r="J3575" s="277" t="str">
        <f>IFERROR(VLOOKUP(I3575,ACOUSTIC_SITE_INFO!$AR$3:$AS$501,2,FALSE),"")</f>
        <v/>
      </c>
    </row>
    <row r="3576" spans="1:10" x14ac:dyDescent="0.35">
      <c r="A3576" s="113"/>
      <c r="B3576" s="114"/>
      <c r="C3576" s="115"/>
      <c r="D3576" s="114"/>
      <c r="E3576" s="116"/>
      <c r="F3576" s="116"/>
      <c r="G3576" s="114"/>
      <c r="H3576" s="115"/>
      <c r="I3576" s="274"/>
      <c r="J3576" s="277" t="str">
        <f>IFERROR(VLOOKUP(I3576,ACOUSTIC_SITE_INFO!$AR$3:$AS$501,2,FALSE),"")</f>
        <v/>
      </c>
    </row>
    <row r="3577" spans="1:10" x14ac:dyDescent="0.35">
      <c r="A3577" s="113"/>
      <c r="B3577" s="114"/>
      <c r="C3577" s="115"/>
      <c r="D3577" s="114"/>
      <c r="E3577" s="116"/>
      <c r="F3577" s="116"/>
      <c r="G3577" s="114"/>
      <c r="H3577" s="115"/>
      <c r="I3577" s="274"/>
      <c r="J3577" s="277" t="str">
        <f>IFERROR(VLOOKUP(I3577,ACOUSTIC_SITE_INFO!$AR$3:$AS$501,2,FALSE),"")</f>
        <v/>
      </c>
    </row>
    <row r="3578" spans="1:10" x14ac:dyDescent="0.35">
      <c r="A3578" s="113"/>
      <c r="B3578" s="114"/>
      <c r="C3578" s="115"/>
      <c r="D3578" s="114"/>
      <c r="E3578" s="116"/>
      <c r="F3578" s="116"/>
      <c r="G3578" s="114"/>
      <c r="H3578" s="115"/>
      <c r="I3578" s="274"/>
      <c r="J3578" s="277" t="str">
        <f>IFERROR(VLOOKUP(I3578,ACOUSTIC_SITE_INFO!$AR$3:$AS$501,2,FALSE),"")</f>
        <v/>
      </c>
    </row>
    <row r="3579" spans="1:10" x14ac:dyDescent="0.35">
      <c r="A3579" s="113"/>
      <c r="B3579" s="114"/>
      <c r="C3579" s="115"/>
      <c r="D3579" s="114"/>
      <c r="E3579" s="116"/>
      <c r="F3579" s="116"/>
      <c r="G3579" s="114"/>
      <c r="H3579" s="115"/>
      <c r="I3579" s="274"/>
      <c r="J3579" s="277" t="str">
        <f>IFERROR(VLOOKUP(I3579,ACOUSTIC_SITE_INFO!$AR$3:$AS$501,2,FALSE),"")</f>
        <v/>
      </c>
    </row>
    <row r="3580" spans="1:10" x14ac:dyDescent="0.35">
      <c r="A3580" s="113"/>
      <c r="B3580" s="114"/>
      <c r="C3580" s="115"/>
      <c r="D3580" s="114"/>
      <c r="E3580" s="116"/>
      <c r="F3580" s="116"/>
      <c r="G3580" s="114"/>
      <c r="H3580" s="115"/>
      <c r="I3580" s="274"/>
      <c r="J3580" s="277" t="str">
        <f>IFERROR(VLOOKUP(I3580,ACOUSTIC_SITE_INFO!$AR$3:$AS$501,2,FALSE),"")</f>
        <v/>
      </c>
    </row>
    <row r="3581" spans="1:10" x14ac:dyDescent="0.35">
      <c r="A3581" s="113"/>
      <c r="B3581" s="114"/>
      <c r="C3581" s="115"/>
      <c r="D3581" s="114"/>
      <c r="E3581" s="116"/>
      <c r="F3581" s="116"/>
      <c r="G3581" s="114"/>
      <c r="H3581" s="115"/>
      <c r="I3581" s="274"/>
      <c r="J3581" s="277" t="str">
        <f>IFERROR(VLOOKUP(I3581,ACOUSTIC_SITE_INFO!$AR$3:$AS$501,2,FALSE),"")</f>
        <v/>
      </c>
    </row>
    <row r="3582" spans="1:10" x14ac:dyDescent="0.35">
      <c r="A3582" s="113"/>
      <c r="B3582" s="114"/>
      <c r="C3582" s="115"/>
      <c r="D3582" s="114"/>
      <c r="E3582" s="116"/>
      <c r="F3582" s="116"/>
      <c r="G3582" s="114"/>
      <c r="H3582" s="115"/>
      <c r="I3582" s="274"/>
      <c r="J3582" s="277" t="str">
        <f>IFERROR(VLOOKUP(I3582,ACOUSTIC_SITE_INFO!$AR$3:$AS$501,2,FALSE),"")</f>
        <v/>
      </c>
    </row>
    <row r="3583" spans="1:10" x14ac:dyDescent="0.35">
      <c r="A3583" s="113"/>
      <c r="B3583" s="114"/>
      <c r="C3583" s="115"/>
      <c r="D3583" s="114"/>
      <c r="E3583" s="116"/>
      <c r="F3583" s="116"/>
      <c r="G3583" s="114"/>
      <c r="H3583" s="115"/>
      <c r="I3583" s="274"/>
      <c r="J3583" s="277" t="str">
        <f>IFERROR(VLOOKUP(I3583,ACOUSTIC_SITE_INFO!$AR$3:$AS$501,2,FALSE),"")</f>
        <v/>
      </c>
    </row>
    <row r="3584" spans="1:10" x14ac:dyDescent="0.35">
      <c r="A3584" s="113"/>
      <c r="B3584" s="114"/>
      <c r="C3584" s="115"/>
      <c r="D3584" s="114"/>
      <c r="E3584" s="116"/>
      <c r="F3584" s="116"/>
      <c r="G3584" s="114"/>
      <c r="H3584" s="115"/>
      <c r="I3584" s="274"/>
      <c r="J3584" s="277" t="str">
        <f>IFERROR(VLOOKUP(I3584,ACOUSTIC_SITE_INFO!$AR$3:$AS$501,2,FALSE),"")</f>
        <v/>
      </c>
    </row>
    <row r="3585" spans="1:10" x14ac:dyDescent="0.35">
      <c r="A3585" s="113"/>
      <c r="B3585" s="114"/>
      <c r="C3585" s="115"/>
      <c r="D3585" s="114"/>
      <c r="E3585" s="116"/>
      <c r="F3585" s="116"/>
      <c r="G3585" s="114"/>
      <c r="H3585" s="115"/>
      <c r="I3585" s="274"/>
      <c r="J3585" s="277" t="str">
        <f>IFERROR(VLOOKUP(I3585,ACOUSTIC_SITE_INFO!$AR$3:$AS$501,2,FALSE),"")</f>
        <v/>
      </c>
    </row>
    <row r="3586" spans="1:10" x14ac:dyDescent="0.35">
      <c r="A3586" s="113"/>
      <c r="B3586" s="114"/>
      <c r="C3586" s="115"/>
      <c r="D3586" s="114"/>
      <c r="E3586" s="116"/>
      <c r="F3586" s="116"/>
      <c r="G3586" s="114"/>
      <c r="H3586" s="115"/>
      <c r="I3586" s="274"/>
      <c r="J3586" s="277" t="str">
        <f>IFERROR(VLOOKUP(I3586,ACOUSTIC_SITE_INFO!$AR$3:$AS$501,2,FALSE),"")</f>
        <v/>
      </c>
    </row>
    <row r="3587" spans="1:10" x14ac:dyDescent="0.35">
      <c r="A3587" s="113"/>
      <c r="B3587" s="114"/>
      <c r="C3587" s="115"/>
      <c r="D3587" s="114"/>
      <c r="E3587" s="116"/>
      <c r="F3587" s="116"/>
      <c r="G3587" s="114"/>
      <c r="H3587" s="115"/>
      <c r="I3587" s="274"/>
      <c r="J3587" s="277" t="str">
        <f>IFERROR(VLOOKUP(I3587,ACOUSTIC_SITE_INFO!$AR$3:$AS$501,2,FALSE),"")</f>
        <v/>
      </c>
    </row>
    <row r="3588" spans="1:10" x14ac:dyDescent="0.35">
      <c r="A3588" s="113"/>
      <c r="B3588" s="114"/>
      <c r="C3588" s="115"/>
      <c r="D3588" s="114"/>
      <c r="E3588" s="116"/>
      <c r="F3588" s="116"/>
      <c r="G3588" s="114"/>
      <c r="H3588" s="115"/>
      <c r="I3588" s="274"/>
      <c r="J3588" s="277" t="str">
        <f>IFERROR(VLOOKUP(I3588,ACOUSTIC_SITE_INFO!$AR$3:$AS$501,2,FALSE),"")</f>
        <v/>
      </c>
    </row>
    <row r="3589" spans="1:10" x14ac:dyDescent="0.35">
      <c r="A3589" s="113"/>
      <c r="B3589" s="114"/>
      <c r="C3589" s="115"/>
      <c r="D3589" s="114"/>
      <c r="E3589" s="116"/>
      <c r="F3589" s="116"/>
      <c r="G3589" s="114"/>
      <c r="H3589" s="115"/>
      <c r="I3589" s="274"/>
      <c r="J3589" s="277" t="str">
        <f>IFERROR(VLOOKUP(I3589,ACOUSTIC_SITE_INFO!$AR$3:$AS$501,2,FALSE),"")</f>
        <v/>
      </c>
    </row>
    <row r="3590" spans="1:10" x14ac:dyDescent="0.35">
      <c r="A3590" s="113"/>
      <c r="B3590" s="114"/>
      <c r="C3590" s="115"/>
      <c r="D3590" s="114"/>
      <c r="E3590" s="116"/>
      <c r="F3590" s="116"/>
      <c r="G3590" s="114"/>
      <c r="H3590" s="115"/>
      <c r="I3590" s="274"/>
      <c r="J3590" s="277" t="str">
        <f>IFERROR(VLOOKUP(I3590,ACOUSTIC_SITE_INFO!$AR$3:$AS$501,2,FALSE),"")</f>
        <v/>
      </c>
    </row>
    <row r="3591" spans="1:10" x14ac:dyDescent="0.35">
      <c r="A3591" s="113"/>
      <c r="B3591" s="114"/>
      <c r="C3591" s="115"/>
      <c r="D3591" s="114"/>
      <c r="E3591" s="116"/>
      <c r="F3591" s="116"/>
      <c r="G3591" s="114"/>
      <c r="H3591" s="115"/>
      <c r="I3591" s="274"/>
      <c r="J3591" s="277" t="str">
        <f>IFERROR(VLOOKUP(I3591,ACOUSTIC_SITE_INFO!$AR$3:$AS$501,2,FALSE),"")</f>
        <v/>
      </c>
    </row>
    <row r="3592" spans="1:10" x14ac:dyDescent="0.35">
      <c r="A3592" s="113"/>
      <c r="B3592" s="114"/>
      <c r="C3592" s="115"/>
      <c r="D3592" s="114"/>
      <c r="E3592" s="116"/>
      <c r="F3592" s="116"/>
      <c r="G3592" s="114"/>
      <c r="H3592" s="115"/>
      <c r="I3592" s="274"/>
      <c r="J3592" s="277" t="str">
        <f>IFERROR(VLOOKUP(I3592,ACOUSTIC_SITE_INFO!$AR$3:$AS$501,2,FALSE),"")</f>
        <v/>
      </c>
    </row>
    <row r="3593" spans="1:10" x14ac:dyDescent="0.35">
      <c r="A3593" s="113"/>
      <c r="B3593" s="114"/>
      <c r="C3593" s="115"/>
      <c r="D3593" s="114"/>
      <c r="E3593" s="116"/>
      <c r="F3593" s="116"/>
      <c r="G3593" s="114"/>
      <c r="H3593" s="115"/>
      <c r="I3593" s="274"/>
      <c r="J3593" s="277" t="str">
        <f>IFERROR(VLOOKUP(I3593,ACOUSTIC_SITE_INFO!$AR$3:$AS$501,2,FALSE),"")</f>
        <v/>
      </c>
    </row>
    <row r="3594" spans="1:10" x14ac:dyDescent="0.35">
      <c r="A3594" s="113"/>
      <c r="B3594" s="114"/>
      <c r="C3594" s="115"/>
      <c r="D3594" s="114"/>
      <c r="E3594" s="116"/>
      <c r="F3594" s="116"/>
      <c r="G3594" s="114"/>
      <c r="H3594" s="115"/>
      <c r="I3594" s="274"/>
      <c r="J3594" s="277" t="str">
        <f>IFERROR(VLOOKUP(I3594,ACOUSTIC_SITE_INFO!$AR$3:$AS$501,2,FALSE),"")</f>
        <v/>
      </c>
    </row>
    <row r="3595" spans="1:10" x14ac:dyDescent="0.35">
      <c r="A3595" s="113"/>
      <c r="B3595" s="114"/>
      <c r="C3595" s="115"/>
      <c r="D3595" s="114"/>
      <c r="E3595" s="116"/>
      <c r="F3595" s="116"/>
      <c r="G3595" s="114"/>
      <c r="H3595" s="115"/>
      <c r="I3595" s="274"/>
      <c r="J3595" s="277" t="str">
        <f>IFERROR(VLOOKUP(I3595,ACOUSTIC_SITE_INFO!$AR$3:$AS$501,2,FALSE),"")</f>
        <v/>
      </c>
    </row>
    <row r="3596" spans="1:10" x14ac:dyDescent="0.35">
      <c r="A3596" s="113"/>
      <c r="B3596" s="114"/>
      <c r="C3596" s="115"/>
      <c r="D3596" s="114"/>
      <c r="E3596" s="116"/>
      <c r="F3596" s="116"/>
      <c r="G3596" s="114"/>
      <c r="H3596" s="115"/>
      <c r="I3596" s="274"/>
      <c r="J3596" s="277" t="str">
        <f>IFERROR(VLOOKUP(I3596,ACOUSTIC_SITE_INFO!$AR$3:$AS$501,2,FALSE),"")</f>
        <v/>
      </c>
    </row>
    <row r="3597" spans="1:10" x14ac:dyDescent="0.35">
      <c r="A3597" s="113"/>
      <c r="B3597" s="114"/>
      <c r="C3597" s="115"/>
      <c r="D3597" s="114"/>
      <c r="E3597" s="116"/>
      <c r="F3597" s="116"/>
      <c r="G3597" s="114"/>
      <c r="H3597" s="115"/>
      <c r="I3597" s="274"/>
      <c r="J3597" s="277" t="str">
        <f>IFERROR(VLOOKUP(I3597,ACOUSTIC_SITE_INFO!$AR$3:$AS$501,2,FALSE),"")</f>
        <v/>
      </c>
    </row>
    <row r="3598" spans="1:10" x14ac:dyDescent="0.35">
      <c r="A3598" s="113"/>
      <c r="B3598" s="114"/>
      <c r="C3598" s="115"/>
      <c r="D3598" s="114"/>
      <c r="E3598" s="116"/>
      <c r="F3598" s="116"/>
      <c r="G3598" s="114"/>
      <c r="H3598" s="115"/>
      <c r="I3598" s="274"/>
      <c r="J3598" s="277" t="str">
        <f>IFERROR(VLOOKUP(I3598,ACOUSTIC_SITE_INFO!$AR$3:$AS$501,2,FALSE),"")</f>
        <v/>
      </c>
    </row>
    <row r="3599" spans="1:10" x14ac:dyDescent="0.35">
      <c r="A3599" s="113"/>
      <c r="B3599" s="114"/>
      <c r="C3599" s="115"/>
      <c r="D3599" s="114"/>
      <c r="E3599" s="116"/>
      <c r="F3599" s="116"/>
      <c r="G3599" s="114"/>
      <c r="H3599" s="115"/>
      <c r="I3599" s="274"/>
      <c r="J3599" s="277" t="str">
        <f>IFERROR(VLOOKUP(I3599,ACOUSTIC_SITE_INFO!$AR$3:$AS$501,2,FALSE),"")</f>
        <v/>
      </c>
    </row>
    <row r="3600" spans="1:10" x14ac:dyDescent="0.35">
      <c r="A3600" s="113"/>
      <c r="B3600" s="114"/>
      <c r="C3600" s="115"/>
      <c r="D3600" s="114"/>
      <c r="E3600" s="116"/>
      <c r="F3600" s="116"/>
      <c r="G3600" s="114"/>
      <c r="H3600" s="115"/>
      <c r="I3600" s="274"/>
      <c r="J3600" s="277" t="str">
        <f>IFERROR(VLOOKUP(I3600,ACOUSTIC_SITE_INFO!$AR$3:$AS$501,2,FALSE),"")</f>
        <v/>
      </c>
    </row>
    <row r="3601" spans="1:10" x14ac:dyDescent="0.35">
      <c r="A3601" s="113"/>
      <c r="B3601" s="114"/>
      <c r="C3601" s="115"/>
      <c r="D3601" s="114"/>
      <c r="E3601" s="116"/>
      <c r="F3601" s="116"/>
      <c r="G3601" s="114"/>
      <c r="H3601" s="115"/>
      <c r="I3601" s="274"/>
      <c r="J3601" s="277" t="str">
        <f>IFERROR(VLOOKUP(I3601,ACOUSTIC_SITE_INFO!$AR$3:$AS$501,2,FALSE),"")</f>
        <v/>
      </c>
    </row>
    <row r="3602" spans="1:10" x14ac:dyDescent="0.35">
      <c r="A3602" s="113"/>
      <c r="B3602" s="114"/>
      <c r="C3602" s="115"/>
      <c r="D3602" s="114"/>
      <c r="E3602" s="116"/>
      <c r="F3602" s="116"/>
      <c r="G3602" s="114"/>
      <c r="H3602" s="115"/>
      <c r="I3602" s="274"/>
      <c r="J3602" s="277" t="str">
        <f>IFERROR(VLOOKUP(I3602,ACOUSTIC_SITE_INFO!$AR$3:$AS$501,2,FALSE),"")</f>
        <v/>
      </c>
    </row>
    <row r="3603" spans="1:10" x14ac:dyDescent="0.35">
      <c r="A3603" s="113"/>
      <c r="B3603" s="114"/>
      <c r="C3603" s="115"/>
      <c r="D3603" s="114"/>
      <c r="E3603" s="116"/>
      <c r="F3603" s="116"/>
      <c r="G3603" s="114"/>
      <c r="H3603" s="115"/>
      <c r="I3603" s="274"/>
      <c r="J3603" s="277" t="str">
        <f>IFERROR(VLOOKUP(I3603,ACOUSTIC_SITE_INFO!$AR$3:$AS$501,2,FALSE),"")</f>
        <v/>
      </c>
    </row>
    <row r="3604" spans="1:10" x14ac:dyDescent="0.35">
      <c r="A3604" s="113"/>
      <c r="B3604" s="114"/>
      <c r="C3604" s="115"/>
      <c r="D3604" s="114"/>
      <c r="E3604" s="116"/>
      <c r="F3604" s="116"/>
      <c r="G3604" s="114"/>
      <c r="H3604" s="115"/>
      <c r="I3604" s="274"/>
      <c r="J3604" s="277" t="str">
        <f>IFERROR(VLOOKUP(I3604,ACOUSTIC_SITE_INFO!$AR$3:$AS$501,2,FALSE),"")</f>
        <v/>
      </c>
    </row>
    <row r="3605" spans="1:10" x14ac:dyDescent="0.35">
      <c r="A3605" s="113"/>
      <c r="B3605" s="114"/>
      <c r="C3605" s="115"/>
      <c r="D3605" s="114"/>
      <c r="E3605" s="116"/>
      <c r="F3605" s="116"/>
      <c r="G3605" s="114"/>
      <c r="H3605" s="115"/>
      <c r="I3605" s="274"/>
      <c r="J3605" s="277" t="str">
        <f>IFERROR(VLOOKUP(I3605,ACOUSTIC_SITE_INFO!$AR$3:$AS$501,2,FALSE),"")</f>
        <v/>
      </c>
    </row>
    <row r="3606" spans="1:10" x14ac:dyDescent="0.35">
      <c r="A3606" s="113"/>
      <c r="B3606" s="114"/>
      <c r="C3606" s="115"/>
      <c r="D3606" s="114"/>
      <c r="E3606" s="116"/>
      <c r="F3606" s="116"/>
      <c r="G3606" s="114"/>
      <c r="H3606" s="115"/>
      <c r="I3606" s="274"/>
      <c r="J3606" s="277" t="str">
        <f>IFERROR(VLOOKUP(I3606,ACOUSTIC_SITE_INFO!$AR$3:$AS$501,2,FALSE),"")</f>
        <v/>
      </c>
    </row>
    <row r="3607" spans="1:10" x14ac:dyDescent="0.35">
      <c r="A3607" s="113"/>
      <c r="B3607" s="114"/>
      <c r="C3607" s="115"/>
      <c r="D3607" s="114"/>
      <c r="E3607" s="116"/>
      <c r="F3607" s="116"/>
      <c r="G3607" s="114"/>
      <c r="H3607" s="115"/>
      <c r="I3607" s="274"/>
      <c r="J3607" s="277" t="str">
        <f>IFERROR(VLOOKUP(I3607,ACOUSTIC_SITE_INFO!$AR$3:$AS$501,2,FALSE),"")</f>
        <v/>
      </c>
    </row>
    <row r="3608" spans="1:10" x14ac:dyDescent="0.35">
      <c r="A3608" s="113"/>
      <c r="B3608" s="114"/>
      <c r="C3608" s="115"/>
      <c r="D3608" s="114"/>
      <c r="E3608" s="116"/>
      <c r="F3608" s="116"/>
      <c r="G3608" s="114"/>
      <c r="H3608" s="115"/>
      <c r="I3608" s="274"/>
      <c r="J3608" s="277" t="str">
        <f>IFERROR(VLOOKUP(I3608,ACOUSTIC_SITE_INFO!$AR$3:$AS$501,2,FALSE),"")</f>
        <v/>
      </c>
    </row>
    <row r="3609" spans="1:10" x14ac:dyDescent="0.35">
      <c r="A3609" s="113"/>
      <c r="B3609" s="114"/>
      <c r="C3609" s="115"/>
      <c r="D3609" s="114"/>
      <c r="E3609" s="116"/>
      <c r="F3609" s="116"/>
      <c r="G3609" s="114"/>
      <c r="H3609" s="115"/>
      <c r="I3609" s="274"/>
      <c r="J3609" s="277" t="str">
        <f>IFERROR(VLOOKUP(I3609,ACOUSTIC_SITE_INFO!$AR$3:$AS$501,2,FALSE),"")</f>
        <v/>
      </c>
    </row>
    <row r="3610" spans="1:10" x14ac:dyDescent="0.35">
      <c r="A3610" s="113"/>
      <c r="B3610" s="114"/>
      <c r="C3610" s="115"/>
      <c r="D3610" s="114"/>
      <c r="E3610" s="116"/>
      <c r="F3610" s="116"/>
      <c r="G3610" s="114"/>
      <c r="H3610" s="115"/>
      <c r="I3610" s="274"/>
      <c r="J3610" s="277" t="str">
        <f>IFERROR(VLOOKUP(I3610,ACOUSTIC_SITE_INFO!$AR$3:$AS$501,2,FALSE),"")</f>
        <v/>
      </c>
    </row>
    <row r="3611" spans="1:10" x14ac:dyDescent="0.35">
      <c r="A3611" s="113"/>
      <c r="B3611" s="114"/>
      <c r="C3611" s="115"/>
      <c r="D3611" s="114"/>
      <c r="E3611" s="116"/>
      <c r="F3611" s="116"/>
      <c r="G3611" s="114"/>
      <c r="H3611" s="115"/>
      <c r="I3611" s="274"/>
      <c r="J3611" s="277" t="str">
        <f>IFERROR(VLOOKUP(I3611,ACOUSTIC_SITE_INFO!$AR$3:$AS$501,2,FALSE),"")</f>
        <v/>
      </c>
    </row>
    <row r="3612" spans="1:10" x14ac:dyDescent="0.35">
      <c r="A3612" s="113"/>
      <c r="B3612" s="114"/>
      <c r="C3612" s="115"/>
      <c r="D3612" s="114"/>
      <c r="E3612" s="116"/>
      <c r="F3612" s="116"/>
      <c r="G3612" s="114"/>
      <c r="H3612" s="115"/>
      <c r="I3612" s="274"/>
      <c r="J3612" s="277" t="str">
        <f>IFERROR(VLOOKUP(I3612,ACOUSTIC_SITE_INFO!$AR$3:$AS$501,2,FALSE),"")</f>
        <v/>
      </c>
    </row>
    <row r="3613" spans="1:10" x14ac:dyDescent="0.35">
      <c r="A3613" s="113"/>
      <c r="B3613" s="114"/>
      <c r="C3613" s="115"/>
      <c r="D3613" s="114"/>
      <c r="E3613" s="116"/>
      <c r="F3613" s="116"/>
      <c r="G3613" s="114"/>
      <c r="H3613" s="115"/>
      <c r="I3613" s="274"/>
      <c r="J3613" s="277" t="str">
        <f>IFERROR(VLOOKUP(I3613,ACOUSTIC_SITE_INFO!$AR$3:$AS$501,2,FALSE),"")</f>
        <v/>
      </c>
    </row>
    <row r="3614" spans="1:10" x14ac:dyDescent="0.35">
      <c r="A3614" s="113"/>
      <c r="B3614" s="114"/>
      <c r="C3614" s="115"/>
      <c r="D3614" s="114"/>
      <c r="E3614" s="116"/>
      <c r="F3614" s="116"/>
      <c r="G3614" s="114"/>
      <c r="H3614" s="115"/>
      <c r="I3614" s="274"/>
      <c r="J3614" s="277" t="str">
        <f>IFERROR(VLOOKUP(I3614,ACOUSTIC_SITE_INFO!$AR$3:$AS$501,2,FALSE),"")</f>
        <v/>
      </c>
    </row>
    <row r="3615" spans="1:10" x14ac:dyDescent="0.35">
      <c r="A3615" s="113"/>
      <c r="B3615" s="114"/>
      <c r="C3615" s="115"/>
      <c r="D3615" s="114"/>
      <c r="E3615" s="116"/>
      <c r="F3615" s="116"/>
      <c r="G3615" s="114"/>
      <c r="H3615" s="115"/>
      <c r="I3615" s="274"/>
      <c r="J3615" s="277" t="str">
        <f>IFERROR(VLOOKUP(I3615,ACOUSTIC_SITE_INFO!$AR$3:$AS$501,2,FALSE),"")</f>
        <v/>
      </c>
    </row>
    <row r="3616" spans="1:10" x14ac:dyDescent="0.35">
      <c r="A3616" s="113"/>
      <c r="B3616" s="114"/>
      <c r="C3616" s="115"/>
      <c r="D3616" s="114"/>
      <c r="E3616" s="116"/>
      <c r="F3616" s="116"/>
      <c r="G3616" s="114"/>
      <c r="H3616" s="115"/>
      <c r="I3616" s="274"/>
      <c r="J3616" s="277" t="str">
        <f>IFERROR(VLOOKUP(I3616,ACOUSTIC_SITE_INFO!$AR$3:$AS$501,2,FALSE),"")</f>
        <v/>
      </c>
    </row>
    <row r="3617" spans="1:10" x14ac:dyDescent="0.35">
      <c r="A3617" s="113"/>
      <c r="B3617" s="114"/>
      <c r="C3617" s="115"/>
      <c r="D3617" s="114"/>
      <c r="E3617" s="116"/>
      <c r="F3617" s="116"/>
      <c r="G3617" s="114"/>
      <c r="H3617" s="115"/>
      <c r="I3617" s="274"/>
      <c r="J3617" s="277" t="str">
        <f>IFERROR(VLOOKUP(I3617,ACOUSTIC_SITE_INFO!$AR$3:$AS$501,2,FALSE),"")</f>
        <v/>
      </c>
    </row>
    <row r="3618" spans="1:10" x14ac:dyDescent="0.35">
      <c r="A3618" s="113"/>
      <c r="B3618" s="114"/>
      <c r="C3618" s="115"/>
      <c r="D3618" s="114"/>
      <c r="E3618" s="116"/>
      <c r="F3618" s="116"/>
      <c r="G3618" s="114"/>
      <c r="H3618" s="115"/>
      <c r="I3618" s="274"/>
      <c r="J3618" s="277" t="str">
        <f>IFERROR(VLOOKUP(I3618,ACOUSTIC_SITE_INFO!$AR$3:$AS$501,2,FALSE),"")</f>
        <v/>
      </c>
    </row>
    <row r="3619" spans="1:10" x14ac:dyDescent="0.35">
      <c r="A3619" s="113"/>
      <c r="B3619" s="114"/>
      <c r="C3619" s="115"/>
      <c r="D3619" s="114"/>
      <c r="E3619" s="116"/>
      <c r="F3619" s="116"/>
      <c r="G3619" s="114"/>
      <c r="H3619" s="115"/>
      <c r="I3619" s="274"/>
      <c r="J3619" s="277" t="str">
        <f>IFERROR(VLOOKUP(I3619,ACOUSTIC_SITE_INFO!$AR$3:$AS$501,2,FALSE),"")</f>
        <v/>
      </c>
    </row>
    <row r="3620" spans="1:10" x14ac:dyDescent="0.35">
      <c r="A3620" s="113"/>
      <c r="B3620" s="114"/>
      <c r="C3620" s="115"/>
      <c r="D3620" s="114"/>
      <c r="E3620" s="116"/>
      <c r="F3620" s="116"/>
      <c r="G3620" s="114"/>
      <c r="H3620" s="115"/>
      <c r="I3620" s="274"/>
      <c r="J3620" s="277" t="str">
        <f>IFERROR(VLOOKUP(I3620,ACOUSTIC_SITE_INFO!$AR$3:$AS$501,2,FALSE),"")</f>
        <v/>
      </c>
    </row>
    <row r="3621" spans="1:10" x14ac:dyDescent="0.35">
      <c r="A3621" s="113"/>
      <c r="B3621" s="114"/>
      <c r="C3621" s="115"/>
      <c r="D3621" s="114"/>
      <c r="E3621" s="116"/>
      <c r="F3621" s="116"/>
      <c r="G3621" s="114"/>
      <c r="H3621" s="115"/>
      <c r="I3621" s="274"/>
      <c r="J3621" s="277" t="str">
        <f>IFERROR(VLOOKUP(I3621,ACOUSTIC_SITE_INFO!$AR$3:$AS$501,2,FALSE),"")</f>
        <v/>
      </c>
    </row>
    <row r="3622" spans="1:10" x14ac:dyDescent="0.35">
      <c r="A3622" s="113"/>
      <c r="B3622" s="114"/>
      <c r="C3622" s="115"/>
      <c r="D3622" s="114"/>
      <c r="E3622" s="116"/>
      <c r="F3622" s="116"/>
      <c r="G3622" s="114"/>
      <c r="H3622" s="115"/>
      <c r="I3622" s="274"/>
      <c r="J3622" s="277" t="str">
        <f>IFERROR(VLOOKUP(I3622,ACOUSTIC_SITE_INFO!$AR$3:$AS$501,2,FALSE),"")</f>
        <v/>
      </c>
    </row>
    <row r="3623" spans="1:10" x14ac:dyDescent="0.35">
      <c r="A3623" s="113"/>
      <c r="B3623" s="114"/>
      <c r="C3623" s="115"/>
      <c r="D3623" s="114"/>
      <c r="E3623" s="116"/>
      <c r="F3623" s="116"/>
      <c r="G3623" s="114"/>
      <c r="H3623" s="115"/>
      <c r="I3623" s="274"/>
      <c r="J3623" s="277" t="str">
        <f>IFERROR(VLOOKUP(I3623,ACOUSTIC_SITE_INFO!$AR$3:$AS$501,2,FALSE),"")</f>
        <v/>
      </c>
    </row>
    <row r="3624" spans="1:10" x14ac:dyDescent="0.35">
      <c r="A3624" s="113"/>
      <c r="B3624" s="114"/>
      <c r="C3624" s="115"/>
      <c r="D3624" s="114"/>
      <c r="E3624" s="116"/>
      <c r="F3624" s="116"/>
      <c r="G3624" s="114"/>
      <c r="H3624" s="115"/>
      <c r="I3624" s="274"/>
      <c r="J3624" s="277" t="str">
        <f>IFERROR(VLOOKUP(I3624,ACOUSTIC_SITE_INFO!$AR$3:$AS$501,2,FALSE),"")</f>
        <v/>
      </c>
    </row>
    <row r="3625" spans="1:10" x14ac:dyDescent="0.35">
      <c r="A3625" s="113"/>
      <c r="B3625" s="114"/>
      <c r="C3625" s="115"/>
      <c r="D3625" s="114"/>
      <c r="E3625" s="116"/>
      <c r="F3625" s="116"/>
      <c r="G3625" s="114"/>
      <c r="H3625" s="115"/>
      <c r="I3625" s="274"/>
      <c r="J3625" s="277" t="str">
        <f>IFERROR(VLOOKUP(I3625,ACOUSTIC_SITE_INFO!$AR$3:$AS$501,2,FALSE),"")</f>
        <v/>
      </c>
    </row>
    <row r="3626" spans="1:10" x14ac:dyDescent="0.35">
      <c r="A3626" s="113"/>
      <c r="B3626" s="114"/>
      <c r="C3626" s="115"/>
      <c r="D3626" s="114"/>
      <c r="E3626" s="116"/>
      <c r="F3626" s="116"/>
      <c r="G3626" s="114"/>
      <c r="H3626" s="115"/>
      <c r="I3626" s="274"/>
      <c r="J3626" s="277" t="str">
        <f>IFERROR(VLOOKUP(I3626,ACOUSTIC_SITE_INFO!$AR$3:$AS$501,2,FALSE),"")</f>
        <v/>
      </c>
    </row>
    <row r="3627" spans="1:10" x14ac:dyDescent="0.35">
      <c r="A3627" s="113"/>
      <c r="B3627" s="114"/>
      <c r="C3627" s="115"/>
      <c r="D3627" s="114"/>
      <c r="E3627" s="116"/>
      <c r="F3627" s="116"/>
      <c r="G3627" s="114"/>
      <c r="H3627" s="115"/>
      <c r="I3627" s="274"/>
      <c r="J3627" s="277" t="str">
        <f>IFERROR(VLOOKUP(I3627,ACOUSTIC_SITE_INFO!$AR$3:$AS$501,2,FALSE),"")</f>
        <v/>
      </c>
    </row>
    <row r="3628" spans="1:10" x14ac:dyDescent="0.35">
      <c r="A3628" s="113"/>
      <c r="B3628" s="114"/>
      <c r="C3628" s="115"/>
      <c r="D3628" s="114"/>
      <c r="E3628" s="116"/>
      <c r="F3628" s="116"/>
      <c r="G3628" s="114"/>
      <c r="H3628" s="115"/>
      <c r="I3628" s="274"/>
      <c r="J3628" s="277" t="str">
        <f>IFERROR(VLOOKUP(I3628,ACOUSTIC_SITE_INFO!$AR$3:$AS$501,2,FALSE),"")</f>
        <v/>
      </c>
    </row>
    <row r="3629" spans="1:10" x14ac:dyDescent="0.35">
      <c r="A3629" s="113"/>
      <c r="B3629" s="114"/>
      <c r="C3629" s="115"/>
      <c r="D3629" s="114"/>
      <c r="E3629" s="116"/>
      <c r="F3629" s="116"/>
      <c r="G3629" s="114"/>
      <c r="H3629" s="115"/>
      <c r="I3629" s="274"/>
      <c r="J3629" s="277" t="str">
        <f>IFERROR(VLOOKUP(I3629,ACOUSTIC_SITE_INFO!$AR$3:$AS$501,2,FALSE),"")</f>
        <v/>
      </c>
    </row>
    <row r="3630" spans="1:10" x14ac:dyDescent="0.35">
      <c r="A3630" s="113"/>
      <c r="B3630" s="114"/>
      <c r="C3630" s="115"/>
      <c r="D3630" s="114"/>
      <c r="E3630" s="116"/>
      <c r="F3630" s="116"/>
      <c r="G3630" s="114"/>
      <c r="H3630" s="115"/>
      <c r="I3630" s="274"/>
      <c r="J3630" s="277" t="str">
        <f>IFERROR(VLOOKUP(I3630,ACOUSTIC_SITE_INFO!$AR$3:$AS$501,2,FALSE),"")</f>
        <v/>
      </c>
    </row>
    <row r="3631" spans="1:10" x14ac:dyDescent="0.35">
      <c r="A3631" s="113"/>
      <c r="B3631" s="114"/>
      <c r="C3631" s="115"/>
      <c r="D3631" s="114"/>
      <c r="E3631" s="116"/>
      <c r="F3631" s="116"/>
      <c r="G3631" s="114"/>
      <c r="H3631" s="115"/>
      <c r="I3631" s="274"/>
      <c r="J3631" s="277" t="str">
        <f>IFERROR(VLOOKUP(I3631,ACOUSTIC_SITE_INFO!$AR$3:$AS$501,2,FALSE),"")</f>
        <v/>
      </c>
    </row>
    <row r="3632" spans="1:10" x14ac:dyDescent="0.35">
      <c r="A3632" s="113"/>
      <c r="B3632" s="114"/>
      <c r="C3632" s="115"/>
      <c r="D3632" s="114"/>
      <c r="E3632" s="116"/>
      <c r="F3632" s="116"/>
      <c r="G3632" s="114"/>
      <c r="H3632" s="115"/>
      <c r="I3632" s="274"/>
      <c r="J3632" s="277" t="str">
        <f>IFERROR(VLOOKUP(I3632,ACOUSTIC_SITE_INFO!$AR$3:$AS$501,2,FALSE),"")</f>
        <v/>
      </c>
    </row>
    <row r="3633" spans="1:10" x14ac:dyDescent="0.35">
      <c r="A3633" s="113"/>
      <c r="B3633" s="114"/>
      <c r="C3633" s="115"/>
      <c r="D3633" s="114"/>
      <c r="E3633" s="116"/>
      <c r="F3633" s="116"/>
      <c r="G3633" s="114"/>
      <c r="H3633" s="115"/>
      <c r="I3633" s="274"/>
      <c r="J3633" s="277" t="str">
        <f>IFERROR(VLOOKUP(I3633,ACOUSTIC_SITE_INFO!$AR$3:$AS$501,2,FALSE),"")</f>
        <v/>
      </c>
    </row>
    <row r="3634" spans="1:10" x14ac:dyDescent="0.35">
      <c r="A3634" s="113"/>
      <c r="B3634" s="114"/>
      <c r="C3634" s="115"/>
      <c r="D3634" s="114"/>
      <c r="E3634" s="116"/>
      <c r="F3634" s="116"/>
      <c r="G3634" s="114"/>
      <c r="H3634" s="115"/>
      <c r="I3634" s="274"/>
      <c r="J3634" s="277" t="str">
        <f>IFERROR(VLOOKUP(I3634,ACOUSTIC_SITE_INFO!$AR$3:$AS$501,2,FALSE),"")</f>
        <v/>
      </c>
    </row>
    <row r="3635" spans="1:10" x14ac:dyDescent="0.35">
      <c r="A3635" s="113"/>
      <c r="B3635" s="114"/>
      <c r="C3635" s="115"/>
      <c r="D3635" s="114"/>
      <c r="E3635" s="116"/>
      <c r="F3635" s="116"/>
      <c r="G3635" s="114"/>
      <c r="H3635" s="115"/>
      <c r="I3635" s="274"/>
      <c r="J3635" s="277" t="str">
        <f>IFERROR(VLOOKUP(I3635,ACOUSTIC_SITE_INFO!$AR$3:$AS$501,2,FALSE),"")</f>
        <v/>
      </c>
    </row>
    <row r="3636" spans="1:10" x14ac:dyDescent="0.35">
      <c r="A3636" s="113"/>
      <c r="B3636" s="114"/>
      <c r="C3636" s="115"/>
      <c r="D3636" s="114"/>
      <c r="E3636" s="116"/>
      <c r="F3636" s="116"/>
      <c r="G3636" s="114"/>
      <c r="H3636" s="115"/>
      <c r="I3636" s="274"/>
      <c r="J3636" s="277" t="str">
        <f>IFERROR(VLOOKUP(I3636,ACOUSTIC_SITE_INFO!$AR$3:$AS$501,2,FALSE),"")</f>
        <v/>
      </c>
    </row>
    <row r="3637" spans="1:10" x14ac:dyDescent="0.35">
      <c r="A3637" s="113"/>
      <c r="B3637" s="114"/>
      <c r="C3637" s="115"/>
      <c r="D3637" s="114"/>
      <c r="E3637" s="116"/>
      <c r="F3637" s="116"/>
      <c r="G3637" s="114"/>
      <c r="H3637" s="115"/>
      <c r="I3637" s="274"/>
      <c r="J3637" s="277" t="str">
        <f>IFERROR(VLOOKUP(I3637,ACOUSTIC_SITE_INFO!$AR$3:$AS$501,2,FALSE),"")</f>
        <v/>
      </c>
    </row>
    <row r="3638" spans="1:10" x14ac:dyDescent="0.35">
      <c r="A3638" s="113"/>
      <c r="B3638" s="114"/>
      <c r="C3638" s="115"/>
      <c r="D3638" s="114"/>
      <c r="E3638" s="116"/>
      <c r="F3638" s="116"/>
      <c r="G3638" s="114"/>
      <c r="H3638" s="115"/>
      <c r="I3638" s="274"/>
      <c r="J3638" s="277" t="str">
        <f>IFERROR(VLOOKUP(I3638,ACOUSTIC_SITE_INFO!$AR$3:$AS$501,2,FALSE),"")</f>
        <v/>
      </c>
    </row>
    <row r="3639" spans="1:10" x14ac:dyDescent="0.35">
      <c r="A3639" s="113"/>
      <c r="B3639" s="114"/>
      <c r="C3639" s="115"/>
      <c r="D3639" s="114"/>
      <c r="E3639" s="116"/>
      <c r="F3639" s="116"/>
      <c r="G3639" s="114"/>
      <c r="H3639" s="115"/>
      <c r="I3639" s="274"/>
      <c r="J3639" s="277" t="str">
        <f>IFERROR(VLOOKUP(I3639,ACOUSTIC_SITE_INFO!$AR$3:$AS$501,2,FALSE),"")</f>
        <v/>
      </c>
    </row>
    <row r="3640" spans="1:10" x14ac:dyDescent="0.35">
      <c r="A3640" s="113"/>
      <c r="B3640" s="114"/>
      <c r="C3640" s="115"/>
      <c r="D3640" s="114"/>
      <c r="E3640" s="116"/>
      <c r="F3640" s="116"/>
      <c r="G3640" s="114"/>
      <c r="H3640" s="115"/>
      <c r="I3640" s="274"/>
      <c r="J3640" s="277" t="str">
        <f>IFERROR(VLOOKUP(I3640,ACOUSTIC_SITE_INFO!$AR$3:$AS$501,2,FALSE),"")</f>
        <v/>
      </c>
    </row>
    <row r="3641" spans="1:10" x14ac:dyDescent="0.35">
      <c r="A3641" s="113"/>
      <c r="B3641" s="114"/>
      <c r="C3641" s="115"/>
      <c r="D3641" s="114"/>
      <c r="E3641" s="116"/>
      <c r="F3641" s="116"/>
      <c r="G3641" s="114"/>
      <c r="H3641" s="115"/>
      <c r="I3641" s="274"/>
      <c r="J3641" s="277" t="str">
        <f>IFERROR(VLOOKUP(I3641,ACOUSTIC_SITE_INFO!$AR$3:$AS$501,2,FALSE),"")</f>
        <v/>
      </c>
    </row>
    <row r="3642" spans="1:10" x14ac:dyDescent="0.35">
      <c r="A3642" s="113"/>
      <c r="B3642" s="114"/>
      <c r="C3642" s="115"/>
      <c r="D3642" s="114"/>
      <c r="E3642" s="116"/>
      <c r="F3642" s="116"/>
      <c r="G3642" s="114"/>
      <c r="H3642" s="115"/>
      <c r="I3642" s="274"/>
      <c r="J3642" s="277" t="str">
        <f>IFERROR(VLOOKUP(I3642,ACOUSTIC_SITE_INFO!$AR$3:$AS$501,2,FALSE),"")</f>
        <v/>
      </c>
    </row>
    <row r="3643" spans="1:10" x14ac:dyDescent="0.35">
      <c r="A3643" s="113"/>
      <c r="B3643" s="114"/>
      <c r="C3643" s="115"/>
      <c r="D3643" s="114"/>
      <c r="E3643" s="116"/>
      <c r="F3643" s="116"/>
      <c r="G3643" s="114"/>
      <c r="H3643" s="115"/>
      <c r="I3643" s="274"/>
      <c r="J3643" s="277" t="str">
        <f>IFERROR(VLOOKUP(I3643,ACOUSTIC_SITE_INFO!$AR$3:$AS$501,2,FALSE),"")</f>
        <v/>
      </c>
    </row>
    <row r="3644" spans="1:10" x14ac:dyDescent="0.35">
      <c r="A3644" s="113"/>
      <c r="B3644" s="114"/>
      <c r="C3644" s="115"/>
      <c r="D3644" s="114"/>
      <c r="E3644" s="116"/>
      <c r="F3644" s="116"/>
      <c r="G3644" s="114"/>
      <c r="H3644" s="115"/>
      <c r="I3644" s="274"/>
      <c r="J3644" s="277" t="str">
        <f>IFERROR(VLOOKUP(I3644,ACOUSTIC_SITE_INFO!$AR$3:$AS$501,2,FALSE),"")</f>
        <v/>
      </c>
    </row>
    <row r="3645" spans="1:10" x14ac:dyDescent="0.35">
      <c r="A3645" s="113"/>
      <c r="B3645" s="114"/>
      <c r="C3645" s="115"/>
      <c r="D3645" s="114"/>
      <c r="E3645" s="116"/>
      <c r="F3645" s="116"/>
      <c r="G3645" s="114"/>
      <c r="H3645" s="115"/>
      <c r="I3645" s="274"/>
      <c r="J3645" s="277" t="str">
        <f>IFERROR(VLOOKUP(I3645,ACOUSTIC_SITE_INFO!$AR$3:$AS$501,2,FALSE),"")</f>
        <v/>
      </c>
    </row>
    <row r="3646" spans="1:10" x14ac:dyDescent="0.35">
      <c r="A3646" s="113"/>
      <c r="B3646" s="114"/>
      <c r="C3646" s="115"/>
      <c r="D3646" s="114"/>
      <c r="E3646" s="116"/>
      <c r="F3646" s="116"/>
      <c r="G3646" s="114"/>
      <c r="H3646" s="115"/>
      <c r="I3646" s="274"/>
      <c r="J3646" s="277" t="str">
        <f>IFERROR(VLOOKUP(I3646,ACOUSTIC_SITE_INFO!$AR$3:$AS$501,2,FALSE),"")</f>
        <v/>
      </c>
    </row>
    <row r="3647" spans="1:10" x14ac:dyDescent="0.35">
      <c r="A3647" s="113"/>
      <c r="B3647" s="114"/>
      <c r="C3647" s="115"/>
      <c r="D3647" s="114"/>
      <c r="E3647" s="116"/>
      <c r="F3647" s="116"/>
      <c r="G3647" s="114"/>
      <c r="H3647" s="115"/>
      <c r="I3647" s="274"/>
      <c r="J3647" s="277" t="str">
        <f>IFERROR(VLOOKUP(I3647,ACOUSTIC_SITE_INFO!$AR$3:$AS$501,2,FALSE),"")</f>
        <v/>
      </c>
    </row>
    <row r="3648" spans="1:10" x14ac:dyDescent="0.35">
      <c r="A3648" s="113"/>
      <c r="B3648" s="114"/>
      <c r="C3648" s="115"/>
      <c r="D3648" s="114"/>
      <c r="E3648" s="116"/>
      <c r="F3648" s="116"/>
      <c r="G3648" s="114"/>
      <c r="H3648" s="115"/>
      <c r="I3648" s="274"/>
      <c r="J3648" s="277" t="str">
        <f>IFERROR(VLOOKUP(I3648,ACOUSTIC_SITE_INFO!$AR$3:$AS$501,2,FALSE),"")</f>
        <v/>
      </c>
    </row>
    <row r="3649" spans="1:10" x14ac:dyDescent="0.35">
      <c r="A3649" s="113"/>
      <c r="B3649" s="114"/>
      <c r="C3649" s="115"/>
      <c r="D3649" s="114"/>
      <c r="E3649" s="116"/>
      <c r="F3649" s="116"/>
      <c r="G3649" s="114"/>
      <c r="H3649" s="115"/>
      <c r="I3649" s="274"/>
      <c r="J3649" s="277" t="str">
        <f>IFERROR(VLOOKUP(I3649,ACOUSTIC_SITE_INFO!$AR$3:$AS$501,2,FALSE),"")</f>
        <v/>
      </c>
    </row>
    <row r="3650" spans="1:10" x14ac:dyDescent="0.35">
      <c r="A3650" s="113"/>
      <c r="B3650" s="114"/>
      <c r="C3650" s="115"/>
      <c r="D3650" s="114"/>
      <c r="E3650" s="116"/>
      <c r="F3650" s="116"/>
      <c r="G3650" s="114"/>
      <c r="H3650" s="115"/>
      <c r="I3650" s="274"/>
      <c r="J3650" s="277" t="str">
        <f>IFERROR(VLOOKUP(I3650,ACOUSTIC_SITE_INFO!$AR$3:$AS$501,2,FALSE),"")</f>
        <v/>
      </c>
    </row>
    <row r="3651" spans="1:10" x14ac:dyDescent="0.35">
      <c r="A3651" s="113"/>
      <c r="B3651" s="114"/>
      <c r="C3651" s="115"/>
      <c r="D3651" s="114"/>
      <c r="E3651" s="116"/>
      <c r="F3651" s="116"/>
      <c r="G3651" s="114"/>
      <c r="H3651" s="115"/>
      <c r="I3651" s="274"/>
      <c r="J3651" s="277" t="str">
        <f>IFERROR(VLOOKUP(I3651,ACOUSTIC_SITE_INFO!$AR$3:$AS$501,2,FALSE),"")</f>
        <v/>
      </c>
    </row>
    <row r="3652" spans="1:10" x14ac:dyDescent="0.35">
      <c r="A3652" s="113"/>
      <c r="B3652" s="114"/>
      <c r="C3652" s="115"/>
      <c r="D3652" s="114"/>
      <c r="E3652" s="116"/>
      <c r="F3652" s="116"/>
      <c r="G3652" s="114"/>
      <c r="H3652" s="115"/>
      <c r="I3652" s="274"/>
      <c r="J3652" s="277" t="str">
        <f>IFERROR(VLOOKUP(I3652,ACOUSTIC_SITE_INFO!$AR$3:$AS$501,2,FALSE),"")</f>
        <v/>
      </c>
    </row>
    <row r="3653" spans="1:10" x14ac:dyDescent="0.35">
      <c r="A3653" s="113"/>
      <c r="B3653" s="114"/>
      <c r="C3653" s="115"/>
      <c r="D3653" s="114"/>
      <c r="E3653" s="116"/>
      <c r="F3653" s="116"/>
      <c r="G3653" s="114"/>
      <c r="H3653" s="115"/>
      <c r="I3653" s="274"/>
      <c r="J3653" s="277" t="str">
        <f>IFERROR(VLOOKUP(I3653,ACOUSTIC_SITE_INFO!$AR$3:$AS$501,2,FALSE),"")</f>
        <v/>
      </c>
    </row>
    <row r="3654" spans="1:10" x14ac:dyDescent="0.35">
      <c r="A3654" s="113"/>
      <c r="B3654" s="114"/>
      <c r="C3654" s="115"/>
      <c r="D3654" s="114"/>
      <c r="E3654" s="116"/>
      <c r="F3654" s="116"/>
      <c r="G3654" s="114"/>
      <c r="H3654" s="115"/>
      <c r="I3654" s="274"/>
      <c r="J3654" s="277" t="str">
        <f>IFERROR(VLOOKUP(I3654,ACOUSTIC_SITE_INFO!$AR$3:$AS$501,2,FALSE),"")</f>
        <v/>
      </c>
    </row>
    <row r="3655" spans="1:10" x14ac:dyDescent="0.35">
      <c r="A3655" s="113"/>
      <c r="B3655" s="114"/>
      <c r="C3655" s="115"/>
      <c r="D3655" s="114"/>
      <c r="E3655" s="116"/>
      <c r="F3655" s="116"/>
      <c r="G3655" s="114"/>
      <c r="H3655" s="115"/>
      <c r="I3655" s="274"/>
      <c r="J3655" s="277" t="str">
        <f>IFERROR(VLOOKUP(I3655,ACOUSTIC_SITE_INFO!$AR$3:$AS$501,2,FALSE),"")</f>
        <v/>
      </c>
    </row>
    <row r="3656" spans="1:10" x14ac:dyDescent="0.35">
      <c r="A3656" s="113"/>
      <c r="B3656" s="114"/>
      <c r="C3656" s="115"/>
      <c r="D3656" s="114"/>
      <c r="E3656" s="116"/>
      <c r="F3656" s="116"/>
      <c r="G3656" s="114"/>
      <c r="H3656" s="115"/>
      <c r="I3656" s="274"/>
      <c r="J3656" s="277" t="str">
        <f>IFERROR(VLOOKUP(I3656,ACOUSTIC_SITE_INFO!$AR$3:$AS$501,2,FALSE),"")</f>
        <v/>
      </c>
    </row>
    <row r="3657" spans="1:10" x14ac:dyDescent="0.35">
      <c r="A3657" s="113"/>
      <c r="B3657" s="114"/>
      <c r="C3657" s="115"/>
      <c r="D3657" s="114"/>
      <c r="E3657" s="116"/>
      <c r="F3657" s="116"/>
      <c r="G3657" s="114"/>
      <c r="H3657" s="115"/>
      <c r="I3657" s="274"/>
      <c r="J3657" s="277" t="str">
        <f>IFERROR(VLOOKUP(I3657,ACOUSTIC_SITE_INFO!$AR$3:$AS$501,2,FALSE),"")</f>
        <v/>
      </c>
    </row>
    <row r="3658" spans="1:10" x14ac:dyDescent="0.35">
      <c r="A3658" s="113"/>
      <c r="B3658" s="114"/>
      <c r="C3658" s="115"/>
      <c r="D3658" s="114"/>
      <c r="E3658" s="116"/>
      <c r="F3658" s="116"/>
      <c r="G3658" s="114"/>
      <c r="H3658" s="115"/>
      <c r="I3658" s="274"/>
      <c r="J3658" s="277" t="str">
        <f>IFERROR(VLOOKUP(I3658,ACOUSTIC_SITE_INFO!$AR$3:$AS$501,2,FALSE),"")</f>
        <v/>
      </c>
    </row>
    <row r="3659" spans="1:10" x14ac:dyDescent="0.35">
      <c r="A3659" s="113"/>
      <c r="B3659" s="114"/>
      <c r="C3659" s="115"/>
      <c r="D3659" s="114"/>
      <c r="E3659" s="116"/>
      <c r="F3659" s="116"/>
      <c r="G3659" s="114"/>
      <c r="H3659" s="115"/>
      <c r="I3659" s="274"/>
      <c r="J3659" s="277" t="str">
        <f>IFERROR(VLOOKUP(I3659,ACOUSTIC_SITE_INFO!$AR$3:$AS$501,2,FALSE),"")</f>
        <v/>
      </c>
    </row>
    <row r="3660" spans="1:10" x14ac:dyDescent="0.35">
      <c r="A3660" s="113"/>
      <c r="B3660" s="114"/>
      <c r="C3660" s="115"/>
      <c r="D3660" s="114"/>
      <c r="E3660" s="116"/>
      <c r="F3660" s="116"/>
      <c r="G3660" s="114"/>
      <c r="H3660" s="115"/>
      <c r="I3660" s="274"/>
      <c r="J3660" s="277" t="str">
        <f>IFERROR(VLOOKUP(I3660,ACOUSTIC_SITE_INFO!$AR$3:$AS$501,2,FALSE),"")</f>
        <v/>
      </c>
    </row>
    <row r="3661" spans="1:10" x14ac:dyDescent="0.35">
      <c r="A3661" s="113"/>
      <c r="B3661" s="114"/>
      <c r="C3661" s="115"/>
      <c r="D3661" s="114"/>
      <c r="E3661" s="116"/>
      <c r="F3661" s="116"/>
      <c r="G3661" s="114"/>
      <c r="H3661" s="115"/>
      <c r="I3661" s="274"/>
      <c r="J3661" s="277" t="str">
        <f>IFERROR(VLOOKUP(I3661,ACOUSTIC_SITE_INFO!$AR$3:$AS$501,2,FALSE),"")</f>
        <v/>
      </c>
    </row>
    <row r="3662" spans="1:10" x14ac:dyDescent="0.35">
      <c r="A3662" s="113"/>
      <c r="B3662" s="114"/>
      <c r="C3662" s="115"/>
      <c r="D3662" s="114"/>
      <c r="E3662" s="116"/>
      <c r="F3662" s="116"/>
      <c r="G3662" s="114"/>
      <c r="H3662" s="115"/>
      <c r="I3662" s="274"/>
      <c r="J3662" s="277" t="str">
        <f>IFERROR(VLOOKUP(I3662,ACOUSTIC_SITE_INFO!$AR$3:$AS$501,2,FALSE),"")</f>
        <v/>
      </c>
    </row>
    <row r="3663" spans="1:10" x14ac:dyDescent="0.35">
      <c r="A3663" s="113"/>
      <c r="B3663" s="114"/>
      <c r="C3663" s="115"/>
      <c r="D3663" s="114"/>
      <c r="E3663" s="116"/>
      <c r="F3663" s="116"/>
      <c r="G3663" s="114"/>
      <c r="H3663" s="115"/>
      <c r="I3663" s="274"/>
      <c r="J3663" s="277" t="str">
        <f>IFERROR(VLOOKUP(I3663,ACOUSTIC_SITE_INFO!$AR$3:$AS$501,2,FALSE),"")</f>
        <v/>
      </c>
    </row>
    <row r="3664" spans="1:10" x14ac:dyDescent="0.35">
      <c r="A3664" s="113"/>
      <c r="B3664" s="114"/>
      <c r="C3664" s="115"/>
      <c r="D3664" s="114"/>
      <c r="E3664" s="116"/>
      <c r="F3664" s="116"/>
      <c r="G3664" s="114"/>
      <c r="H3664" s="115"/>
      <c r="I3664" s="274"/>
      <c r="J3664" s="277" t="str">
        <f>IFERROR(VLOOKUP(I3664,ACOUSTIC_SITE_INFO!$AR$3:$AS$501,2,FALSE),"")</f>
        <v/>
      </c>
    </row>
    <row r="3665" spans="1:10" x14ac:dyDescent="0.35">
      <c r="A3665" s="113"/>
      <c r="B3665" s="114"/>
      <c r="C3665" s="115"/>
      <c r="D3665" s="114"/>
      <c r="E3665" s="116"/>
      <c r="F3665" s="116"/>
      <c r="G3665" s="114"/>
      <c r="H3665" s="115"/>
      <c r="I3665" s="274"/>
      <c r="J3665" s="277" t="str">
        <f>IFERROR(VLOOKUP(I3665,ACOUSTIC_SITE_INFO!$AR$3:$AS$501,2,FALSE),"")</f>
        <v/>
      </c>
    </row>
    <row r="3666" spans="1:10" x14ac:dyDescent="0.35">
      <c r="A3666" s="113"/>
      <c r="B3666" s="114"/>
      <c r="C3666" s="115"/>
      <c r="D3666" s="114"/>
      <c r="E3666" s="116"/>
      <c r="F3666" s="116"/>
      <c r="G3666" s="114"/>
      <c r="H3666" s="115"/>
      <c r="I3666" s="274"/>
      <c r="J3666" s="277" t="str">
        <f>IFERROR(VLOOKUP(I3666,ACOUSTIC_SITE_INFO!$AR$3:$AS$501,2,FALSE),"")</f>
        <v/>
      </c>
    </row>
    <row r="3667" spans="1:10" x14ac:dyDescent="0.35">
      <c r="A3667" s="113"/>
      <c r="B3667" s="114"/>
      <c r="C3667" s="115"/>
      <c r="D3667" s="114"/>
      <c r="E3667" s="116"/>
      <c r="F3667" s="116"/>
      <c r="G3667" s="114"/>
      <c r="H3667" s="115"/>
      <c r="I3667" s="274"/>
      <c r="J3667" s="277" t="str">
        <f>IFERROR(VLOOKUP(I3667,ACOUSTIC_SITE_INFO!$AR$3:$AS$501,2,FALSE),"")</f>
        <v/>
      </c>
    </row>
    <row r="3668" spans="1:10" x14ac:dyDescent="0.35">
      <c r="A3668" s="113"/>
      <c r="B3668" s="114"/>
      <c r="C3668" s="115"/>
      <c r="D3668" s="114"/>
      <c r="E3668" s="116"/>
      <c r="F3668" s="116"/>
      <c r="G3668" s="114"/>
      <c r="H3668" s="115"/>
      <c r="I3668" s="274"/>
      <c r="J3668" s="277" t="str">
        <f>IFERROR(VLOOKUP(I3668,ACOUSTIC_SITE_INFO!$AR$3:$AS$501,2,FALSE),"")</f>
        <v/>
      </c>
    </row>
    <row r="3669" spans="1:10" x14ac:dyDescent="0.35">
      <c r="A3669" s="113"/>
      <c r="B3669" s="114"/>
      <c r="C3669" s="115"/>
      <c r="D3669" s="114"/>
      <c r="E3669" s="116"/>
      <c r="F3669" s="116"/>
      <c r="G3669" s="114"/>
      <c r="H3669" s="115"/>
      <c r="I3669" s="274"/>
      <c r="J3669" s="277" t="str">
        <f>IFERROR(VLOOKUP(I3669,ACOUSTIC_SITE_INFO!$AR$3:$AS$501,2,FALSE),"")</f>
        <v/>
      </c>
    </row>
    <row r="3670" spans="1:10" x14ac:dyDescent="0.35">
      <c r="A3670" s="113"/>
      <c r="B3670" s="114"/>
      <c r="C3670" s="115"/>
      <c r="D3670" s="114"/>
      <c r="E3670" s="116"/>
      <c r="F3670" s="116"/>
      <c r="G3670" s="114"/>
      <c r="H3670" s="115"/>
      <c r="I3670" s="274"/>
      <c r="J3670" s="277" t="str">
        <f>IFERROR(VLOOKUP(I3670,ACOUSTIC_SITE_INFO!$AR$3:$AS$501,2,FALSE),"")</f>
        <v/>
      </c>
    </row>
    <row r="3671" spans="1:10" x14ac:dyDescent="0.35">
      <c r="A3671" s="113"/>
      <c r="B3671" s="114"/>
      <c r="C3671" s="115"/>
      <c r="D3671" s="114"/>
      <c r="E3671" s="116"/>
      <c r="F3671" s="116"/>
      <c r="G3671" s="114"/>
      <c r="H3671" s="115"/>
      <c r="I3671" s="274"/>
      <c r="J3671" s="277" t="str">
        <f>IFERROR(VLOOKUP(I3671,ACOUSTIC_SITE_INFO!$AR$3:$AS$501,2,FALSE),"")</f>
        <v/>
      </c>
    </row>
    <row r="3672" spans="1:10" x14ac:dyDescent="0.35">
      <c r="A3672" s="113"/>
      <c r="B3672" s="114"/>
      <c r="C3672" s="115"/>
      <c r="D3672" s="114"/>
      <c r="E3672" s="116"/>
      <c r="F3672" s="116"/>
      <c r="G3672" s="114"/>
      <c r="H3672" s="115"/>
      <c r="I3672" s="274"/>
      <c r="J3672" s="277" t="str">
        <f>IFERROR(VLOOKUP(I3672,ACOUSTIC_SITE_INFO!$AR$3:$AS$501,2,FALSE),"")</f>
        <v/>
      </c>
    </row>
    <row r="3673" spans="1:10" x14ac:dyDescent="0.35">
      <c r="A3673" s="113"/>
      <c r="B3673" s="114"/>
      <c r="C3673" s="115"/>
      <c r="D3673" s="114"/>
      <c r="E3673" s="116"/>
      <c r="F3673" s="116"/>
      <c r="G3673" s="114"/>
      <c r="H3673" s="115"/>
      <c r="I3673" s="274"/>
      <c r="J3673" s="277" t="str">
        <f>IFERROR(VLOOKUP(I3673,ACOUSTIC_SITE_INFO!$AR$3:$AS$501,2,FALSE),"")</f>
        <v/>
      </c>
    </row>
    <row r="3674" spans="1:10" x14ac:dyDescent="0.35">
      <c r="A3674" s="113"/>
      <c r="B3674" s="114"/>
      <c r="C3674" s="115"/>
      <c r="D3674" s="114"/>
      <c r="E3674" s="116"/>
      <c r="F3674" s="116"/>
      <c r="G3674" s="114"/>
      <c r="H3674" s="115"/>
      <c r="I3674" s="274"/>
      <c r="J3674" s="277" t="str">
        <f>IFERROR(VLOOKUP(I3674,ACOUSTIC_SITE_INFO!$AR$3:$AS$501,2,FALSE),"")</f>
        <v/>
      </c>
    </row>
    <row r="3675" spans="1:10" x14ac:dyDescent="0.35">
      <c r="A3675" s="113"/>
      <c r="B3675" s="114"/>
      <c r="C3675" s="115"/>
      <c r="D3675" s="114"/>
      <c r="E3675" s="116"/>
      <c r="F3675" s="116"/>
      <c r="G3675" s="114"/>
      <c r="H3675" s="115"/>
      <c r="I3675" s="274"/>
      <c r="J3675" s="277" t="str">
        <f>IFERROR(VLOOKUP(I3675,ACOUSTIC_SITE_INFO!$AR$3:$AS$501,2,FALSE),"")</f>
        <v/>
      </c>
    </row>
    <row r="3676" spans="1:10" x14ac:dyDescent="0.35">
      <c r="A3676" s="113"/>
      <c r="B3676" s="114"/>
      <c r="C3676" s="115"/>
      <c r="D3676" s="114"/>
      <c r="E3676" s="116"/>
      <c r="F3676" s="116"/>
      <c r="G3676" s="114"/>
      <c r="H3676" s="115"/>
      <c r="I3676" s="274"/>
      <c r="J3676" s="277" t="str">
        <f>IFERROR(VLOOKUP(I3676,ACOUSTIC_SITE_INFO!$AR$3:$AS$501,2,FALSE),"")</f>
        <v/>
      </c>
    </row>
    <row r="3677" spans="1:10" x14ac:dyDescent="0.35">
      <c r="A3677" s="113"/>
      <c r="B3677" s="114"/>
      <c r="C3677" s="115"/>
      <c r="D3677" s="114"/>
      <c r="E3677" s="116"/>
      <c r="F3677" s="116"/>
      <c r="G3677" s="114"/>
      <c r="H3677" s="115"/>
      <c r="I3677" s="274"/>
      <c r="J3677" s="277" t="str">
        <f>IFERROR(VLOOKUP(I3677,ACOUSTIC_SITE_INFO!$AR$3:$AS$501,2,FALSE),"")</f>
        <v/>
      </c>
    </row>
    <row r="3678" spans="1:10" x14ac:dyDescent="0.35">
      <c r="A3678" s="113"/>
      <c r="B3678" s="114"/>
      <c r="C3678" s="115"/>
      <c r="D3678" s="114"/>
      <c r="E3678" s="116"/>
      <c r="F3678" s="116"/>
      <c r="G3678" s="114"/>
      <c r="H3678" s="115"/>
      <c r="I3678" s="274"/>
      <c r="J3678" s="277" t="str">
        <f>IFERROR(VLOOKUP(I3678,ACOUSTIC_SITE_INFO!$AR$3:$AS$501,2,FALSE),"")</f>
        <v/>
      </c>
    </row>
    <row r="3679" spans="1:10" x14ac:dyDescent="0.35">
      <c r="A3679" s="113"/>
      <c r="B3679" s="114"/>
      <c r="C3679" s="115"/>
      <c r="D3679" s="114"/>
      <c r="E3679" s="116"/>
      <c r="F3679" s="116"/>
      <c r="G3679" s="114"/>
      <c r="H3679" s="115"/>
      <c r="I3679" s="274"/>
      <c r="J3679" s="277" t="str">
        <f>IFERROR(VLOOKUP(I3679,ACOUSTIC_SITE_INFO!$AR$3:$AS$501,2,FALSE),"")</f>
        <v/>
      </c>
    </row>
    <row r="3680" spans="1:10" x14ac:dyDescent="0.35">
      <c r="A3680" s="113"/>
      <c r="B3680" s="114"/>
      <c r="C3680" s="115"/>
      <c r="D3680" s="114"/>
      <c r="E3680" s="116"/>
      <c r="F3680" s="116"/>
      <c r="G3680" s="114"/>
      <c r="H3680" s="115"/>
      <c r="I3680" s="274"/>
      <c r="J3680" s="277" t="str">
        <f>IFERROR(VLOOKUP(I3680,ACOUSTIC_SITE_INFO!$AR$3:$AS$501,2,FALSE),"")</f>
        <v/>
      </c>
    </row>
    <row r="3681" spans="1:10" x14ac:dyDescent="0.35">
      <c r="A3681" s="113"/>
      <c r="B3681" s="114"/>
      <c r="C3681" s="115"/>
      <c r="D3681" s="114"/>
      <c r="E3681" s="116"/>
      <c r="F3681" s="116"/>
      <c r="G3681" s="114"/>
      <c r="H3681" s="115"/>
      <c r="I3681" s="274"/>
      <c r="J3681" s="277" t="str">
        <f>IFERROR(VLOOKUP(I3681,ACOUSTIC_SITE_INFO!$AR$3:$AS$501,2,FALSE),"")</f>
        <v/>
      </c>
    </row>
    <row r="3682" spans="1:10" x14ac:dyDescent="0.35">
      <c r="A3682" s="113"/>
      <c r="B3682" s="114"/>
      <c r="C3682" s="115"/>
      <c r="D3682" s="114"/>
      <c r="E3682" s="116"/>
      <c r="F3682" s="116"/>
      <c r="G3682" s="114"/>
      <c r="H3682" s="115"/>
      <c r="I3682" s="274"/>
      <c r="J3682" s="277" t="str">
        <f>IFERROR(VLOOKUP(I3682,ACOUSTIC_SITE_INFO!$AR$3:$AS$501,2,FALSE),"")</f>
        <v/>
      </c>
    </row>
    <row r="3683" spans="1:10" x14ac:dyDescent="0.35">
      <c r="A3683" s="113"/>
      <c r="B3683" s="114"/>
      <c r="C3683" s="115"/>
      <c r="D3683" s="114"/>
      <c r="E3683" s="116"/>
      <c r="F3683" s="116"/>
      <c r="G3683" s="114"/>
      <c r="H3683" s="115"/>
      <c r="I3683" s="274"/>
      <c r="J3683" s="277" t="str">
        <f>IFERROR(VLOOKUP(I3683,ACOUSTIC_SITE_INFO!$AR$3:$AS$501,2,FALSE),"")</f>
        <v/>
      </c>
    </row>
    <row r="3684" spans="1:10" x14ac:dyDescent="0.35">
      <c r="A3684" s="113"/>
      <c r="B3684" s="114"/>
      <c r="C3684" s="115"/>
      <c r="D3684" s="114"/>
      <c r="E3684" s="116"/>
      <c r="F3684" s="116"/>
      <c r="G3684" s="114"/>
      <c r="H3684" s="115"/>
      <c r="I3684" s="274"/>
      <c r="J3684" s="277" t="str">
        <f>IFERROR(VLOOKUP(I3684,ACOUSTIC_SITE_INFO!$AR$3:$AS$501,2,FALSE),"")</f>
        <v/>
      </c>
    </row>
    <row r="3685" spans="1:10" x14ac:dyDescent="0.35">
      <c r="A3685" s="113"/>
      <c r="B3685" s="114"/>
      <c r="C3685" s="115"/>
      <c r="D3685" s="114"/>
      <c r="E3685" s="116"/>
      <c r="F3685" s="116"/>
      <c r="G3685" s="114"/>
      <c r="H3685" s="115"/>
      <c r="I3685" s="274"/>
      <c r="J3685" s="277" t="str">
        <f>IFERROR(VLOOKUP(I3685,ACOUSTIC_SITE_INFO!$AR$3:$AS$501,2,FALSE),"")</f>
        <v/>
      </c>
    </row>
    <row r="3686" spans="1:10" x14ac:dyDescent="0.35">
      <c r="A3686" s="113"/>
      <c r="B3686" s="114"/>
      <c r="C3686" s="115"/>
      <c r="D3686" s="114"/>
      <c r="E3686" s="116"/>
      <c r="F3686" s="116"/>
      <c r="G3686" s="114"/>
      <c r="H3686" s="115"/>
      <c r="I3686" s="274"/>
      <c r="J3686" s="277" t="str">
        <f>IFERROR(VLOOKUP(I3686,ACOUSTIC_SITE_INFO!$AR$3:$AS$501,2,FALSE),"")</f>
        <v/>
      </c>
    </row>
    <row r="3687" spans="1:10" x14ac:dyDescent="0.35">
      <c r="A3687" s="113"/>
      <c r="B3687" s="114"/>
      <c r="C3687" s="115"/>
      <c r="D3687" s="114"/>
      <c r="E3687" s="116"/>
      <c r="F3687" s="116"/>
      <c r="G3687" s="114"/>
      <c r="H3687" s="115"/>
      <c r="I3687" s="274"/>
      <c r="J3687" s="277" t="str">
        <f>IFERROR(VLOOKUP(I3687,ACOUSTIC_SITE_INFO!$AR$3:$AS$501,2,FALSE),"")</f>
        <v/>
      </c>
    </row>
    <row r="3688" spans="1:10" x14ac:dyDescent="0.35">
      <c r="A3688" s="113"/>
      <c r="B3688" s="114"/>
      <c r="C3688" s="115"/>
      <c r="D3688" s="114"/>
      <c r="E3688" s="116"/>
      <c r="F3688" s="116"/>
      <c r="G3688" s="114"/>
      <c r="H3688" s="115"/>
      <c r="I3688" s="274"/>
      <c r="J3688" s="277" t="str">
        <f>IFERROR(VLOOKUP(I3688,ACOUSTIC_SITE_INFO!$AR$3:$AS$501,2,FALSE),"")</f>
        <v/>
      </c>
    </row>
    <row r="3689" spans="1:10" x14ac:dyDescent="0.35">
      <c r="A3689" s="113"/>
      <c r="B3689" s="114"/>
      <c r="C3689" s="115"/>
      <c r="D3689" s="114"/>
      <c r="E3689" s="116"/>
      <c r="F3689" s="116"/>
      <c r="G3689" s="114"/>
      <c r="H3689" s="115"/>
      <c r="I3689" s="274"/>
      <c r="J3689" s="277" t="str">
        <f>IFERROR(VLOOKUP(I3689,ACOUSTIC_SITE_INFO!$AR$3:$AS$501,2,FALSE),"")</f>
        <v/>
      </c>
    </row>
    <row r="3690" spans="1:10" x14ac:dyDescent="0.35">
      <c r="A3690" s="113"/>
      <c r="B3690" s="114"/>
      <c r="C3690" s="115"/>
      <c r="D3690" s="114"/>
      <c r="E3690" s="116"/>
      <c r="F3690" s="116"/>
      <c r="G3690" s="114"/>
      <c r="H3690" s="115"/>
      <c r="I3690" s="274"/>
      <c r="J3690" s="277" t="str">
        <f>IFERROR(VLOOKUP(I3690,ACOUSTIC_SITE_INFO!$AR$3:$AS$501,2,FALSE),"")</f>
        <v/>
      </c>
    </row>
    <row r="3691" spans="1:10" x14ac:dyDescent="0.35">
      <c r="A3691" s="113"/>
      <c r="B3691" s="114"/>
      <c r="C3691" s="115"/>
      <c r="D3691" s="114"/>
      <c r="E3691" s="116"/>
      <c r="F3691" s="116"/>
      <c r="G3691" s="114"/>
      <c r="H3691" s="115"/>
      <c r="I3691" s="274"/>
      <c r="J3691" s="277" t="str">
        <f>IFERROR(VLOOKUP(I3691,ACOUSTIC_SITE_INFO!$AR$3:$AS$501,2,FALSE),"")</f>
        <v/>
      </c>
    </row>
    <row r="3692" spans="1:10" x14ac:dyDescent="0.35">
      <c r="A3692" s="113"/>
      <c r="B3692" s="114"/>
      <c r="C3692" s="115"/>
      <c r="D3692" s="114"/>
      <c r="E3692" s="116"/>
      <c r="F3692" s="116"/>
      <c r="G3692" s="114"/>
      <c r="H3692" s="115"/>
      <c r="I3692" s="274"/>
      <c r="J3692" s="277" t="str">
        <f>IFERROR(VLOOKUP(I3692,ACOUSTIC_SITE_INFO!$AR$3:$AS$501,2,FALSE),"")</f>
        <v/>
      </c>
    </row>
    <row r="3693" spans="1:10" x14ac:dyDescent="0.35">
      <c r="A3693" s="113"/>
      <c r="B3693" s="114"/>
      <c r="C3693" s="115"/>
      <c r="D3693" s="114"/>
      <c r="E3693" s="116"/>
      <c r="F3693" s="116"/>
      <c r="G3693" s="114"/>
      <c r="H3693" s="115"/>
      <c r="I3693" s="274"/>
      <c r="J3693" s="277" t="str">
        <f>IFERROR(VLOOKUP(I3693,ACOUSTIC_SITE_INFO!$AR$3:$AS$501,2,FALSE),"")</f>
        <v/>
      </c>
    </row>
    <row r="3694" spans="1:10" x14ac:dyDescent="0.35">
      <c r="A3694" s="113"/>
      <c r="B3694" s="114"/>
      <c r="C3694" s="115"/>
      <c r="D3694" s="114"/>
      <c r="E3694" s="116"/>
      <c r="F3694" s="116"/>
      <c r="G3694" s="114"/>
      <c r="H3694" s="115"/>
      <c r="I3694" s="274"/>
      <c r="J3694" s="277" t="str">
        <f>IFERROR(VLOOKUP(I3694,ACOUSTIC_SITE_INFO!$AR$3:$AS$501,2,FALSE),"")</f>
        <v/>
      </c>
    </row>
    <row r="3695" spans="1:10" x14ac:dyDescent="0.35">
      <c r="A3695" s="113"/>
      <c r="B3695" s="114"/>
      <c r="C3695" s="115"/>
      <c r="D3695" s="114"/>
      <c r="E3695" s="116"/>
      <c r="F3695" s="116"/>
      <c r="G3695" s="114"/>
      <c r="H3695" s="115"/>
      <c r="I3695" s="274"/>
      <c r="J3695" s="277" t="str">
        <f>IFERROR(VLOOKUP(I3695,ACOUSTIC_SITE_INFO!$AR$3:$AS$501,2,FALSE),"")</f>
        <v/>
      </c>
    </row>
    <row r="3696" spans="1:10" x14ac:dyDescent="0.35">
      <c r="A3696" s="113"/>
      <c r="B3696" s="114"/>
      <c r="C3696" s="115"/>
      <c r="D3696" s="114"/>
      <c r="E3696" s="116"/>
      <c r="F3696" s="116"/>
      <c r="G3696" s="114"/>
      <c r="H3696" s="115"/>
      <c r="I3696" s="274"/>
      <c r="J3696" s="277" t="str">
        <f>IFERROR(VLOOKUP(I3696,ACOUSTIC_SITE_INFO!$AR$3:$AS$501,2,FALSE),"")</f>
        <v/>
      </c>
    </row>
    <row r="3697" spans="1:10" x14ac:dyDescent="0.35">
      <c r="A3697" s="113"/>
      <c r="B3697" s="114"/>
      <c r="C3697" s="115"/>
      <c r="D3697" s="114"/>
      <c r="E3697" s="116"/>
      <c r="F3697" s="116"/>
      <c r="G3697" s="114"/>
      <c r="H3697" s="115"/>
      <c r="I3697" s="274"/>
      <c r="J3697" s="277" t="str">
        <f>IFERROR(VLOOKUP(I3697,ACOUSTIC_SITE_INFO!$AR$3:$AS$501,2,FALSE),"")</f>
        <v/>
      </c>
    </row>
    <row r="3698" spans="1:10" x14ac:dyDescent="0.35">
      <c r="A3698" s="113"/>
      <c r="B3698" s="114"/>
      <c r="C3698" s="115"/>
      <c r="D3698" s="114"/>
      <c r="E3698" s="116"/>
      <c r="F3698" s="116"/>
      <c r="G3698" s="114"/>
      <c r="H3698" s="115"/>
      <c r="I3698" s="274"/>
      <c r="J3698" s="277" t="str">
        <f>IFERROR(VLOOKUP(I3698,ACOUSTIC_SITE_INFO!$AR$3:$AS$501,2,FALSE),"")</f>
        <v/>
      </c>
    </row>
    <row r="3699" spans="1:10" x14ac:dyDescent="0.35">
      <c r="A3699" s="113"/>
      <c r="B3699" s="114"/>
      <c r="C3699" s="115"/>
      <c r="D3699" s="114"/>
      <c r="E3699" s="116"/>
      <c r="F3699" s="116"/>
      <c r="G3699" s="114"/>
      <c r="H3699" s="115"/>
      <c r="I3699" s="274"/>
      <c r="J3699" s="277" t="str">
        <f>IFERROR(VLOOKUP(I3699,ACOUSTIC_SITE_INFO!$AR$3:$AS$501,2,FALSE),"")</f>
        <v/>
      </c>
    </row>
    <row r="3700" spans="1:10" x14ac:dyDescent="0.35">
      <c r="A3700" s="113"/>
      <c r="B3700" s="114"/>
      <c r="C3700" s="115"/>
      <c r="D3700" s="114"/>
      <c r="E3700" s="116"/>
      <c r="F3700" s="116"/>
      <c r="G3700" s="114"/>
      <c r="H3700" s="115"/>
      <c r="I3700" s="274"/>
      <c r="J3700" s="277" t="str">
        <f>IFERROR(VLOOKUP(I3700,ACOUSTIC_SITE_INFO!$AR$3:$AS$501,2,FALSE),"")</f>
        <v/>
      </c>
    </row>
    <row r="3701" spans="1:10" x14ac:dyDescent="0.35">
      <c r="A3701" s="113"/>
      <c r="B3701" s="114"/>
      <c r="C3701" s="115"/>
      <c r="D3701" s="114"/>
      <c r="E3701" s="116"/>
      <c r="F3701" s="116"/>
      <c r="G3701" s="114"/>
      <c r="H3701" s="115"/>
      <c r="I3701" s="274"/>
      <c r="J3701" s="277" t="str">
        <f>IFERROR(VLOOKUP(I3701,ACOUSTIC_SITE_INFO!$AR$3:$AS$501,2,FALSE),"")</f>
        <v/>
      </c>
    </row>
    <row r="3702" spans="1:10" x14ac:dyDescent="0.35">
      <c r="A3702" s="113"/>
      <c r="B3702" s="114"/>
      <c r="C3702" s="115"/>
      <c r="D3702" s="114"/>
      <c r="E3702" s="116"/>
      <c r="F3702" s="116"/>
      <c r="G3702" s="114"/>
      <c r="H3702" s="115"/>
      <c r="I3702" s="274"/>
      <c r="J3702" s="277" t="str">
        <f>IFERROR(VLOOKUP(I3702,ACOUSTIC_SITE_INFO!$AR$3:$AS$501,2,FALSE),"")</f>
        <v/>
      </c>
    </row>
    <row r="3703" spans="1:10" x14ac:dyDescent="0.35">
      <c r="A3703" s="113"/>
      <c r="B3703" s="114"/>
      <c r="C3703" s="115"/>
      <c r="D3703" s="114"/>
      <c r="E3703" s="116"/>
      <c r="F3703" s="116"/>
      <c r="G3703" s="114"/>
      <c r="H3703" s="115"/>
      <c r="I3703" s="274"/>
      <c r="J3703" s="277" t="str">
        <f>IFERROR(VLOOKUP(I3703,ACOUSTIC_SITE_INFO!$AR$3:$AS$501,2,FALSE),"")</f>
        <v/>
      </c>
    </row>
    <row r="3704" spans="1:10" x14ac:dyDescent="0.35">
      <c r="A3704" s="113"/>
      <c r="B3704" s="114"/>
      <c r="C3704" s="115"/>
      <c r="D3704" s="114"/>
      <c r="E3704" s="116"/>
      <c r="F3704" s="116"/>
      <c r="G3704" s="114"/>
      <c r="H3704" s="115"/>
      <c r="I3704" s="274"/>
      <c r="J3704" s="277" t="str">
        <f>IFERROR(VLOOKUP(I3704,ACOUSTIC_SITE_INFO!$AR$3:$AS$501,2,FALSE),"")</f>
        <v/>
      </c>
    </row>
    <row r="3705" spans="1:10" x14ac:dyDescent="0.35">
      <c r="A3705" s="113"/>
      <c r="B3705" s="114"/>
      <c r="C3705" s="115"/>
      <c r="D3705" s="114"/>
      <c r="E3705" s="116"/>
      <c r="F3705" s="116"/>
      <c r="G3705" s="114"/>
      <c r="H3705" s="115"/>
      <c r="I3705" s="274"/>
      <c r="J3705" s="277" t="str">
        <f>IFERROR(VLOOKUP(I3705,ACOUSTIC_SITE_INFO!$AR$3:$AS$501,2,FALSE),"")</f>
        <v/>
      </c>
    </row>
    <row r="3706" spans="1:10" x14ac:dyDescent="0.35">
      <c r="A3706" s="113"/>
      <c r="B3706" s="114"/>
      <c r="C3706" s="115"/>
      <c r="D3706" s="114"/>
      <c r="E3706" s="116"/>
      <c r="F3706" s="116"/>
      <c r="G3706" s="114"/>
      <c r="H3706" s="115"/>
      <c r="I3706" s="274"/>
      <c r="J3706" s="277" t="str">
        <f>IFERROR(VLOOKUP(I3706,ACOUSTIC_SITE_INFO!$AR$3:$AS$501,2,FALSE),"")</f>
        <v/>
      </c>
    </row>
    <row r="3707" spans="1:10" x14ac:dyDescent="0.35">
      <c r="A3707" s="113"/>
      <c r="B3707" s="114"/>
      <c r="C3707" s="115"/>
      <c r="D3707" s="114"/>
      <c r="E3707" s="116"/>
      <c r="F3707" s="116"/>
      <c r="G3707" s="114"/>
      <c r="H3707" s="115"/>
      <c r="I3707" s="274"/>
      <c r="J3707" s="277" t="str">
        <f>IFERROR(VLOOKUP(I3707,ACOUSTIC_SITE_INFO!$AR$3:$AS$501,2,FALSE),"")</f>
        <v/>
      </c>
    </row>
    <row r="3708" spans="1:10" x14ac:dyDescent="0.35">
      <c r="A3708" s="113"/>
      <c r="B3708" s="114"/>
      <c r="C3708" s="115"/>
      <c r="D3708" s="114"/>
      <c r="E3708" s="116"/>
      <c r="F3708" s="116"/>
      <c r="G3708" s="114"/>
      <c r="H3708" s="115"/>
      <c r="I3708" s="274"/>
      <c r="J3708" s="277" t="str">
        <f>IFERROR(VLOOKUP(I3708,ACOUSTIC_SITE_INFO!$AR$3:$AS$501,2,FALSE),"")</f>
        <v/>
      </c>
    </row>
    <row r="3709" spans="1:10" x14ac:dyDescent="0.35">
      <c r="A3709" s="113"/>
      <c r="B3709" s="114"/>
      <c r="C3709" s="115"/>
      <c r="D3709" s="114"/>
      <c r="E3709" s="116"/>
      <c r="F3709" s="116"/>
      <c r="G3709" s="114"/>
      <c r="H3709" s="115"/>
      <c r="I3709" s="274"/>
      <c r="J3709" s="277" t="str">
        <f>IFERROR(VLOOKUP(I3709,ACOUSTIC_SITE_INFO!$AR$3:$AS$501,2,FALSE),"")</f>
        <v/>
      </c>
    </row>
    <row r="3710" spans="1:10" x14ac:dyDescent="0.35">
      <c r="A3710" s="113"/>
      <c r="B3710" s="114"/>
      <c r="C3710" s="115"/>
      <c r="D3710" s="114"/>
      <c r="E3710" s="116"/>
      <c r="F3710" s="116"/>
      <c r="G3710" s="114"/>
      <c r="H3710" s="115"/>
      <c r="I3710" s="274"/>
      <c r="J3710" s="277" t="str">
        <f>IFERROR(VLOOKUP(I3710,ACOUSTIC_SITE_INFO!$AR$3:$AS$501,2,FALSE),"")</f>
        <v/>
      </c>
    </row>
    <row r="3711" spans="1:10" x14ac:dyDescent="0.35">
      <c r="A3711" s="113"/>
      <c r="B3711" s="114"/>
      <c r="C3711" s="115"/>
      <c r="D3711" s="114"/>
      <c r="E3711" s="116"/>
      <c r="F3711" s="116"/>
      <c r="G3711" s="114"/>
      <c r="H3711" s="115"/>
      <c r="I3711" s="274"/>
      <c r="J3711" s="277" t="str">
        <f>IFERROR(VLOOKUP(I3711,ACOUSTIC_SITE_INFO!$AR$3:$AS$501,2,FALSE),"")</f>
        <v/>
      </c>
    </row>
    <row r="3712" spans="1:10" x14ac:dyDescent="0.35">
      <c r="A3712" s="113"/>
      <c r="B3712" s="114"/>
      <c r="C3712" s="115"/>
      <c r="D3712" s="114"/>
      <c r="E3712" s="116"/>
      <c r="F3712" s="116"/>
      <c r="G3712" s="114"/>
      <c r="H3712" s="115"/>
      <c r="I3712" s="274"/>
      <c r="J3712" s="277" t="str">
        <f>IFERROR(VLOOKUP(I3712,ACOUSTIC_SITE_INFO!$AR$3:$AS$501,2,FALSE),"")</f>
        <v/>
      </c>
    </row>
    <row r="3713" spans="1:10" x14ac:dyDescent="0.35">
      <c r="A3713" s="113"/>
      <c r="B3713" s="114"/>
      <c r="C3713" s="115"/>
      <c r="D3713" s="114"/>
      <c r="E3713" s="116"/>
      <c r="F3713" s="116"/>
      <c r="G3713" s="114"/>
      <c r="H3713" s="115"/>
      <c r="I3713" s="274"/>
      <c r="J3713" s="277" t="str">
        <f>IFERROR(VLOOKUP(I3713,ACOUSTIC_SITE_INFO!$AR$3:$AS$501,2,FALSE),"")</f>
        <v/>
      </c>
    </row>
    <row r="3714" spans="1:10" x14ac:dyDescent="0.35">
      <c r="A3714" s="113"/>
      <c r="B3714" s="114"/>
      <c r="C3714" s="115"/>
      <c r="D3714" s="114"/>
      <c r="E3714" s="116"/>
      <c r="F3714" s="116"/>
      <c r="G3714" s="114"/>
      <c r="H3714" s="115"/>
      <c r="I3714" s="274"/>
      <c r="J3714" s="277" t="str">
        <f>IFERROR(VLOOKUP(I3714,ACOUSTIC_SITE_INFO!$AR$3:$AS$501,2,FALSE),"")</f>
        <v/>
      </c>
    </row>
    <row r="3715" spans="1:10" x14ac:dyDescent="0.35">
      <c r="A3715" s="113"/>
      <c r="B3715" s="114"/>
      <c r="C3715" s="115"/>
      <c r="D3715" s="114"/>
      <c r="E3715" s="116"/>
      <c r="F3715" s="116"/>
      <c r="G3715" s="114"/>
      <c r="H3715" s="115"/>
      <c r="I3715" s="274"/>
      <c r="J3715" s="277" t="str">
        <f>IFERROR(VLOOKUP(I3715,ACOUSTIC_SITE_INFO!$AR$3:$AS$501,2,FALSE),"")</f>
        <v/>
      </c>
    </row>
    <row r="3716" spans="1:10" x14ac:dyDescent="0.35">
      <c r="A3716" s="113"/>
      <c r="B3716" s="114"/>
      <c r="C3716" s="115"/>
      <c r="D3716" s="114"/>
      <c r="E3716" s="116"/>
      <c r="F3716" s="116"/>
      <c r="G3716" s="114"/>
      <c r="H3716" s="115"/>
      <c r="I3716" s="274"/>
      <c r="J3716" s="277" t="str">
        <f>IFERROR(VLOOKUP(I3716,ACOUSTIC_SITE_INFO!$AR$3:$AS$501,2,FALSE),"")</f>
        <v/>
      </c>
    </row>
    <row r="3717" spans="1:10" x14ac:dyDescent="0.35">
      <c r="A3717" s="113"/>
      <c r="B3717" s="114"/>
      <c r="C3717" s="115"/>
      <c r="D3717" s="114"/>
      <c r="E3717" s="116"/>
      <c r="F3717" s="116"/>
      <c r="G3717" s="114"/>
      <c r="H3717" s="115"/>
      <c r="I3717" s="274"/>
      <c r="J3717" s="277" t="str">
        <f>IFERROR(VLOOKUP(I3717,ACOUSTIC_SITE_INFO!$AR$3:$AS$501,2,FALSE),"")</f>
        <v/>
      </c>
    </row>
    <row r="3718" spans="1:10" x14ac:dyDescent="0.35">
      <c r="A3718" s="113"/>
      <c r="B3718" s="114"/>
      <c r="C3718" s="115"/>
      <c r="D3718" s="114"/>
      <c r="E3718" s="116"/>
      <c r="F3718" s="116"/>
      <c r="G3718" s="114"/>
      <c r="H3718" s="115"/>
      <c r="I3718" s="274"/>
      <c r="J3718" s="277" t="str">
        <f>IFERROR(VLOOKUP(I3718,ACOUSTIC_SITE_INFO!$AR$3:$AS$501,2,FALSE),"")</f>
        <v/>
      </c>
    </row>
    <row r="3719" spans="1:10" x14ac:dyDescent="0.35">
      <c r="A3719" s="113"/>
      <c r="B3719" s="114"/>
      <c r="C3719" s="115"/>
      <c r="D3719" s="114"/>
      <c r="E3719" s="116"/>
      <c r="F3719" s="116"/>
      <c r="G3719" s="114"/>
      <c r="H3719" s="115"/>
      <c r="I3719" s="274"/>
      <c r="J3719" s="277" t="str">
        <f>IFERROR(VLOOKUP(I3719,ACOUSTIC_SITE_INFO!$AR$3:$AS$501,2,FALSE),"")</f>
        <v/>
      </c>
    </row>
    <row r="3720" spans="1:10" x14ac:dyDescent="0.35">
      <c r="A3720" s="113"/>
      <c r="B3720" s="114"/>
      <c r="C3720" s="115"/>
      <c r="D3720" s="114"/>
      <c r="E3720" s="116"/>
      <c r="F3720" s="116"/>
      <c r="G3720" s="114"/>
      <c r="H3720" s="115"/>
      <c r="I3720" s="274"/>
      <c r="J3720" s="277" t="str">
        <f>IFERROR(VLOOKUP(I3720,ACOUSTIC_SITE_INFO!$AR$3:$AS$501,2,FALSE),"")</f>
        <v/>
      </c>
    </row>
    <row r="3721" spans="1:10" x14ac:dyDescent="0.35">
      <c r="A3721" s="113"/>
      <c r="B3721" s="114"/>
      <c r="C3721" s="115"/>
      <c r="D3721" s="114"/>
      <c r="E3721" s="116"/>
      <c r="F3721" s="116"/>
      <c r="G3721" s="114"/>
      <c r="H3721" s="115"/>
      <c r="I3721" s="274"/>
      <c r="J3721" s="277" t="str">
        <f>IFERROR(VLOOKUP(I3721,ACOUSTIC_SITE_INFO!$AR$3:$AS$501,2,FALSE),"")</f>
        <v/>
      </c>
    </row>
    <row r="3722" spans="1:10" x14ac:dyDescent="0.35">
      <c r="A3722" s="113"/>
      <c r="B3722" s="114"/>
      <c r="C3722" s="115"/>
      <c r="D3722" s="114"/>
      <c r="E3722" s="116"/>
      <c r="F3722" s="116"/>
      <c r="G3722" s="114"/>
      <c r="H3722" s="115"/>
      <c r="I3722" s="274"/>
      <c r="J3722" s="277" t="str">
        <f>IFERROR(VLOOKUP(I3722,ACOUSTIC_SITE_INFO!$AR$3:$AS$501,2,FALSE),"")</f>
        <v/>
      </c>
    </row>
    <row r="3723" spans="1:10" x14ac:dyDescent="0.35">
      <c r="A3723" s="113"/>
      <c r="B3723" s="114"/>
      <c r="C3723" s="115"/>
      <c r="D3723" s="114"/>
      <c r="E3723" s="116"/>
      <c r="F3723" s="116"/>
      <c r="G3723" s="114"/>
      <c r="H3723" s="115"/>
      <c r="I3723" s="274"/>
      <c r="J3723" s="277" t="str">
        <f>IFERROR(VLOOKUP(I3723,ACOUSTIC_SITE_INFO!$AR$3:$AS$501,2,FALSE),"")</f>
        <v/>
      </c>
    </row>
    <row r="3724" spans="1:10" x14ac:dyDescent="0.35">
      <c r="A3724" s="113"/>
      <c r="B3724" s="114"/>
      <c r="C3724" s="115"/>
      <c r="D3724" s="114"/>
      <c r="E3724" s="116"/>
      <c r="F3724" s="116"/>
      <c r="G3724" s="114"/>
      <c r="H3724" s="115"/>
      <c r="I3724" s="274"/>
      <c r="J3724" s="277" t="str">
        <f>IFERROR(VLOOKUP(I3724,ACOUSTIC_SITE_INFO!$AR$3:$AS$501,2,FALSE),"")</f>
        <v/>
      </c>
    </row>
    <row r="3725" spans="1:10" x14ac:dyDescent="0.35">
      <c r="A3725" s="113"/>
      <c r="B3725" s="114"/>
      <c r="C3725" s="115"/>
      <c r="D3725" s="114"/>
      <c r="E3725" s="116"/>
      <c r="F3725" s="116"/>
      <c r="G3725" s="114"/>
      <c r="H3725" s="115"/>
      <c r="I3725" s="274"/>
      <c r="J3725" s="277" t="str">
        <f>IFERROR(VLOOKUP(I3725,ACOUSTIC_SITE_INFO!$AR$3:$AS$501,2,FALSE),"")</f>
        <v/>
      </c>
    </row>
    <row r="3726" spans="1:10" x14ac:dyDescent="0.35">
      <c r="A3726" s="113"/>
      <c r="B3726" s="114"/>
      <c r="C3726" s="115"/>
      <c r="D3726" s="114"/>
      <c r="E3726" s="116"/>
      <c r="F3726" s="116"/>
      <c r="G3726" s="114"/>
      <c r="H3726" s="115"/>
      <c r="I3726" s="274"/>
      <c r="J3726" s="277" t="str">
        <f>IFERROR(VLOOKUP(I3726,ACOUSTIC_SITE_INFO!$AR$3:$AS$501,2,FALSE),"")</f>
        <v/>
      </c>
    </row>
    <row r="3727" spans="1:10" x14ac:dyDescent="0.35">
      <c r="A3727" s="113"/>
      <c r="B3727" s="114"/>
      <c r="C3727" s="115"/>
      <c r="D3727" s="114"/>
      <c r="E3727" s="116"/>
      <c r="F3727" s="116"/>
      <c r="G3727" s="114"/>
      <c r="H3727" s="115"/>
      <c r="I3727" s="274"/>
      <c r="J3727" s="277" t="str">
        <f>IFERROR(VLOOKUP(I3727,ACOUSTIC_SITE_INFO!$AR$3:$AS$501,2,FALSE),"")</f>
        <v/>
      </c>
    </row>
    <row r="3728" spans="1:10" x14ac:dyDescent="0.35">
      <c r="A3728" s="113"/>
      <c r="B3728" s="114"/>
      <c r="C3728" s="115"/>
      <c r="D3728" s="114"/>
      <c r="E3728" s="116"/>
      <c r="F3728" s="116"/>
      <c r="G3728" s="114"/>
      <c r="H3728" s="115"/>
      <c r="I3728" s="274"/>
      <c r="J3728" s="277" t="str">
        <f>IFERROR(VLOOKUP(I3728,ACOUSTIC_SITE_INFO!$AR$3:$AS$501,2,FALSE),"")</f>
        <v/>
      </c>
    </row>
    <row r="3729" spans="1:10" x14ac:dyDescent="0.35">
      <c r="A3729" s="113"/>
      <c r="B3729" s="114"/>
      <c r="C3729" s="115"/>
      <c r="D3729" s="114"/>
      <c r="E3729" s="116"/>
      <c r="F3729" s="116"/>
      <c r="G3729" s="114"/>
      <c r="H3729" s="115"/>
      <c r="I3729" s="274"/>
      <c r="J3729" s="277" t="str">
        <f>IFERROR(VLOOKUP(I3729,ACOUSTIC_SITE_INFO!$AR$3:$AS$501,2,FALSE),"")</f>
        <v/>
      </c>
    </row>
    <row r="3730" spans="1:10" x14ac:dyDescent="0.35">
      <c r="A3730" s="113"/>
      <c r="B3730" s="114"/>
      <c r="C3730" s="115"/>
      <c r="D3730" s="114"/>
      <c r="E3730" s="116"/>
      <c r="F3730" s="116"/>
      <c r="G3730" s="114"/>
      <c r="H3730" s="115"/>
      <c r="I3730" s="274"/>
      <c r="J3730" s="277" t="str">
        <f>IFERROR(VLOOKUP(I3730,ACOUSTIC_SITE_INFO!$AR$3:$AS$501,2,FALSE),"")</f>
        <v/>
      </c>
    </row>
    <row r="3731" spans="1:10" x14ac:dyDescent="0.35">
      <c r="A3731" s="113"/>
      <c r="B3731" s="114"/>
      <c r="C3731" s="115"/>
      <c r="D3731" s="114"/>
      <c r="E3731" s="116"/>
      <c r="F3731" s="116"/>
      <c r="G3731" s="114"/>
      <c r="H3731" s="115"/>
      <c r="I3731" s="274"/>
      <c r="J3731" s="277" t="str">
        <f>IFERROR(VLOOKUP(I3731,ACOUSTIC_SITE_INFO!$AR$3:$AS$501,2,FALSE),"")</f>
        <v/>
      </c>
    </row>
    <row r="3732" spans="1:10" x14ac:dyDescent="0.35">
      <c r="A3732" s="113"/>
      <c r="B3732" s="114"/>
      <c r="C3732" s="115"/>
      <c r="D3732" s="114"/>
      <c r="E3732" s="116"/>
      <c r="F3732" s="116"/>
      <c r="G3732" s="114"/>
      <c r="H3732" s="115"/>
      <c r="I3732" s="274"/>
      <c r="J3732" s="277" t="str">
        <f>IFERROR(VLOOKUP(I3732,ACOUSTIC_SITE_INFO!$AR$3:$AS$501,2,FALSE),"")</f>
        <v/>
      </c>
    </row>
    <row r="3733" spans="1:10" x14ac:dyDescent="0.35">
      <c r="A3733" s="113"/>
      <c r="B3733" s="114"/>
      <c r="C3733" s="115"/>
      <c r="D3733" s="114"/>
      <c r="E3733" s="116"/>
      <c r="F3733" s="116"/>
      <c r="G3733" s="114"/>
      <c r="H3733" s="115"/>
      <c r="I3733" s="274"/>
      <c r="J3733" s="277" t="str">
        <f>IFERROR(VLOOKUP(I3733,ACOUSTIC_SITE_INFO!$AR$3:$AS$501,2,FALSE),"")</f>
        <v/>
      </c>
    </row>
    <row r="3734" spans="1:10" x14ac:dyDescent="0.35">
      <c r="A3734" s="113"/>
      <c r="B3734" s="114"/>
      <c r="C3734" s="115"/>
      <c r="D3734" s="114"/>
      <c r="E3734" s="116"/>
      <c r="F3734" s="116"/>
      <c r="G3734" s="114"/>
      <c r="H3734" s="115"/>
      <c r="I3734" s="274"/>
      <c r="J3734" s="277" t="str">
        <f>IFERROR(VLOOKUP(I3734,ACOUSTIC_SITE_INFO!$AR$3:$AS$501,2,FALSE),"")</f>
        <v/>
      </c>
    </row>
    <row r="3735" spans="1:10" x14ac:dyDescent="0.35">
      <c r="A3735" s="113"/>
      <c r="B3735" s="114"/>
      <c r="C3735" s="115"/>
      <c r="D3735" s="114"/>
      <c r="E3735" s="116"/>
      <c r="F3735" s="116"/>
      <c r="G3735" s="114"/>
      <c r="H3735" s="115"/>
      <c r="I3735" s="274"/>
      <c r="J3735" s="277" t="str">
        <f>IFERROR(VLOOKUP(I3735,ACOUSTIC_SITE_INFO!$AR$3:$AS$501,2,FALSE),"")</f>
        <v/>
      </c>
    </row>
    <row r="3736" spans="1:10" x14ac:dyDescent="0.35">
      <c r="A3736" s="113"/>
      <c r="B3736" s="114"/>
      <c r="C3736" s="115"/>
      <c r="D3736" s="114"/>
      <c r="E3736" s="116"/>
      <c r="F3736" s="116"/>
      <c r="G3736" s="114"/>
      <c r="H3736" s="115"/>
      <c r="I3736" s="274"/>
      <c r="J3736" s="277" t="str">
        <f>IFERROR(VLOOKUP(I3736,ACOUSTIC_SITE_INFO!$AR$3:$AS$501,2,FALSE),"")</f>
        <v/>
      </c>
    </row>
    <row r="3737" spans="1:10" x14ac:dyDescent="0.35">
      <c r="A3737" s="113"/>
      <c r="B3737" s="114"/>
      <c r="C3737" s="115"/>
      <c r="D3737" s="114"/>
      <c r="E3737" s="116"/>
      <c r="F3737" s="116"/>
      <c r="G3737" s="114"/>
      <c r="H3737" s="115"/>
      <c r="I3737" s="274"/>
      <c r="J3737" s="277" t="str">
        <f>IFERROR(VLOOKUP(I3737,ACOUSTIC_SITE_INFO!$AR$3:$AS$501,2,FALSE),"")</f>
        <v/>
      </c>
    </row>
    <row r="3738" spans="1:10" x14ac:dyDescent="0.35">
      <c r="A3738" s="113"/>
      <c r="B3738" s="114"/>
      <c r="C3738" s="115"/>
      <c r="D3738" s="114"/>
      <c r="E3738" s="116"/>
      <c r="F3738" s="116"/>
      <c r="G3738" s="114"/>
      <c r="H3738" s="115"/>
      <c r="I3738" s="274"/>
      <c r="J3738" s="277" t="str">
        <f>IFERROR(VLOOKUP(I3738,ACOUSTIC_SITE_INFO!$AR$3:$AS$501,2,FALSE),"")</f>
        <v/>
      </c>
    </row>
    <row r="3739" spans="1:10" x14ac:dyDescent="0.35">
      <c r="A3739" s="113"/>
      <c r="B3739" s="114"/>
      <c r="C3739" s="115"/>
      <c r="D3739" s="114"/>
      <c r="E3739" s="116"/>
      <c r="F3739" s="116"/>
      <c r="G3739" s="114"/>
      <c r="H3739" s="115"/>
      <c r="I3739" s="274"/>
      <c r="J3739" s="277" t="str">
        <f>IFERROR(VLOOKUP(I3739,ACOUSTIC_SITE_INFO!$AR$3:$AS$501,2,FALSE),"")</f>
        <v/>
      </c>
    </row>
    <row r="3740" spans="1:10" x14ac:dyDescent="0.35">
      <c r="A3740" s="113"/>
      <c r="B3740" s="114"/>
      <c r="C3740" s="115"/>
      <c r="D3740" s="114"/>
      <c r="E3740" s="116"/>
      <c r="F3740" s="116"/>
      <c r="G3740" s="114"/>
      <c r="H3740" s="115"/>
      <c r="I3740" s="274"/>
      <c r="J3740" s="277" t="str">
        <f>IFERROR(VLOOKUP(I3740,ACOUSTIC_SITE_INFO!$AR$3:$AS$501,2,FALSE),"")</f>
        <v/>
      </c>
    </row>
    <row r="3741" spans="1:10" x14ac:dyDescent="0.35">
      <c r="A3741" s="113"/>
      <c r="B3741" s="114"/>
      <c r="C3741" s="115"/>
      <c r="D3741" s="114"/>
      <c r="E3741" s="116"/>
      <c r="F3741" s="116"/>
      <c r="G3741" s="114"/>
      <c r="H3741" s="115"/>
      <c r="I3741" s="274"/>
      <c r="J3741" s="277" t="str">
        <f>IFERROR(VLOOKUP(I3741,ACOUSTIC_SITE_INFO!$AR$3:$AS$501,2,FALSE),"")</f>
        <v/>
      </c>
    </row>
    <row r="3742" spans="1:10" x14ac:dyDescent="0.35">
      <c r="A3742" s="113"/>
      <c r="B3742" s="114"/>
      <c r="C3742" s="115"/>
      <c r="D3742" s="114"/>
      <c r="E3742" s="116"/>
      <c r="F3742" s="116"/>
      <c r="G3742" s="114"/>
      <c r="H3742" s="115"/>
      <c r="I3742" s="274"/>
      <c r="J3742" s="277" t="str">
        <f>IFERROR(VLOOKUP(I3742,ACOUSTIC_SITE_INFO!$AR$3:$AS$501,2,FALSE),"")</f>
        <v/>
      </c>
    </row>
    <row r="3743" spans="1:10" x14ac:dyDescent="0.35">
      <c r="A3743" s="113"/>
      <c r="B3743" s="114"/>
      <c r="C3743" s="115"/>
      <c r="D3743" s="114"/>
      <c r="E3743" s="116"/>
      <c r="F3743" s="116"/>
      <c r="G3743" s="114"/>
      <c r="H3743" s="115"/>
      <c r="I3743" s="274"/>
      <c r="J3743" s="277" t="str">
        <f>IFERROR(VLOOKUP(I3743,ACOUSTIC_SITE_INFO!$AR$3:$AS$501,2,FALSE),"")</f>
        <v/>
      </c>
    </row>
    <row r="3744" spans="1:10" x14ac:dyDescent="0.35">
      <c r="A3744" s="113"/>
      <c r="B3744" s="114"/>
      <c r="C3744" s="115"/>
      <c r="D3744" s="114"/>
      <c r="E3744" s="116"/>
      <c r="F3744" s="116"/>
      <c r="G3744" s="114"/>
      <c r="H3744" s="115"/>
      <c r="I3744" s="274"/>
      <c r="J3744" s="277" t="str">
        <f>IFERROR(VLOOKUP(I3744,ACOUSTIC_SITE_INFO!$AR$3:$AS$501,2,FALSE),"")</f>
        <v/>
      </c>
    </row>
    <row r="3745" spans="1:10" x14ac:dyDescent="0.35">
      <c r="A3745" s="113"/>
      <c r="B3745" s="114"/>
      <c r="C3745" s="115"/>
      <c r="D3745" s="114"/>
      <c r="E3745" s="116"/>
      <c r="F3745" s="116"/>
      <c r="G3745" s="114"/>
      <c r="H3745" s="115"/>
      <c r="I3745" s="274"/>
      <c r="J3745" s="277" t="str">
        <f>IFERROR(VLOOKUP(I3745,ACOUSTIC_SITE_INFO!$AR$3:$AS$501,2,FALSE),"")</f>
        <v/>
      </c>
    </row>
    <row r="3746" spans="1:10" x14ac:dyDescent="0.35">
      <c r="A3746" s="113"/>
      <c r="B3746" s="114"/>
      <c r="C3746" s="115"/>
      <c r="D3746" s="114"/>
      <c r="E3746" s="116"/>
      <c r="F3746" s="116"/>
      <c r="G3746" s="114"/>
      <c r="H3746" s="115"/>
      <c r="I3746" s="274"/>
      <c r="J3746" s="277" t="str">
        <f>IFERROR(VLOOKUP(I3746,ACOUSTIC_SITE_INFO!$AR$3:$AS$501,2,FALSE),"")</f>
        <v/>
      </c>
    </row>
    <row r="3747" spans="1:10" x14ac:dyDescent="0.35">
      <c r="A3747" s="113"/>
      <c r="B3747" s="114"/>
      <c r="C3747" s="115"/>
      <c r="D3747" s="114"/>
      <c r="E3747" s="116"/>
      <c r="F3747" s="116"/>
      <c r="G3747" s="114"/>
      <c r="H3747" s="115"/>
      <c r="I3747" s="274"/>
      <c r="J3747" s="277" t="str">
        <f>IFERROR(VLOOKUP(I3747,ACOUSTIC_SITE_INFO!$AR$3:$AS$501,2,FALSE),"")</f>
        <v/>
      </c>
    </row>
    <row r="3748" spans="1:10" x14ac:dyDescent="0.35">
      <c r="A3748" s="113"/>
      <c r="B3748" s="114"/>
      <c r="C3748" s="115"/>
      <c r="D3748" s="114"/>
      <c r="E3748" s="116"/>
      <c r="F3748" s="116"/>
      <c r="G3748" s="114"/>
      <c r="H3748" s="115"/>
      <c r="I3748" s="274"/>
      <c r="J3748" s="277" t="str">
        <f>IFERROR(VLOOKUP(I3748,ACOUSTIC_SITE_INFO!$AR$3:$AS$501,2,FALSE),"")</f>
        <v/>
      </c>
    </row>
    <row r="3749" spans="1:10" x14ac:dyDescent="0.35">
      <c r="A3749" s="113"/>
      <c r="B3749" s="114"/>
      <c r="C3749" s="115"/>
      <c r="D3749" s="114"/>
      <c r="E3749" s="116"/>
      <c r="F3749" s="116"/>
      <c r="G3749" s="114"/>
      <c r="H3749" s="115"/>
      <c r="I3749" s="274"/>
      <c r="J3749" s="277" t="str">
        <f>IFERROR(VLOOKUP(I3749,ACOUSTIC_SITE_INFO!$AR$3:$AS$501,2,FALSE),"")</f>
        <v/>
      </c>
    </row>
    <row r="3750" spans="1:10" x14ac:dyDescent="0.35">
      <c r="A3750" s="113"/>
      <c r="B3750" s="114"/>
      <c r="C3750" s="115"/>
      <c r="D3750" s="114"/>
      <c r="E3750" s="116"/>
      <c r="F3750" s="116"/>
      <c r="G3750" s="114"/>
      <c r="H3750" s="115"/>
      <c r="I3750" s="274"/>
      <c r="J3750" s="277" t="str">
        <f>IFERROR(VLOOKUP(I3750,ACOUSTIC_SITE_INFO!$AR$3:$AS$501,2,FALSE),"")</f>
        <v/>
      </c>
    </row>
    <row r="3751" spans="1:10" x14ac:dyDescent="0.35">
      <c r="A3751" s="113"/>
      <c r="B3751" s="114"/>
      <c r="C3751" s="115"/>
      <c r="D3751" s="114"/>
      <c r="E3751" s="116"/>
      <c r="F3751" s="116"/>
      <c r="G3751" s="114"/>
      <c r="H3751" s="115"/>
      <c r="I3751" s="274"/>
      <c r="J3751" s="277" t="str">
        <f>IFERROR(VLOOKUP(I3751,ACOUSTIC_SITE_INFO!$AR$3:$AS$501,2,FALSE),"")</f>
        <v/>
      </c>
    </row>
    <row r="3752" spans="1:10" x14ac:dyDescent="0.35">
      <c r="A3752" s="113"/>
      <c r="B3752" s="114"/>
      <c r="C3752" s="115"/>
      <c r="D3752" s="114"/>
      <c r="E3752" s="116"/>
      <c r="F3752" s="116"/>
      <c r="G3752" s="114"/>
      <c r="H3752" s="115"/>
      <c r="I3752" s="274"/>
      <c r="J3752" s="277" t="str">
        <f>IFERROR(VLOOKUP(I3752,ACOUSTIC_SITE_INFO!$AR$3:$AS$501,2,FALSE),"")</f>
        <v/>
      </c>
    </row>
    <row r="3753" spans="1:10" x14ac:dyDescent="0.35">
      <c r="A3753" s="113"/>
      <c r="B3753" s="114"/>
      <c r="C3753" s="115"/>
      <c r="D3753" s="114"/>
      <c r="E3753" s="116"/>
      <c r="F3753" s="116"/>
      <c r="G3753" s="114"/>
      <c r="H3753" s="115"/>
      <c r="I3753" s="274"/>
      <c r="J3753" s="277" t="str">
        <f>IFERROR(VLOOKUP(I3753,ACOUSTIC_SITE_INFO!$AR$3:$AS$501,2,FALSE),"")</f>
        <v/>
      </c>
    </row>
    <row r="3754" spans="1:10" x14ac:dyDescent="0.35">
      <c r="A3754" s="113"/>
      <c r="B3754" s="114"/>
      <c r="C3754" s="115"/>
      <c r="D3754" s="114"/>
      <c r="E3754" s="116"/>
      <c r="F3754" s="116"/>
      <c r="G3754" s="114"/>
      <c r="H3754" s="115"/>
      <c r="I3754" s="274"/>
      <c r="J3754" s="277" t="str">
        <f>IFERROR(VLOOKUP(I3754,ACOUSTIC_SITE_INFO!$AR$3:$AS$501,2,FALSE),"")</f>
        <v/>
      </c>
    </row>
    <row r="3755" spans="1:10" x14ac:dyDescent="0.35">
      <c r="A3755" s="113"/>
      <c r="B3755" s="114"/>
      <c r="C3755" s="115"/>
      <c r="D3755" s="114"/>
      <c r="E3755" s="116"/>
      <c r="F3755" s="116"/>
      <c r="G3755" s="114"/>
      <c r="H3755" s="115"/>
      <c r="I3755" s="274"/>
      <c r="J3755" s="277" t="str">
        <f>IFERROR(VLOOKUP(I3755,ACOUSTIC_SITE_INFO!$AR$3:$AS$501,2,FALSE),"")</f>
        <v/>
      </c>
    </row>
    <row r="3756" spans="1:10" x14ac:dyDescent="0.35">
      <c r="A3756" s="113"/>
      <c r="B3756" s="114"/>
      <c r="C3756" s="115"/>
      <c r="D3756" s="114"/>
      <c r="E3756" s="116"/>
      <c r="F3756" s="116"/>
      <c r="G3756" s="114"/>
      <c r="H3756" s="115"/>
      <c r="I3756" s="274"/>
      <c r="J3756" s="277" t="str">
        <f>IFERROR(VLOOKUP(I3756,ACOUSTIC_SITE_INFO!$AR$3:$AS$501,2,FALSE),"")</f>
        <v/>
      </c>
    </row>
    <row r="3757" spans="1:10" x14ac:dyDescent="0.35">
      <c r="A3757" s="113"/>
      <c r="B3757" s="114"/>
      <c r="C3757" s="115"/>
      <c r="D3757" s="114"/>
      <c r="E3757" s="116"/>
      <c r="F3757" s="116"/>
      <c r="G3757" s="114"/>
      <c r="H3757" s="115"/>
      <c r="I3757" s="274"/>
      <c r="J3757" s="277" t="str">
        <f>IFERROR(VLOOKUP(I3757,ACOUSTIC_SITE_INFO!$AR$3:$AS$501,2,FALSE),"")</f>
        <v/>
      </c>
    </row>
    <row r="3758" spans="1:10" x14ac:dyDescent="0.35">
      <c r="A3758" s="113"/>
      <c r="B3758" s="114"/>
      <c r="C3758" s="115"/>
      <c r="D3758" s="114"/>
      <c r="E3758" s="116"/>
      <c r="F3758" s="116"/>
      <c r="G3758" s="114"/>
      <c r="H3758" s="115"/>
      <c r="I3758" s="274"/>
      <c r="J3758" s="277" t="str">
        <f>IFERROR(VLOOKUP(I3758,ACOUSTIC_SITE_INFO!$AR$3:$AS$501,2,FALSE),"")</f>
        <v/>
      </c>
    </row>
    <row r="3759" spans="1:10" x14ac:dyDescent="0.35">
      <c r="A3759" s="113"/>
      <c r="B3759" s="114"/>
      <c r="C3759" s="115"/>
      <c r="D3759" s="114"/>
      <c r="E3759" s="116"/>
      <c r="F3759" s="116"/>
      <c r="G3759" s="114"/>
      <c r="H3759" s="115"/>
      <c r="I3759" s="274"/>
      <c r="J3759" s="277" t="str">
        <f>IFERROR(VLOOKUP(I3759,ACOUSTIC_SITE_INFO!$AR$3:$AS$501,2,FALSE),"")</f>
        <v/>
      </c>
    </row>
    <row r="3760" spans="1:10" x14ac:dyDescent="0.35">
      <c r="A3760" s="113"/>
      <c r="B3760" s="114"/>
      <c r="C3760" s="115"/>
      <c r="D3760" s="114"/>
      <c r="E3760" s="116"/>
      <c r="F3760" s="116"/>
      <c r="G3760" s="114"/>
      <c r="H3760" s="115"/>
      <c r="I3760" s="274"/>
      <c r="J3760" s="277" t="str">
        <f>IFERROR(VLOOKUP(I3760,ACOUSTIC_SITE_INFO!$AR$3:$AS$501,2,FALSE),"")</f>
        <v/>
      </c>
    </row>
    <row r="3761" spans="1:10" x14ac:dyDescent="0.35">
      <c r="A3761" s="113"/>
      <c r="B3761" s="114"/>
      <c r="C3761" s="115"/>
      <c r="D3761" s="114"/>
      <c r="E3761" s="116"/>
      <c r="F3761" s="116"/>
      <c r="G3761" s="114"/>
      <c r="H3761" s="115"/>
      <c r="I3761" s="274"/>
      <c r="J3761" s="277" t="str">
        <f>IFERROR(VLOOKUP(I3761,ACOUSTIC_SITE_INFO!$AR$3:$AS$501,2,FALSE),"")</f>
        <v/>
      </c>
    </row>
    <row r="3762" spans="1:10" x14ac:dyDescent="0.35">
      <c r="A3762" s="113"/>
      <c r="B3762" s="114"/>
      <c r="C3762" s="115"/>
      <c r="D3762" s="114"/>
      <c r="E3762" s="116"/>
      <c r="F3762" s="116"/>
      <c r="G3762" s="114"/>
      <c r="H3762" s="115"/>
      <c r="I3762" s="274"/>
      <c r="J3762" s="277" t="str">
        <f>IFERROR(VLOOKUP(I3762,ACOUSTIC_SITE_INFO!$AR$3:$AS$501,2,FALSE),"")</f>
        <v/>
      </c>
    </row>
    <row r="3763" spans="1:10" x14ac:dyDescent="0.35">
      <c r="A3763" s="113"/>
      <c r="B3763" s="114"/>
      <c r="C3763" s="115"/>
      <c r="D3763" s="114"/>
      <c r="E3763" s="116"/>
      <c r="F3763" s="116"/>
      <c r="G3763" s="114"/>
      <c r="H3763" s="115"/>
      <c r="I3763" s="274"/>
      <c r="J3763" s="277" t="str">
        <f>IFERROR(VLOOKUP(I3763,ACOUSTIC_SITE_INFO!$AR$3:$AS$501,2,FALSE),"")</f>
        <v/>
      </c>
    </row>
    <row r="3764" spans="1:10" x14ac:dyDescent="0.35">
      <c r="A3764" s="113"/>
      <c r="B3764" s="114"/>
      <c r="C3764" s="115"/>
      <c r="D3764" s="114"/>
      <c r="E3764" s="116"/>
      <c r="F3764" s="116"/>
      <c r="G3764" s="114"/>
      <c r="H3764" s="115"/>
      <c r="I3764" s="274"/>
      <c r="J3764" s="277" t="str">
        <f>IFERROR(VLOOKUP(I3764,ACOUSTIC_SITE_INFO!$AR$3:$AS$501,2,FALSE),"")</f>
        <v/>
      </c>
    </row>
    <row r="3765" spans="1:10" x14ac:dyDescent="0.35">
      <c r="A3765" s="113"/>
      <c r="B3765" s="114"/>
      <c r="C3765" s="115"/>
      <c r="D3765" s="114"/>
      <c r="E3765" s="116"/>
      <c r="F3765" s="116"/>
      <c r="G3765" s="114"/>
      <c r="H3765" s="115"/>
      <c r="I3765" s="274"/>
      <c r="J3765" s="277" t="str">
        <f>IFERROR(VLOOKUP(I3765,ACOUSTIC_SITE_INFO!$AR$3:$AS$501,2,FALSE),"")</f>
        <v/>
      </c>
    </row>
    <row r="3766" spans="1:10" x14ac:dyDescent="0.35">
      <c r="A3766" s="113"/>
      <c r="B3766" s="114"/>
      <c r="C3766" s="115"/>
      <c r="D3766" s="114"/>
      <c r="E3766" s="116"/>
      <c r="F3766" s="116"/>
      <c r="G3766" s="114"/>
      <c r="H3766" s="115"/>
      <c r="I3766" s="274"/>
      <c r="J3766" s="277" t="str">
        <f>IFERROR(VLOOKUP(I3766,ACOUSTIC_SITE_INFO!$AR$3:$AS$501,2,FALSE),"")</f>
        <v/>
      </c>
    </row>
    <row r="3767" spans="1:10" x14ac:dyDescent="0.35">
      <c r="A3767" s="113"/>
      <c r="B3767" s="114"/>
      <c r="C3767" s="115"/>
      <c r="D3767" s="114"/>
      <c r="E3767" s="116"/>
      <c r="F3767" s="116"/>
      <c r="G3767" s="114"/>
      <c r="H3767" s="115"/>
      <c r="I3767" s="274"/>
      <c r="J3767" s="277" t="str">
        <f>IFERROR(VLOOKUP(I3767,ACOUSTIC_SITE_INFO!$AR$3:$AS$501,2,FALSE),"")</f>
        <v/>
      </c>
    </row>
    <row r="3768" spans="1:10" x14ac:dyDescent="0.35">
      <c r="A3768" s="113"/>
      <c r="B3768" s="114"/>
      <c r="C3768" s="115"/>
      <c r="D3768" s="114"/>
      <c r="E3768" s="116"/>
      <c r="F3768" s="116"/>
      <c r="G3768" s="114"/>
      <c r="H3768" s="115"/>
      <c r="I3768" s="274"/>
      <c r="J3768" s="277" t="str">
        <f>IFERROR(VLOOKUP(I3768,ACOUSTIC_SITE_INFO!$AR$3:$AS$501,2,FALSE),"")</f>
        <v/>
      </c>
    </row>
    <row r="3769" spans="1:10" x14ac:dyDescent="0.35">
      <c r="A3769" s="113"/>
      <c r="B3769" s="114"/>
      <c r="C3769" s="115"/>
      <c r="D3769" s="114"/>
      <c r="E3769" s="116"/>
      <c r="F3769" s="116"/>
      <c r="G3769" s="114"/>
      <c r="H3769" s="115"/>
      <c r="I3769" s="274"/>
      <c r="J3769" s="277" t="str">
        <f>IFERROR(VLOOKUP(I3769,ACOUSTIC_SITE_INFO!$AR$3:$AS$501,2,FALSE),"")</f>
        <v/>
      </c>
    </row>
    <row r="3770" spans="1:10" x14ac:dyDescent="0.35">
      <c r="A3770" s="113"/>
      <c r="B3770" s="114"/>
      <c r="C3770" s="115"/>
      <c r="D3770" s="114"/>
      <c r="E3770" s="116"/>
      <c r="F3770" s="116"/>
      <c r="G3770" s="114"/>
      <c r="H3770" s="115"/>
      <c r="I3770" s="274"/>
      <c r="J3770" s="277" t="str">
        <f>IFERROR(VLOOKUP(I3770,ACOUSTIC_SITE_INFO!$AR$3:$AS$501,2,FALSE),"")</f>
        <v/>
      </c>
    </row>
    <row r="3771" spans="1:10" x14ac:dyDescent="0.35">
      <c r="A3771" s="113"/>
      <c r="B3771" s="114"/>
      <c r="C3771" s="115"/>
      <c r="D3771" s="114"/>
      <c r="E3771" s="116"/>
      <c r="F3771" s="116"/>
      <c r="G3771" s="114"/>
      <c r="H3771" s="115"/>
      <c r="I3771" s="274"/>
      <c r="J3771" s="277" t="str">
        <f>IFERROR(VLOOKUP(I3771,ACOUSTIC_SITE_INFO!$AR$3:$AS$501,2,FALSE),"")</f>
        <v/>
      </c>
    </row>
    <row r="3772" spans="1:10" x14ac:dyDescent="0.35">
      <c r="A3772" s="113"/>
      <c r="B3772" s="114"/>
      <c r="C3772" s="115"/>
      <c r="D3772" s="114"/>
      <c r="E3772" s="116"/>
      <c r="F3772" s="116"/>
      <c r="G3772" s="114"/>
      <c r="H3772" s="115"/>
      <c r="I3772" s="274"/>
      <c r="J3772" s="277" t="str">
        <f>IFERROR(VLOOKUP(I3772,ACOUSTIC_SITE_INFO!$AR$3:$AS$501,2,FALSE),"")</f>
        <v/>
      </c>
    </row>
    <row r="3773" spans="1:10" x14ac:dyDescent="0.35">
      <c r="A3773" s="113"/>
      <c r="B3773" s="114"/>
      <c r="C3773" s="115"/>
      <c r="D3773" s="114"/>
      <c r="E3773" s="116"/>
      <c r="F3773" s="116"/>
      <c r="G3773" s="114"/>
      <c r="H3773" s="115"/>
      <c r="I3773" s="274"/>
      <c r="J3773" s="277" t="str">
        <f>IFERROR(VLOOKUP(I3773,ACOUSTIC_SITE_INFO!$AR$3:$AS$501,2,FALSE),"")</f>
        <v/>
      </c>
    </row>
    <row r="3774" spans="1:10" x14ac:dyDescent="0.35">
      <c r="A3774" s="113"/>
      <c r="B3774" s="114"/>
      <c r="C3774" s="115"/>
      <c r="D3774" s="114"/>
      <c r="E3774" s="116"/>
      <c r="F3774" s="116"/>
      <c r="G3774" s="114"/>
      <c r="H3774" s="115"/>
      <c r="I3774" s="274"/>
      <c r="J3774" s="277" t="str">
        <f>IFERROR(VLOOKUP(I3774,ACOUSTIC_SITE_INFO!$AR$3:$AS$501,2,FALSE),"")</f>
        <v/>
      </c>
    </row>
    <row r="3775" spans="1:10" x14ac:dyDescent="0.35">
      <c r="A3775" s="113"/>
      <c r="B3775" s="114"/>
      <c r="C3775" s="115"/>
      <c r="D3775" s="114"/>
      <c r="E3775" s="116"/>
      <c r="F3775" s="116"/>
      <c r="G3775" s="114"/>
      <c r="H3775" s="115"/>
      <c r="I3775" s="274"/>
      <c r="J3775" s="277" t="str">
        <f>IFERROR(VLOOKUP(I3775,ACOUSTIC_SITE_INFO!$AR$3:$AS$501,2,FALSE),"")</f>
        <v/>
      </c>
    </row>
    <row r="3776" spans="1:10" x14ac:dyDescent="0.35">
      <c r="A3776" s="113"/>
      <c r="B3776" s="114"/>
      <c r="C3776" s="115"/>
      <c r="D3776" s="114"/>
      <c r="E3776" s="116"/>
      <c r="F3776" s="116"/>
      <c r="G3776" s="114"/>
      <c r="H3776" s="115"/>
      <c r="I3776" s="274"/>
      <c r="J3776" s="277" t="str">
        <f>IFERROR(VLOOKUP(I3776,ACOUSTIC_SITE_INFO!$AR$3:$AS$501,2,FALSE),"")</f>
        <v/>
      </c>
    </row>
    <row r="3777" spans="1:10" x14ac:dyDescent="0.35">
      <c r="A3777" s="113"/>
      <c r="B3777" s="114"/>
      <c r="C3777" s="115"/>
      <c r="D3777" s="114"/>
      <c r="E3777" s="116"/>
      <c r="F3777" s="116"/>
      <c r="G3777" s="114"/>
      <c r="H3777" s="115"/>
      <c r="I3777" s="274"/>
      <c r="J3777" s="277" t="str">
        <f>IFERROR(VLOOKUP(I3777,ACOUSTIC_SITE_INFO!$AR$3:$AS$501,2,FALSE),"")</f>
        <v/>
      </c>
    </row>
    <row r="3778" spans="1:10" x14ac:dyDescent="0.35">
      <c r="A3778" s="113"/>
      <c r="B3778" s="114"/>
      <c r="C3778" s="115"/>
      <c r="D3778" s="114"/>
      <c r="E3778" s="116"/>
      <c r="F3778" s="116"/>
      <c r="G3778" s="114"/>
      <c r="H3778" s="115"/>
      <c r="I3778" s="274"/>
      <c r="J3778" s="277" t="str">
        <f>IFERROR(VLOOKUP(I3778,ACOUSTIC_SITE_INFO!$AR$3:$AS$501,2,FALSE),"")</f>
        <v/>
      </c>
    </row>
    <row r="3779" spans="1:10" x14ac:dyDescent="0.35">
      <c r="A3779" s="113"/>
      <c r="B3779" s="114"/>
      <c r="C3779" s="115"/>
      <c r="D3779" s="114"/>
      <c r="E3779" s="116"/>
      <c r="F3779" s="116"/>
      <c r="G3779" s="114"/>
      <c r="H3779" s="115"/>
      <c r="I3779" s="274"/>
      <c r="J3779" s="277" t="str">
        <f>IFERROR(VLOOKUP(I3779,ACOUSTIC_SITE_INFO!$AR$3:$AS$501,2,FALSE),"")</f>
        <v/>
      </c>
    </row>
    <row r="3780" spans="1:10" x14ac:dyDescent="0.35">
      <c r="A3780" s="113"/>
      <c r="B3780" s="114"/>
      <c r="C3780" s="115"/>
      <c r="D3780" s="114"/>
      <c r="E3780" s="116"/>
      <c r="F3780" s="116"/>
      <c r="G3780" s="114"/>
      <c r="H3780" s="115"/>
      <c r="I3780" s="274"/>
      <c r="J3780" s="277" t="str">
        <f>IFERROR(VLOOKUP(I3780,ACOUSTIC_SITE_INFO!$AR$3:$AS$501,2,FALSE),"")</f>
        <v/>
      </c>
    </row>
    <row r="3781" spans="1:10" x14ac:dyDescent="0.35">
      <c r="A3781" s="113"/>
      <c r="B3781" s="114"/>
      <c r="C3781" s="115"/>
      <c r="D3781" s="114"/>
      <c r="E3781" s="116"/>
      <c r="F3781" s="116"/>
      <c r="G3781" s="114"/>
      <c r="H3781" s="115"/>
      <c r="I3781" s="274"/>
      <c r="J3781" s="277" t="str">
        <f>IFERROR(VLOOKUP(I3781,ACOUSTIC_SITE_INFO!$AR$3:$AS$501,2,FALSE),"")</f>
        <v/>
      </c>
    </row>
    <row r="3782" spans="1:10" x14ac:dyDescent="0.35">
      <c r="A3782" s="113"/>
      <c r="B3782" s="114"/>
      <c r="C3782" s="115"/>
      <c r="D3782" s="114"/>
      <c r="E3782" s="116"/>
      <c r="F3782" s="116"/>
      <c r="G3782" s="114"/>
      <c r="H3782" s="115"/>
      <c r="I3782" s="274"/>
      <c r="J3782" s="277" t="str">
        <f>IFERROR(VLOOKUP(I3782,ACOUSTIC_SITE_INFO!$AR$3:$AS$501,2,FALSE),"")</f>
        <v/>
      </c>
    </row>
    <row r="3783" spans="1:10" x14ac:dyDescent="0.35">
      <c r="A3783" s="113"/>
      <c r="B3783" s="114"/>
      <c r="C3783" s="115"/>
      <c r="D3783" s="114"/>
      <c r="E3783" s="116"/>
      <c r="F3783" s="116"/>
      <c r="G3783" s="114"/>
      <c r="H3783" s="115"/>
      <c r="I3783" s="274"/>
      <c r="J3783" s="277" t="str">
        <f>IFERROR(VLOOKUP(I3783,ACOUSTIC_SITE_INFO!$AR$3:$AS$501,2,FALSE),"")</f>
        <v/>
      </c>
    </row>
    <row r="3784" spans="1:10" x14ac:dyDescent="0.35">
      <c r="A3784" s="113"/>
      <c r="B3784" s="114"/>
      <c r="C3784" s="115"/>
      <c r="D3784" s="114"/>
      <c r="E3784" s="116"/>
      <c r="F3784" s="116"/>
      <c r="G3784" s="114"/>
      <c r="H3784" s="115"/>
      <c r="I3784" s="274"/>
      <c r="J3784" s="277" t="str">
        <f>IFERROR(VLOOKUP(I3784,ACOUSTIC_SITE_INFO!$AR$3:$AS$501,2,FALSE),"")</f>
        <v/>
      </c>
    </row>
    <row r="3785" spans="1:10" x14ac:dyDescent="0.35">
      <c r="A3785" s="113"/>
      <c r="B3785" s="114"/>
      <c r="C3785" s="115"/>
      <c r="D3785" s="114"/>
      <c r="E3785" s="116"/>
      <c r="F3785" s="116"/>
      <c r="G3785" s="114"/>
      <c r="H3785" s="115"/>
      <c r="I3785" s="274"/>
      <c r="J3785" s="277" t="str">
        <f>IFERROR(VLOOKUP(I3785,ACOUSTIC_SITE_INFO!$AR$3:$AS$501,2,FALSE),"")</f>
        <v/>
      </c>
    </row>
    <row r="3786" spans="1:10" x14ac:dyDescent="0.35">
      <c r="A3786" s="113"/>
      <c r="B3786" s="114"/>
      <c r="C3786" s="115"/>
      <c r="D3786" s="114"/>
      <c r="E3786" s="116"/>
      <c r="F3786" s="116"/>
      <c r="G3786" s="114"/>
      <c r="H3786" s="115"/>
      <c r="I3786" s="274"/>
      <c r="J3786" s="277" t="str">
        <f>IFERROR(VLOOKUP(I3786,ACOUSTIC_SITE_INFO!$AR$3:$AS$501,2,FALSE),"")</f>
        <v/>
      </c>
    </row>
    <row r="3787" spans="1:10" x14ac:dyDescent="0.35">
      <c r="A3787" s="113"/>
      <c r="B3787" s="114"/>
      <c r="C3787" s="115"/>
      <c r="D3787" s="114"/>
      <c r="E3787" s="116"/>
      <c r="F3787" s="116"/>
      <c r="G3787" s="114"/>
      <c r="H3787" s="115"/>
      <c r="I3787" s="274"/>
      <c r="J3787" s="277" t="str">
        <f>IFERROR(VLOOKUP(I3787,ACOUSTIC_SITE_INFO!$AR$3:$AS$501,2,FALSE),"")</f>
        <v/>
      </c>
    </row>
    <row r="3788" spans="1:10" x14ac:dyDescent="0.35">
      <c r="A3788" s="113"/>
      <c r="B3788" s="114"/>
      <c r="C3788" s="115"/>
      <c r="D3788" s="114"/>
      <c r="E3788" s="116"/>
      <c r="F3788" s="116"/>
      <c r="G3788" s="114"/>
      <c r="H3788" s="115"/>
      <c r="I3788" s="274"/>
      <c r="J3788" s="277" t="str">
        <f>IFERROR(VLOOKUP(I3788,ACOUSTIC_SITE_INFO!$AR$3:$AS$501,2,FALSE),"")</f>
        <v/>
      </c>
    </row>
    <row r="3789" spans="1:10" x14ac:dyDescent="0.35">
      <c r="A3789" s="113"/>
      <c r="B3789" s="114"/>
      <c r="C3789" s="115"/>
      <c r="D3789" s="114"/>
      <c r="E3789" s="116"/>
      <c r="F3789" s="116"/>
      <c r="G3789" s="114"/>
      <c r="H3789" s="115"/>
      <c r="I3789" s="274"/>
      <c r="J3789" s="277" t="str">
        <f>IFERROR(VLOOKUP(I3789,ACOUSTIC_SITE_INFO!$AR$3:$AS$501,2,FALSE),"")</f>
        <v/>
      </c>
    </row>
    <row r="3790" spans="1:10" x14ac:dyDescent="0.35">
      <c r="A3790" s="113"/>
      <c r="B3790" s="114"/>
      <c r="C3790" s="115"/>
      <c r="D3790" s="114"/>
      <c r="E3790" s="116"/>
      <c r="F3790" s="116"/>
      <c r="G3790" s="114"/>
      <c r="H3790" s="115"/>
      <c r="I3790" s="274"/>
      <c r="J3790" s="277" t="str">
        <f>IFERROR(VLOOKUP(I3790,ACOUSTIC_SITE_INFO!$AR$3:$AS$501,2,FALSE),"")</f>
        <v/>
      </c>
    </row>
    <row r="3791" spans="1:10" x14ac:dyDescent="0.35">
      <c r="A3791" s="113"/>
      <c r="B3791" s="114"/>
      <c r="C3791" s="115"/>
      <c r="D3791" s="114"/>
      <c r="E3791" s="116"/>
      <c r="F3791" s="116"/>
      <c r="G3791" s="114"/>
      <c r="H3791" s="115"/>
      <c r="I3791" s="274"/>
      <c r="J3791" s="277" t="str">
        <f>IFERROR(VLOOKUP(I3791,ACOUSTIC_SITE_INFO!$AR$3:$AS$501,2,FALSE),"")</f>
        <v/>
      </c>
    </row>
    <row r="3792" spans="1:10" x14ac:dyDescent="0.35">
      <c r="A3792" s="113"/>
      <c r="B3792" s="114"/>
      <c r="C3792" s="115"/>
      <c r="D3792" s="114"/>
      <c r="E3792" s="116"/>
      <c r="F3792" s="116"/>
      <c r="G3792" s="114"/>
      <c r="H3792" s="115"/>
      <c r="I3792" s="274"/>
      <c r="J3792" s="277" t="str">
        <f>IFERROR(VLOOKUP(I3792,ACOUSTIC_SITE_INFO!$AR$3:$AS$501,2,FALSE),"")</f>
        <v/>
      </c>
    </row>
    <row r="3793" spans="1:10" x14ac:dyDescent="0.35">
      <c r="A3793" s="113"/>
      <c r="B3793" s="114"/>
      <c r="C3793" s="115"/>
      <c r="D3793" s="114"/>
      <c r="E3793" s="116"/>
      <c r="F3793" s="116"/>
      <c r="G3793" s="114"/>
      <c r="H3793" s="115"/>
      <c r="I3793" s="274"/>
      <c r="J3793" s="277" t="str">
        <f>IFERROR(VLOOKUP(I3793,ACOUSTIC_SITE_INFO!$AR$3:$AS$501,2,FALSE),"")</f>
        <v/>
      </c>
    </row>
    <row r="3794" spans="1:10" x14ac:dyDescent="0.35">
      <c r="A3794" s="113"/>
      <c r="B3794" s="114"/>
      <c r="C3794" s="115"/>
      <c r="D3794" s="114"/>
      <c r="E3794" s="116"/>
      <c r="F3794" s="116"/>
      <c r="G3794" s="114"/>
      <c r="H3794" s="115"/>
      <c r="I3794" s="274"/>
      <c r="J3794" s="277" t="str">
        <f>IFERROR(VLOOKUP(I3794,ACOUSTIC_SITE_INFO!$AR$3:$AS$501,2,FALSE),"")</f>
        <v/>
      </c>
    </row>
    <row r="3795" spans="1:10" x14ac:dyDescent="0.35">
      <c r="A3795" s="113"/>
      <c r="B3795" s="114"/>
      <c r="C3795" s="115"/>
      <c r="D3795" s="114"/>
      <c r="E3795" s="116"/>
      <c r="F3795" s="116"/>
      <c r="G3795" s="114"/>
      <c r="H3795" s="115"/>
      <c r="I3795" s="274"/>
      <c r="J3795" s="277" t="str">
        <f>IFERROR(VLOOKUP(I3795,ACOUSTIC_SITE_INFO!$AR$3:$AS$501,2,FALSE),"")</f>
        <v/>
      </c>
    </row>
    <row r="3796" spans="1:10" x14ac:dyDescent="0.35">
      <c r="A3796" s="113"/>
      <c r="B3796" s="114"/>
      <c r="C3796" s="115"/>
      <c r="D3796" s="114"/>
      <c r="E3796" s="116"/>
      <c r="F3796" s="116"/>
      <c r="G3796" s="114"/>
      <c r="H3796" s="115"/>
      <c r="I3796" s="274"/>
      <c r="J3796" s="277" t="str">
        <f>IFERROR(VLOOKUP(I3796,ACOUSTIC_SITE_INFO!$AR$3:$AS$501,2,FALSE),"")</f>
        <v/>
      </c>
    </row>
    <row r="3797" spans="1:10" x14ac:dyDescent="0.35">
      <c r="A3797" s="113"/>
      <c r="B3797" s="114"/>
      <c r="C3797" s="115"/>
      <c r="D3797" s="114"/>
      <c r="E3797" s="116"/>
      <c r="F3797" s="116"/>
      <c r="G3797" s="114"/>
      <c r="H3797" s="115"/>
      <c r="I3797" s="274"/>
      <c r="J3797" s="277" t="str">
        <f>IFERROR(VLOOKUP(I3797,ACOUSTIC_SITE_INFO!$AR$3:$AS$501,2,FALSE),"")</f>
        <v/>
      </c>
    </row>
    <row r="3798" spans="1:10" x14ac:dyDescent="0.35">
      <c r="A3798" s="113"/>
      <c r="B3798" s="114"/>
      <c r="C3798" s="115"/>
      <c r="D3798" s="114"/>
      <c r="E3798" s="116"/>
      <c r="F3798" s="116"/>
      <c r="G3798" s="114"/>
      <c r="H3798" s="115"/>
      <c r="I3798" s="274"/>
      <c r="J3798" s="277" t="str">
        <f>IFERROR(VLOOKUP(I3798,ACOUSTIC_SITE_INFO!$AR$3:$AS$501,2,FALSE),"")</f>
        <v/>
      </c>
    </row>
    <row r="3799" spans="1:10" x14ac:dyDescent="0.35">
      <c r="A3799" s="113"/>
      <c r="B3799" s="114"/>
      <c r="C3799" s="115"/>
      <c r="D3799" s="114"/>
      <c r="E3799" s="116"/>
      <c r="F3799" s="116"/>
      <c r="G3799" s="114"/>
      <c r="H3799" s="115"/>
      <c r="I3799" s="274"/>
      <c r="J3799" s="277" t="str">
        <f>IFERROR(VLOOKUP(I3799,ACOUSTIC_SITE_INFO!$AR$3:$AS$501,2,FALSE),"")</f>
        <v/>
      </c>
    </row>
    <row r="3800" spans="1:10" x14ac:dyDescent="0.35">
      <c r="A3800" s="113"/>
      <c r="B3800" s="114"/>
      <c r="C3800" s="115"/>
      <c r="D3800" s="114"/>
      <c r="E3800" s="116"/>
      <c r="F3800" s="116"/>
      <c r="G3800" s="114"/>
      <c r="H3800" s="115"/>
      <c r="I3800" s="274"/>
      <c r="J3800" s="277" t="str">
        <f>IFERROR(VLOOKUP(I3800,ACOUSTIC_SITE_INFO!$AR$3:$AS$501,2,FALSE),"")</f>
        <v/>
      </c>
    </row>
    <row r="3801" spans="1:10" x14ac:dyDescent="0.35">
      <c r="A3801" s="113"/>
      <c r="B3801" s="114"/>
      <c r="C3801" s="115"/>
      <c r="D3801" s="114"/>
      <c r="E3801" s="116"/>
      <c r="F3801" s="116"/>
      <c r="G3801" s="114"/>
      <c r="H3801" s="115"/>
      <c r="I3801" s="274"/>
      <c r="J3801" s="277" t="str">
        <f>IFERROR(VLOOKUP(I3801,ACOUSTIC_SITE_INFO!$AR$3:$AS$501,2,FALSE),"")</f>
        <v/>
      </c>
    </row>
    <row r="3802" spans="1:10" x14ac:dyDescent="0.35">
      <c r="A3802" s="113"/>
      <c r="B3802" s="114"/>
      <c r="C3802" s="115"/>
      <c r="D3802" s="114"/>
      <c r="E3802" s="116"/>
      <c r="F3802" s="116"/>
      <c r="G3802" s="114"/>
      <c r="H3802" s="115"/>
      <c r="I3802" s="274"/>
      <c r="J3802" s="277" t="str">
        <f>IFERROR(VLOOKUP(I3802,ACOUSTIC_SITE_INFO!$AR$3:$AS$501,2,FALSE),"")</f>
        <v/>
      </c>
    </row>
    <row r="3803" spans="1:10" x14ac:dyDescent="0.35">
      <c r="A3803" s="113"/>
      <c r="B3803" s="114"/>
      <c r="C3803" s="115"/>
      <c r="D3803" s="114"/>
      <c r="E3803" s="116"/>
      <c r="F3803" s="116"/>
      <c r="G3803" s="114"/>
      <c r="H3803" s="115"/>
      <c r="I3803" s="274"/>
      <c r="J3803" s="277" t="str">
        <f>IFERROR(VLOOKUP(I3803,ACOUSTIC_SITE_INFO!$AR$3:$AS$501,2,FALSE),"")</f>
        <v/>
      </c>
    </row>
    <row r="3804" spans="1:10" x14ac:dyDescent="0.35">
      <c r="A3804" s="113"/>
      <c r="B3804" s="114"/>
      <c r="C3804" s="115"/>
      <c r="D3804" s="114"/>
      <c r="E3804" s="116"/>
      <c r="F3804" s="116"/>
      <c r="G3804" s="114"/>
      <c r="H3804" s="115"/>
      <c r="I3804" s="274"/>
      <c r="J3804" s="277" t="str">
        <f>IFERROR(VLOOKUP(I3804,ACOUSTIC_SITE_INFO!$AR$3:$AS$501,2,FALSE),"")</f>
        <v/>
      </c>
    </row>
    <row r="3805" spans="1:10" x14ac:dyDescent="0.35">
      <c r="A3805" s="113"/>
      <c r="B3805" s="114"/>
      <c r="C3805" s="115"/>
      <c r="D3805" s="114"/>
      <c r="E3805" s="116"/>
      <c r="F3805" s="116"/>
      <c r="G3805" s="114"/>
      <c r="H3805" s="115"/>
      <c r="I3805" s="274"/>
      <c r="J3805" s="277" t="str">
        <f>IFERROR(VLOOKUP(I3805,ACOUSTIC_SITE_INFO!$AR$3:$AS$501,2,FALSE),"")</f>
        <v/>
      </c>
    </row>
    <row r="3806" spans="1:10" x14ac:dyDescent="0.35">
      <c r="A3806" s="113"/>
      <c r="B3806" s="114"/>
      <c r="C3806" s="115"/>
      <c r="D3806" s="114"/>
      <c r="E3806" s="116"/>
      <c r="F3806" s="116"/>
      <c r="G3806" s="114"/>
      <c r="H3806" s="115"/>
      <c r="I3806" s="274"/>
      <c r="J3806" s="277" t="str">
        <f>IFERROR(VLOOKUP(I3806,ACOUSTIC_SITE_INFO!$AR$3:$AS$501,2,FALSE),"")</f>
        <v/>
      </c>
    </row>
    <row r="3807" spans="1:10" x14ac:dyDescent="0.35">
      <c r="A3807" s="113"/>
      <c r="B3807" s="114"/>
      <c r="C3807" s="115"/>
      <c r="D3807" s="114"/>
      <c r="E3807" s="116"/>
      <c r="F3807" s="116"/>
      <c r="G3807" s="114"/>
      <c r="H3807" s="115"/>
      <c r="I3807" s="274"/>
      <c r="J3807" s="277" t="str">
        <f>IFERROR(VLOOKUP(I3807,ACOUSTIC_SITE_INFO!$AR$3:$AS$501,2,FALSE),"")</f>
        <v/>
      </c>
    </row>
    <row r="3808" spans="1:10" x14ac:dyDescent="0.35">
      <c r="A3808" s="113"/>
      <c r="B3808" s="114"/>
      <c r="C3808" s="115"/>
      <c r="D3808" s="114"/>
      <c r="E3808" s="116"/>
      <c r="F3808" s="116"/>
      <c r="G3808" s="114"/>
      <c r="H3808" s="115"/>
      <c r="I3808" s="274"/>
      <c r="J3808" s="277" t="str">
        <f>IFERROR(VLOOKUP(I3808,ACOUSTIC_SITE_INFO!$AR$3:$AS$501,2,FALSE),"")</f>
        <v/>
      </c>
    </row>
    <row r="3809" spans="1:10" x14ac:dyDescent="0.35">
      <c r="A3809" s="113"/>
      <c r="B3809" s="114"/>
      <c r="C3809" s="115"/>
      <c r="D3809" s="114"/>
      <c r="E3809" s="116"/>
      <c r="F3809" s="116"/>
      <c r="G3809" s="114"/>
      <c r="H3809" s="115"/>
      <c r="I3809" s="274"/>
      <c r="J3809" s="277" t="str">
        <f>IFERROR(VLOOKUP(I3809,ACOUSTIC_SITE_INFO!$AR$3:$AS$501,2,FALSE),"")</f>
        <v/>
      </c>
    </row>
    <row r="3810" spans="1:10" x14ac:dyDescent="0.35">
      <c r="A3810" s="113"/>
      <c r="B3810" s="114"/>
      <c r="C3810" s="115"/>
      <c r="D3810" s="114"/>
      <c r="E3810" s="116"/>
      <c r="F3810" s="116"/>
      <c r="G3810" s="114"/>
      <c r="H3810" s="115"/>
      <c r="I3810" s="274"/>
      <c r="J3810" s="277" t="str">
        <f>IFERROR(VLOOKUP(I3810,ACOUSTIC_SITE_INFO!$AR$3:$AS$501,2,FALSE),"")</f>
        <v/>
      </c>
    </row>
    <row r="3811" spans="1:10" x14ac:dyDescent="0.35">
      <c r="A3811" s="113"/>
      <c r="B3811" s="114"/>
      <c r="C3811" s="115"/>
      <c r="D3811" s="114"/>
      <c r="E3811" s="116"/>
      <c r="F3811" s="116"/>
      <c r="G3811" s="114"/>
      <c r="H3811" s="115"/>
      <c r="I3811" s="274"/>
      <c r="J3811" s="277" t="str">
        <f>IFERROR(VLOOKUP(I3811,ACOUSTIC_SITE_INFO!$AR$3:$AS$501,2,FALSE),"")</f>
        <v/>
      </c>
    </row>
    <row r="3812" spans="1:10" x14ac:dyDescent="0.35">
      <c r="A3812" s="113"/>
      <c r="B3812" s="114"/>
      <c r="C3812" s="115"/>
      <c r="D3812" s="114"/>
      <c r="E3812" s="116"/>
      <c r="F3812" s="116"/>
      <c r="G3812" s="114"/>
      <c r="H3812" s="115"/>
      <c r="I3812" s="274"/>
      <c r="J3812" s="277" t="str">
        <f>IFERROR(VLOOKUP(I3812,ACOUSTIC_SITE_INFO!$AR$3:$AS$501,2,FALSE),"")</f>
        <v/>
      </c>
    </row>
    <row r="3813" spans="1:10" x14ac:dyDescent="0.35">
      <c r="A3813" s="113"/>
      <c r="B3813" s="114"/>
      <c r="C3813" s="115"/>
      <c r="D3813" s="114"/>
      <c r="E3813" s="116"/>
      <c r="F3813" s="116"/>
      <c r="G3813" s="114"/>
      <c r="H3813" s="115"/>
      <c r="I3813" s="274"/>
      <c r="J3813" s="277" t="str">
        <f>IFERROR(VLOOKUP(I3813,ACOUSTIC_SITE_INFO!$AR$3:$AS$501,2,FALSE),"")</f>
        <v/>
      </c>
    </row>
    <row r="3814" spans="1:10" x14ac:dyDescent="0.35">
      <c r="A3814" s="113"/>
      <c r="B3814" s="114"/>
      <c r="C3814" s="115"/>
      <c r="D3814" s="114"/>
      <c r="E3814" s="116"/>
      <c r="F3814" s="116"/>
      <c r="G3814" s="114"/>
      <c r="H3814" s="115"/>
      <c r="I3814" s="274"/>
      <c r="J3814" s="277" t="str">
        <f>IFERROR(VLOOKUP(I3814,ACOUSTIC_SITE_INFO!$AR$3:$AS$501,2,FALSE),"")</f>
        <v/>
      </c>
    </row>
    <row r="3815" spans="1:10" x14ac:dyDescent="0.35">
      <c r="A3815" s="113"/>
      <c r="B3815" s="114"/>
      <c r="C3815" s="115"/>
      <c r="D3815" s="114"/>
      <c r="E3815" s="116"/>
      <c r="F3815" s="116"/>
      <c r="G3815" s="114"/>
      <c r="H3815" s="115"/>
      <c r="I3815" s="274"/>
      <c r="J3815" s="277" t="str">
        <f>IFERROR(VLOOKUP(I3815,ACOUSTIC_SITE_INFO!$AR$3:$AS$501,2,FALSE),"")</f>
        <v/>
      </c>
    </row>
    <row r="3816" spans="1:10" x14ac:dyDescent="0.35">
      <c r="A3816" s="113"/>
      <c r="B3816" s="114"/>
      <c r="C3816" s="115"/>
      <c r="D3816" s="114"/>
      <c r="E3816" s="116"/>
      <c r="F3816" s="116"/>
      <c r="G3816" s="114"/>
      <c r="H3816" s="115"/>
      <c r="I3816" s="274"/>
      <c r="J3816" s="277" t="str">
        <f>IFERROR(VLOOKUP(I3816,ACOUSTIC_SITE_INFO!$AR$3:$AS$501,2,FALSE),"")</f>
        <v/>
      </c>
    </row>
    <row r="3817" spans="1:10" x14ac:dyDescent="0.35">
      <c r="A3817" s="113"/>
      <c r="B3817" s="114"/>
      <c r="C3817" s="115"/>
      <c r="D3817" s="114"/>
      <c r="E3817" s="116"/>
      <c r="F3817" s="116"/>
      <c r="G3817" s="114"/>
      <c r="H3817" s="115"/>
      <c r="I3817" s="274"/>
      <c r="J3817" s="277" t="str">
        <f>IFERROR(VLOOKUP(I3817,ACOUSTIC_SITE_INFO!$AR$3:$AS$501,2,FALSE),"")</f>
        <v/>
      </c>
    </row>
    <row r="3818" spans="1:10" x14ac:dyDescent="0.35">
      <c r="A3818" s="113"/>
      <c r="B3818" s="114"/>
      <c r="C3818" s="115"/>
      <c r="D3818" s="114"/>
      <c r="E3818" s="116"/>
      <c r="F3818" s="116"/>
      <c r="G3818" s="114"/>
      <c r="H3818" s="115"/>
      <c r="I3818" s="274"/>
      <c r="J3818" s="277" t="str">
        <f>IFERROR(VLOOKUP(I3818,ACOUSTIC_SITE_INFO!$AR$3:$AS$501,2,FALSE),"")</f>
        <v/>
      </c>
    </row>
    <row r="3819" spans="1:10" x14ac:dyDescent="0.35">
      <c r="A3819" s="113"/>
      <c r="B3819" s="114"/>
      <c r="C3819" s="115"/>
      <c r="D3819" s="114"/>
      <c r="E3819" s="116"/>
      <c r="F3819" s="116"/>
      <c r="G3819" s="114"/>
      <c r="H3819" s="115"/>
      <c r="I3819" s="274"/>
      <c r="J3819" s="277" t="str">
        <f>IFERROR(VLOOKUP(I3819,ACOUSTIC_SITE_INFO!$AR$3:$AS$501,2,FALSE),"")</f>
        <v/>
      </c>
    </row>
    <row r="3820" spans="1:10" x14ac:dyDescent="0.35">
      <c r="A3820" s="113"/>
      <c r="B3820" s="114"/>
      <c r="C3820" s="115"/>
      <c r="D3820" s="114"/>
      <c r="E3820" s="116"/>
      <c r="F3820" s="116"/>
      <c r="G3820" s="114"/>
      <c r="H3820" s="115"/>
      <c r="I3820" s="274"/>
      <c r="J3820" s="277" t="str">
        <f>IFERROR(VLOOKUP(I3820,ACOUSTIC_SITE_INFO!$AR$3:$AS$501,2,FALSE),"")</f>
        <v/>
      </c>
    </row>
    <row r="3821" spans="1:10" x14ac:dyDescent="0.35">
      <c r="A3821" s="113"/>
      <c r="B3821" s="114"/>
      <c r="C3821" s="115"/>
      <c r="D3821" s="114"/>
      <c r="E3821" s="116"/>
      <c r="F3821" s="116"/>
      <c r="G3821" s="114"/>
      <c r="H3821" s="115"/>
      <c r="I3821" s="274"/>
      <c r="J3821" s="277" t="str">
        <f>IFERROR(VLOOKUP(I3821,ACOUSTIC_SITE_INFO!$AR$3:$AS$501,2,FALSE),"")</f>
        <v/>
      </c>
    </row>
    <row r="3822" spans="1:10" x14ac:dyDescent="0.35">
      <c r="A3822" s="113"/>
      <c r="B3822" s="114"/>
      <c r="C3822" s="115"/>
      <c r="D3822" s="114"/>
      <c r="E3822" s="116"/>
      <c r="F3822" s="116"/>
      <c r="G3822" s="114"/>
      <c r="H3822" s="115"/>
      <c r="I3822" s="274"/>
      <c r="J3822" s="277" t="str">
        <f>IFERROR(VLOOKUP(I3822,ACOUSTIC_SITE_INFO!$AR$3:$AS$501,2,FALSE),"")</f>
        <v/>
      </c>
    </row>
    <row r="3823" spans="1:10" x14ac:dyDescent="0.35">
      <c r="A3823" s="113"/>
      <c r="B3823" s="114"/>
      <c r="C3823" s="115"/>
      <c r="D3823" s="114"/>
      <c r="E3823" s="116"/>
      <c r="F3823" s="116"/>
      <c r="G3823" s="114"/>
      <c r="H3823" s="115"/>
      <c r="I3823" s="274"/>
      <c r="J3823" s="277" t="str">
        <f>IFERROR(VLOOKUP(I3823,ACOUSTIC_SITE_INFO!$AR$3:$AS$501,2,FALSE),"")</f>
        <v/>
      </c>
    </row>
    <row r="3824" spans="1:10" x14ac:dyDescent="0.35">
      <c r="A3824" s="113"/>
      <c r="B3824" s="114"/>
      <c r="C3824" s="115"/>
      <c r="D3824" s="114"/>
      <c r="E3824" s="116"/>
      <c r="F3824" s="116"/>
      <c r="G3824" s="114"/>
      <c r="H3824" s="115"/>
      <c r="I3824" s="274"/>
      <c r="J3824" s="277" t="str">
        <f>IFERROR(VLOOKUP(I3824,ACOUSTIC_SITE_INFO!$AR$3:$AS$501,2,FALSE),"")</f>
        <v/>
      </c>
    </row>
    <row r="3825" spans="1:10" x14ac:dyDescent="0.35">
      <c r="A3825" s="113"/>
      <c r="B3825" s="114"/>
      <c r="C3825" s="115"/>
      <c r="D3825" s="114"/>
      <c r="E3825" s="116"/>
      <c r="F3825" s="116"/>
      <c r="G3825" s="114"/>
      <c r="H3825" s="115"/>
      <c r="I3825" s="274"/>
      <c r="J3825" s="277" t="str">
        <f>IFERROR(VLOOKUP(I3825,ACOUSTIC_SITE_INFO!$AR$3:$AS$501,2,FALSE),"")</f>
        <v/>
      </c>
    </row>
    <row r="3826" spans="1:10" x14ac:dyDescent="0.35">
      <c r="A3826" s="113"/>
      <c r="B3826" s="114"/>
      <c r="C3826" s="115"/>
      <c r="D3826" s="114"/>
      <c r="E3826" s="116"/>
      <c r="F3826" s="116"/>
      <c r="G3826" s="114"/>
      <c r="H3826" s="115"/>
      <c r="I3826" s="274"/>
      <c r="J3826" s="277" t="str">
        <f>IFERROR(VLOOKUP(I3826,ACOUSTIC_SITE_INFO!$AR$3:$AS$501,2,FALSE),"")</f>
        <v/>
      </c>
    </row>
    <row r="3827" spans="1:10" x14ac:dyDescent="0.35">
      <c r="A3827" s="113"/>
      <c r="B3827" s="114"/>
      <c r="C3827" s="115"/>
      <c r="D3827" s="114"/>
      <c r="E3827" s="116"/>
      <c r="F3827" s="116"/>
      <c r="G3827" s="114"/>
      <c r="H3827" s="115"/>
      <c r="I3827" s="274"/>
      <c r="J3827" s="277" t="str">
        <f>IFERROR(VLOOKUP(I3827,ACOUSTIC_SITE_INFO!$AR$3:$AS$501,2,FALSE),"")</f>
        <v/>
      </c>
    </row>
    <row r="3828" spans="1:10" x14ac:dyDescent="0.35">
      <c r="A3828" s="113"/>
      <c r="B3828" s="114"/>
      <c r="C3828" s="115"/>
      <c r="D3828" s="114"/>
      <c r="E3828" s="116"/>
      <c r="F3828" s="116"/>
      <c r="G3828" s="114"/>
      <c r="H3828" s="115"/>
      <c r="I3828" s="274"/>
      <c r="J3828" s="277" t="str">
        <f>IFERROR(VLOOKUP(I3828,ACOUSTIC_SITE_INFO!$AR$3:$AS$501,2,FALSE),"")</f>
        <v/>
      </c>
    </row>
    <row r="3829" spans="1:10" x14ac:dyDescent="0.35">
      <c r="A3829" s="113"/>
      <c r="B3829" s="114"/>
      <c r="C3829" s="115"/>
      <c r="D3829" s="114"/>
      <c r="E3829" s="116"/>
      <c r="F3829" s="116"/>
      <c r="G3829" s="114"/>
      <c r="H3829" s="115"/>
      <c r="I3829" s="274"/>
      <c r="J3829" s="277" t="str">
        <f>IFERROR(VLOOKUP(I3829,ACOUSTIC_SITE_INFO!$AR$3:$AS$501,2,FALSE),"")</f>
        <v/>
      </c>
    </row>
    <row r="3830" spans="1:10" x14ac:dyDescent="0.35">
      <c r="A3830" s="113"/>
      <c r="B3830" s="114"/>
      <c r="C3830" s="115"/>
      <c r="D3830" s="114"/>
      <c r="E3830" s="116"/>
      <c r="F3830" s="116"/>
      <c r="G3830" s="114"/>
      <c r="H3830" s="115"/>
      <c r="I3830" s="274"/>
      <c r="J3830" s="277" t="str">
        <f>IFERROR(VLOOKUP(I3830,ACOUSTIC_SITE_INFO!$AR$3:$AS$501,2,FALSE),"")</f>
        <v/>
      </c>
    </row>
    <row r="3831" spans="1:10" x14ac:dyDescent="0.35">
      <c r="A3831" s="113"/>
      <c r="B3831" s="114"/>
      <c r="C3831" s="115"/>
      <c r="D3831" s="114"/>
      <c r="E3831" s="116"/>
      <c r="F3831" s="116"/>
      <c r="G3831" s="114"/>
      <c r="H3831" s="115"/>
      <c r="I3831" s="274"/>
      <c r="J3831" s="277" t="str">
        <f>IFERROR(VLOOKUP(I3831,ACOUSTIC_SITE_INFO!$AR$3:$AS$501,2,FALSE),"")</f>
        <v/>
      </c>
    </row>
    <row r="3832" spans="1:10" x14ac:dyDescent="0.35">
      <c r="A3832" s="113"/>
      <c r="B3832" s="114"/>
      <c r="C3832" s="115"/>
      <c r="D3832" s="114"/>
      <c r="E3832" s="116"/>
      <c r="F3832" s="116"/>
      <c r="G3832" s="114"/>
      <c r="H3832" s="115"/>
      <c r="I3832" s="274"/>
      <c r="J3832" s="277" t="str">
        <f>IFERROR(VLOOKUP(I3832,ACOUSTIC_SITE_INFO!$AR$3:$AS$501,2,FALSE),"")</f>
        <v/>
      </c>
    </row>
    <row r="3833" spans="1:10" x14ac:dyDescent="0.35">
      <c r="A3833" s="113"/>
      <c r="B3833" s="114"/>
      <c r="C3833" s="115"/>
      <c r="D3833" s="114"/>
      <c r="E3833" s="116"/>
      <c r="F3833" s="116"/>
      <c r="G3833" s="114"/>
      <c r="H3833" s="115"/>
      <c r="I3833" s="274"/>
      <c r="J3833" s="277" t="str">
        <f>IFERROR(VLOOKUP(I3833,ACOUSTIC_SITE_INFO!$AR$3:$AS$501,2,FALSE),"")</f>
        <v/>
      </c>
    </row>
    <row r="3834" spans="1:10" x14ac:dyDescent="0.35">
      <c r="A3834" s="113"/>
      <c r="B3834" s="114"/>
      <c r="C3834" s="115"/>
      <c r="D3834" s="114"/>
      <c r="E3834" s="116"/>
      <c r="F3834" s="116"/>
      <c r="G3834" s="114"/>
      <c r="H3834" s="115"/>
      <c r="I3834" s="274"/>
      <c r="J3834" s="277" t="str">
        <f>IFERROR(VLOOKUP(I3834,ACOUSTIC_SITE_INFO!$AR$3:$AS$501,2,FALSE),"")</f>
        <v/>
      </c>
    </row>
    <row r="3835" spans="1:10" x14ac:dyDescent="0.35">
      <c r="A3835" s="113"/>
      <c r="B3835" s="114"/>
      <c r="C3835" s="115"/>
      <c r="D3835" s="114"/>
      <c r="E3835" s="116"/>
      <c r="F3835" s="116"/>
      <c r="G3835" s="114"/>
      <c r="H3835" s="115"/>
      <c r="I3835" s="274"/>
      <c r="J3835" s="277" t="str">
        <f>IFERROR(VLOOKUP(I3835,ACOUSTIC_SITE_INFO!$AR$3:$AS$501,2,FALSE),"")</f>
        <v/>
      </c>
    </row>
    <row r="3836" spans="1:10" x14ac:dyDescent="0.35">
      <c r="A3836" s="113"/>
      <c r="B3836" s="114"/>
      <c r="C3836" s="115"/>
      <c r="D3836" s="114"/>
      <c r="E3836" s="116"/>
      <c r="F3836" s="116"/>
      <c r="G3836" s="114"/>
      <c r="H3836" s="115"/>
      <c r="I3836" s="274"/>
      <c r="J3836" s="277" t="str">
        <f>IFERROR(VLOOKUP(I3836,ACOUSTIC_SITE_INFO!$AR$3:$AS$501,2,FALSE),"")</f>
        <v/>
      </c>
    </row>
    <row r="3837" spans="1:10" x14ac:dyDescent="0.35">
      <c r="A3837" s="113"/>
      <c r="B3837" s="114"/>
      <c r="C3837" s="115"/>
      <c r="D3837" s="114"/>
      <c r="E3837" s="116"/>
      <c r="F3837" s="116"/>
      <c r="G3837" s="114"/>
      <c r="H3837" s="115"/>
      <c r="I3837" s="274"/>
      <c r="J3837" s="277" t="str">
        <f>IFERROR(VLOOKUP(I3837,ACOUSTIC_SITE_INFO!$AR$3:$AS$501,2,FALSE),"")</f>
        <v/>
      </c>
    </row>
    <row r="3838" spans="1:10" x14ac:dyDescent="0.35">
      <c r="A3838" s="113"/>
      <c r="B3838" s="114"/>
      <c r="C3838" s="115"/>
      <c r="D3838" s="114"/>
      <c r="E3838" s="116"/>
      <c r="F3838" s="116"/>
      <c r="G3838" s="114"/>
      <c r="H3838" s="115"/>
      <c r="I3838" s="274"/>
      <c r="J3838" s="277" t="str">
        <f>IFERROR(VLOOKUP(I3838,ACOUSTIC_SITE_INFO!$AR$3:$AS$501,2,FALSE),"")</f>
        <v/>
      </c>
    </row>
    <row r="3839" spans="1:10" x14ac:dyDescent="0.35">
      <c r="A3839" s="113"/>
      <c r="B3839" s="114"/>
      <c r="C3839" s="115"/>
      <c r="D3839" s="114"/>
      <c r="E3839" s="116"/>
      <c r="F3839" s="116"/>
      <c r="G3839" s="114"/>
      <c r="H3839" s="115"/>
      <c r="I3839" s="274"/>
      <c r="J3839" s="277" t="str">
        <f>IFERROR(VLOOKUP(I3839,ACOUSTIC_SITE_INFO!$AR$3:$AS$501,2,FALSE),"")</f>
        <v/>
      </c>
    </row>
    <row r="3840" spans="1:10" x14ac:dyDescent="0.35">
      <c r="A3840" s="113"/>
      <c r="B3840" s="114"/>
      <c r="C3840" s="115"/>
      <c r="D3840" s="114"/>
      <c r="E3840" s="116"/>
      <c r="F3840" s="116"/>
      <c r="G3840" s="114"/>
      <c r="H3840" s="115"/>
      <c r="I3840" s="274"/>
      <c r="J3840" s="277" t="str">
        <f>IFERROR(VLOOKUP(I3840,ACOUSTIC_SITE_INFO!$AR$3:$AS$501,2,FALSE),"")</f>
        <v/>
      </c>
    </row>
    <row r="3841" spans="1:10" x14ac:dyDescent="0.35">
      <c r="A3841" s="113"/>
      <c r="B3841" s="114"/>
      <c r="C3841" s="115"/>
      <c r="D3841" s="114"/>
      <c r="E3841" s="116"/>
      <c r="F3841" s="116"/>
      <c r="G3841" s="114"/>
      <c r="H3841" s="115"/>
      <c r="I3841" s="274"/>
      <c r="J3841" s="277" t="str">
        <f>IFERROR(VLOOKUP(I3841,ACOUSTIC_SITE_INFO!$AR$3:$AS$501,2,FALSE),"")</f>
        <v/>
      </c>
    </row>
    <row r="3842" spans="1:10" x14ac:dyDescent="0.35">
      <c r="A3842" s="113"/>
      <c r="B3842" s="114"/>
      <c r="C3842" s="115"/>
      <c r="D3842" s="114"/>
      <c r="E3842" s="116"/>
      <c r="F3842" s="116"/>
      <c r="G3842" s="114"/>
      <c r="H3842" s="115"/>
      <c r="I3842" s="274"/>
      <c r="J3842" s="277" t="str">
        <f>IFERROR(VLOOKUP(I3842,ACOUSTIC_SITE_INFO!$AR$3:$AS$501,2,FALSE),"")</f>
        <v/>
      </c>
    </row>
    <row r="3843" spans="1:10" x14ac:dyDescent="0.35">
      <c r="A3843" s="113"/>
      <c r="B3843" s="114"/>
      <c r="C3843" s="115"/>
      <c r="D3843" s="114"/>
      <c r="E3843" s="116"/>
      <c r="F3843" s="116"/>
      <c r="G3843" s="114"/>
      <c r="H3843" s="115"/>
      <c r="I3843" s="274"/>
      <c r="J3843" s="277" t="str">
        <f>IFERROR(VLOOKUP(I3843,ACOUSTIC_SITE_INFO!$AR$3:$AS$501,2,FALSE),"")</f>
        <v/>
      </c>
    </row>
    <row r="3844" spans="1:10" x14ac:dyDescent="0.35">
      <c r="A3844" s="113"/>
      <c r="B3844" s="114"/>
      <c r="C3844" s="115"/>
      <c r="D3844" s="114"/>
      <c r="E3844" s="116"/>
      <c r="F3844" s="116"/>
      <c r="G3844" s="114"/>
      <c r="H3844" s="115"/>
      <c r="I3844" s="274"/>
      <c r="J3844" s="277" t="str">
        <f>IFERROR(VLOOKUP(I3844,ACOUSTIC_SITE_INFO!$AR$3:$AS$501,2,FALSE),"")</f>
        <v/>
      </c>
    </row>
    <row r="3845" spans="1:10" x14ac:dyDescent="0.35">
      <c r="A3845" s="113"/>
      <c r="B3845" s="114"/>
      <c r="C3845" s="115"/>
      <c r="D3845" s="114"/>
      <c r="E3845" s="116"/>
      <c r="F3845" s="116"/>
      <c r="G3845" s="114"/>
      <c r="H3845" s="115"/>
      <c r="I3845" s="274"/>
      <c r="J3845" s="277" t="str">
        <f>IFERROR(VLOOKUP(I3845,ACOUSTIC_SITE_INFO!$AR$3:$AS$501,2,FALSE),"")</f>
        <v/>
      </c>
    </row>
    <row r="3846" spans="1:10" x14ac:dyDescent="0.35">
      <c r="A3846" s="113"/>
      <c r="B3846" s="114"/>
      <c r="C3846" s="115"/>
      <c r="D3846" s="114"/>
      <c r="E3846" s="116"/>
      <c r="F3846" s="116"/>
      <c r="G3846" s="114"/>
      <c r="H3846" s="115"/>
      <c r="I3846" s="274"/>
      <c r="J3846" s="277" t="str">
        <f>IFERROR(VLOOKUP(I3846,ACOUSTIC_SITE_INFO!$AR$3:$AS$501,2,FALSE),"")</f>
        <v/>
      </c>
    </row>
    <row r="3847" spans="1:10" x14ac:dyDescent="0.35">
      <c r="A3847" s="113"/>
      <c r="B3847" s="114"/>
      <c r="C3847" s="115"/>
      <c r="D3847" s="114"/>
      <c r="E3847" s="116"/>
      <c r="F3847" s="116"/>
      <c r="G3847" s="114"/>
      <c r="H3847" s="115"/>
      <c r="I3847" s="274"/>
      <c r="J3847" s="277" t="str">
        <f>IFERROR(VLOOKUP(I3847,ACOUSTIC_SITE_INFO!$AR$3:$AS$501,2,FALSE),"")</f>
        <v/>
      </c>
    </row>
    <row r="3848" spans="1:10" x14ac:dyDescent="0.35">
      <c r="A3848" s="113"/>
      <c r="B3848" s="114"/>
      <c r="C3848" s="115"/>
      <c r="D3848" s="114"/>
      <c r="E3848" s="116"/>
      <c r="F3848" s="116"/>
      <c r="G3848" s="114"/>
      <c r="H3848" s="115"/>
      <c r="I3848" s="274"/>
      <c r="J3848" s="277" t="str">
        <f>IFERROR(VLOOKUP(I3848,ACOUSTIC_SITE_INFO!$AR$3:$AS$501,2,FALSE),"")</f>
        <v/>
      </c>
    </row>
    <row r="3849" spans="1:10" x14ac:dyDescent="0.35">
      <c r="A3849" s="113"/>
      <c r="B3849" s="114"/>
      <c r="C3849" s="115"/>
      <c r="D3849" s="114"/>
      <c r="E3849" s="116"/>
      <c r="F3849" s="116"/>
      <c r="G3849" s="114"/>
      <c r="H3849" s="115"/>
      <c r="I3849" s="274"/>
      <c r="J3849" s="277" t="str">
        <f>IFERROR(VLOOKUP(I3849,ACOUSTIC_SITE_INFO!$AR$3:$AS$501,2,FALSE),"")</f>
        <v/>
      </c>
    </row>
    <row r="3850" spans="1:10" x14ac:dyDescent="0.35">
      <c r="A3850" s="113"/>
      <c r="B3850" s="114"/>
      <c r="C3850" s="115"/>
      <c r="D3850" s="114"/>
      <c r="E3850" s="116"/>
      <c r="F3850" s="116"/>
      <c r="G3850" s="114"/>
      <c r="H3850" s="115"/>
      <c r="I3850" s="274"/>
      <c r="J3850" s="277" t="str">
        <f>IFERROR(VLOOKUP(I3850,ACOUSTIC_SITE_INFO!$AR$3:$AS$501,2,FALSE),"")</f>
        <v/>
      </c>
    </row>
    <row r="3851" spans="1:10" x14ac:dyDescent="0.35">
      <c r="A3851" s="113"/>
      <c r="B3851" s="114"/>
      <c r="C3851" s="115"/>
      <c r="D3851" s="114"/>
      <c r="E3851" s="116"/>
      <c r="F3851" s="116"/>
      <c r="G3851" s="114"/>
      <c r="H3851" s="115"/>
      <c r="I3851" s="274"/>
      <c r="J3851" s="277" t="str">
        <f>IFERROR(VLOOKUP(I3851,ACOUSTIC_SITE_INFO!$AR$3:$AS$501,2,FALSE),"")</f>
        <v/>
      </c>
    </row>
    <row r="3852" spans="1:10" x14ac:dyDescent="0.35">
      <c r="A3852" s="113"/>
      <c r="B3852" s="114"/>
      <c r="C3852" s="115"/>
      <c r="D3852" s="114"/>
      <c r="E3852" s="116"/>
      <c r="F3852" s="116"/>
      <c r="G3852" s="114"/>
      <c r="H3852" s="115"/>
      <c r="I3852" s="274"/>
      <c r="J3852" s="277" t="str">
        <f>IFERROR(VLOOKUP(I3852,ACOUSTIC_SITE_INFO!$AR$3:$AS$501,2,FALSE),"")</f>
        <v/>
      </c>
    </row>
    <row r="3853" spans="1:10" x14ac:dyDescent="0.35">
      <c r="A3853" s="113"/>
      <c r="B3853" s="114"/>
      <c r="C3853" s="115"/>
      <c r="D3853" s="114"/>
      <c r="E3853" s="116"/>
      <c r="F3853" s="116"/>
      <c r="G3853" s="114"/>
      <c r="H3853" s="115"/>
      <c r="I3853" s="274"/>
      <c r="J3853" s="277" t="str">
        <f>IFERROR(VLOOKUP(I3853,ACOUSTIC_SITE_INFO!$AR$3:$AS$501,2,FALSE),"")</f>
        <v/>
      </c>
    </row>
    <row r="3854" spans="1:10" x14ac:dyDescent="0.35">
      <c r="A3854" s="113"/>
      <c r="B3854" s="114"/>
      <c r="C3854" s="115"/>
      <c r="D3854" s="114"/>
      <c r="E3854" s="116"/>
      <c r="F3854" s="116"/>
      <c r="G3854" s="114"/>
      <c r="H3854" s="115"/>
      <c r="I3854" s="274"/>
      <c r="J3854" s="277" t="str">
        <f>IFERROR(VLOOKUP(I3854,ACOUSTIC_SITE_INFO!$AR$3:$AS$501,2,FALSE),"")</f>
        <v/>
      </c>
    </row>
    <row r="3855" spans="1:10" x14ac:dyDescent="0.35">
      <c r="A3855" s="113"/>
      <c r="B3855" s="114"/>
      <c r="C3855" s="115"/>
      <c r="D3855" s="114"/>
      <c r="E3855" s="116"/>
      <c r="F3855" s="116"/>
      <c r="G3855" s="114"/>
      <c r="H3855" s="115"/>
      <c r="I3855" s="274"/>
      <c r="J3855" s="277" t="str">
        <f>IFERROR(VLOOKUP(I3855,ACOUSTIC_SITE_INFO!$AR$3:$AS$501,2,FALSE),"")</f>
        <v/>
      </c>
    </row>
    <row r="3856" spans="1:10" x14ac:dyDescent="0.35">
      <c r="A3856" s="113"/>
      <c r="B3856" s="114"/>
      <c r="C3856" s="115"/>
      <c r="D3856" s="114"/>
      <c r="E3856" s="116"/>
      <c r="F3856" s="116"/>
      <c r="G3856" s="114"/>
      <c r="H3856" s="115"/>
      <c r="I3856" s="274"/>
      <c r="J3856" s="277" t="str">
        <f>IFERROR(VLOOKUP(I3856,ACOUSTIC_SITE_INFO!$AR$3:$AS$501,2,FALSE),"")</f>
        <v/>
      </c>
    </row>
    <row r="3857" spans="1:10" x14ac:dyDescent="0.35">
      <c r="A3857" s="113"/>
      <c r="B3857" s="114"/>
      <c r="C3857" s="115"/>
      <c r="D3857" s="114"/>
      <c r="E3857" s="116"/>
      <c r="F3857" s="116"/>
      <c r="G3857" s="114"/>
      <c r="H3857" s="115"/>
      <c r="I3857" s="274"/>
      <c r="J3857" s="277" t="str">
        <f>IFERROR(VLOOKUP(I3857,ACOUSTIC_SITE_INFO!$AR$3:$AS$501,2,FALSE),"")</f>
        <v/>
      </c>
    </row>
    <row r="3858" spans="1:10" x14ac:dyDescent="0.35">
      <c r="A3858" s="113"/>
      <c r="B3858" s="114"/>
      <c r="C3858" s="115"/>
      <c r="D3858" s="114"/>
      <c r="E3858" s="116"/>
      <c r="F3858" s="116"/>
      <c r="G3858" s="114"/>
      <c r="H3858" s="115"/>
      <c r="I3858" s="274"/>
      <c r="J3858" s="277" t="str">
        <f>IFERROR(VLOOKUP(I3858,ACOUSTIC_SITE_INFO!$AR$3:$AS$501,2,FALSE),"")</f>
        <v/>
      </c>
    </row>
    <row r="3859" spans="1:10" x14ac:dyDescent="0.35">
      <c r="A3859" s="113"/>
      <c r="B3859" s="114"/>
      <c r="C3859" s="115"/>
      <c r="D3859" s="114"/>
      <c r="E3859" s="116"/>
      <c r="F3859" s="116"/>
      <c r="G3859" s="114"/>
      <c r="H3859" s="115"/>
      <c r="I3859" s="274"/>
      <c r="J3859" s="277" t="str">
        <f>IFERROR(VLOOKUP(I3859,ACOUSTIC_SITE_INFO!$AR$3:$AS$501,2,FALSE),"")</f>
        <v/>
      </c>
    </row>
    <row r="3860" spans="1:10" x14ac:dyDescent="0.35">
      <c r="A3860" s="113"/>
      <c r="B3860" s="114"/>
      <c r="C3860" s="115"/>
      <c r="D3860" s="114"/>
      <c r="E3860" s="116"/>
      <c r="F3860" s="116"/>
      <c r="G3860" s="114"/>
      <c r="H3860" s="115"/>
      <c r="I3860" s="274"/>
      <c r="J3860" s="277" t="str">
        <f>IFERROR(VLOOKUP(I3860,ACOUSTIC_SITE_INFO!$AR$3:$AS$501,2,FALSE),"")</f>
        <v/>
      </c>
    </row>
    <row r="3861" spans="1:10" x14ac:dyDescent="0.35">
      <c r="A3861" s="113"/>
      <c r="B3861" s="114"/>
      <c r="C3861" s="115"/>
      <c r="D3861" s="114"/>
      <c r="E3861" s="116"/>
      <c r="F3861" s="116"/>
      <c r="G3861" s="114"/>
      <c r="H3861" s="115"/>
      <c r="I3861" s="274"/>
      <c r="J3861" s="277" t="str">
        <f>IFERROR(VLOOKUP(I3861,ACOUSTIC_SITE_INFO!$AR$3:$AS$501,2,FALSE),"")</f>
        <v/>
      </c>
    </row>
    <row r="3862" spans="1:10" x14ac:dyDescent="0.35">
      <c r="A3862" s="113"/>
      <c r="B3862" s="114"/>
      <c r="C3862" s="115"/>
      <c r="D3862" s="114"/>
      <c r="E3862" s="116"/>
      <c r="F3862" s="116"/>
      <c r="G3862" s="114"/>
      <c r="H3862" s="115"/>
      <c r="I3862" s="274"/>
      <c r="J3862" s="277" t="str">
        <f>IFERROR(VLOOKUP(I3862,ACOUSTIC_SITE_INFO!$AR$3:$AS$501,2,FALSE),"")</f>
        <v/>
      </c>
    </row>
    <row r="3863" spans="1:10" x14ac:dyDescent="0.35">
      <c r="A3863" s="113"/>
      <c r="B3863" s="114"/>
      <c r="C3863" s="115"/>
      <c r="D3863" s="114"/>
      <c r="E3863" s="116"/>
      <c r="F3863" s="116"/>
      <c r="G3863" s="114"/>
      <c r="H3863" s="115"/>
      <c r="I3863" s="274"/>
      <c r="J3863" s="277" t="str">
        <f>IFERROR(VLOOKUP(I3863,ACOUSTIC_SITE_INFO!$AR$3:$AS$501,2,FALSE),"")</f>
        <v/>
      </c>
    </row>
    <row r="3864" spans="1:10" x14ac:dyDescent="0.35">
      <c r="A3864" s="113"/>
      <c r="B3864" s="114"/>
      <c r="C3864" s="115"/>
      <c r="D3864" s="114"/>
      <c r="E3864" s="116"/>
      <c r="F3864" s="116"/>
      <c r="G3864" s="114"/>
      <c r="H3864" s="115"/>
      <c r="I3864" s="274"/>
      <c r="J3864" s="277" t="str">
        <f>IFERROR(VLOOKUP(I3864,ACOUSTIC_SITE_INFO!$AR$3:$AS$501,2,FALSE),"")</f>
        <v/>
      </c>
    </row>
    <row r="3865" spans="1:10" x14ac:dyDescent="0.35">
      <c r="A3865" s="113"/>
      <c r="B3865" s="114"/>
      <c r="C3865" s="115"/>
      <c r="D3865" s="114"/>
      <c r="E3865" s="116"/>
      <c r="F3865" s="116"/>
      <c r="G3865" s="114"/>
      <c r="H3865" s="115"/>
      <c r="I3865" s="274"/>
      <c r="J3865" s="277" t="str">
        <f>IFERROR(VLOOKUP(I3865,ACOUSTIC_SITE_INFO!$AR$3:$AS$501,2,FALSE),"")</f>
        <v/>
      </c>
    </row>
    <row r="3866" spans="1:10" x14ac:dyDescent="0.35">
      <c r="A3866" s="113"/>
      <c r="B3866" s="114"/>
      <c r="C3866" s="115"/>
      <c r="D3866" s="114"/>
      <c r="E3866" s="116"/>
      <c r="F3866" s="116"/>
      <c r="G3866" s="114"/>
      <c r="H3866" s="115"/>
      <c r="I3866" s="274"/>
      <c r="J3866" s="277" t="str">
        <f>IFERROR(VLOOKUP(I3866,ACOUSTIC_SITE_INFO!$AR$3:$AS$501,2,FALSE),"")</f>
        <v/>
      </c>
    </row>
    <row r="3867" spans="1:10" x14ac:dyDescent="0.35">
      <c r="A3867" s="113"/>
      <c r="B3867" s="114"/>
      <c r="C3867" s="115"/>
      <c r="D3867" s="114"/>
      <c r="E3867" s="116"/>
      <c r="F3867" s="116"/>
      <c r="G3867" s="114"/>
      <c r="H3867" s="115"/>
      <c r="I3867" s="274"/>
      <c r="J3867" s="277" t="str">
        <f>IFERROR(VLOOKUP(I3867,ACOUSTIC_SITE_INFO!$AR$3:$AS$501,2,FALSE),"")</f>
        <v/>
      </c>
    </row>
    <row r="3868" spans="1:10" x14ac:dyDescent="0.35">
      <c r="A3868" s="113"/>
      <c r="B3868" s="114"/>
      <c r="C3868" s="115"/>
      <c r="D3868" s="114"/>
      <c r="E3868" s="116"/>
      <c r="F3868" s="116"/>
      <c r="G3868" s="114"/>
      <c r="H3868" s="115"/>
      <c r="I3868" s="274"/>
      <c r="J3868" s="277" t="str">
        <f>IFERROR(VLOOKUP(I3868,ACOUSTIC_SITE_INFO!$AR$3:$AS$501,2,FALSE),"")</f>
        <v/>
      </c>
    </row>
    <row r="3869" spans="1:10" x14ac:dyDescent="0.35">
      <c r="A3869" s="113"/>
      <c r="B3869" s="114"/>
      <c r="C3869" s="115"/>
      <c r="D3869" s="114"/>
      <c r="E3869" s="116"/>
      <c r="F3869" s="116"/>
      <c r="G3869" s="114"/>
      <c r="H3869" s="115"/>
      <c r="I3869" s="274"/>
      <c r="J3869" s="277" t="str">
        <f>IFERROR(VLOOKUP(I3869,ACOUSTIC_SITE_INFO!$AR$3:$AS$501,2,FALSE),"")</f>
        <v/>
      </c>
    </row>
    <row r="3870" spans="1:10" x14ac:dyDescent="0.35">
      <c r="A3870" s="113"/>
      <c r="B3870" s="114"/>
      <c r="C3870" s="115"/>
      <c r="D3870" s="114"/>
      <c r="E3870" s="116"/>
      <c r="F3870" s="116"/>
      <c r="G3870" s="114"/>
      <c r="H3870" s="115"/>
      <c r="I3870" s="274"/>
      <c r="J3870" s="277" t="str">
        <f>IFERROR(VLOOKUP(I3870,ACOUSTIC_SITE_INFO!$AR$3:$AS$501,2,FALSE),"")</f>
        <v/>
      </c>
    </row>
    <row r="3871" spans="1:10" x14ac:dyDescent="0.35">
      <c r="A3871" s="113"/>
      <c r="B3871" s="114"/>
      <c r="C3871" s="115"/>
      <c r="D3871" s="114"/>
      <c r="E3871" s="116"/>
      <c r="F3871" s="116"/>
      <c r="G3871" s="114"/>
      <c r="H3871" s="115"/>
      <c r="I3871" s="274"/>
      <c r="J3871" s="277" t="str">
        <f>IFERROR(VLOOKUP(I3871,ACOUSTIC_SITE_INFO!$AR$3:$AS$501,2,FALSE),"")</f>
        <v/>
      </c>
    </row>
    <row r="3872" spans="1:10" x14ac:dyDescent="0.35">
      <c r="A3872" s="113"/>
      <c r="B3872" s="114"/>
      <c r="C3872" s="115"/>
      <c r="D3872" s="114"/>
      <c r="E3872" s="116"/>
      <c r="F3872" s="116"/>
      <c r="G3872" s="114"/>
      <c r="H3872" s="115"/>
      <c r="I3872" s="274"/>
      <c r="J3872" s="277" t="str">
        <f>IFERROR(VLOOKUP(I3872,ACOUSTIC_SITE_INFO!$AR$3:$AS$501,2,FALSE),"")</f>
        <v/>
      </c>
    </row>
    <row r="3873" spans="1:10" x14ac:dyDescent="0.35">
      <c r="A3873" s="113"/>
      <c r="B3873" s="114"/>
      <c r="C3873" s="115"/>
      <c r="D3873" s="114"/>
      <c r="E3873" s="116"/>
      <c r="F3873" s="116"/>
      <c r="G3873" s="114"/>
      <c r="H3873" s="115"/>
      <c r="I3873" s="274"/>
      <c r="J3873" s="277" t="str">
        <f>IFERROR(VLOOKUP(I3873,ACOUSTIC_SITE_INFO!$AR$3:$AS$501,2,FALSE),"")</f>
        <v/>
      </c>
    </row>
    <row r="3874" spans="1:10" x14ac:dyDescent="0.35">
      <c r="A3874" s="113"/>
      <c r="B3874" s="114"/>
      <c r="C3874" s="115"/>
      <c r="D3874" s="114"/>
      <c r="E3874" s="116"/>
      <c r="F3874" s="116"/>
      <c r="G3874" s="114"/>
      <c r="H3874" s="115"/>
      <c r="I3874" s="274"/>
      <c r="J3874" s="277" t="str">
        <f>IFERROR(VLOOKUP(I3874,ACOUSTIC_SITE_INFO!$AR$3:$AS$501,2,FALSE),"")</f>
        <v/>
      </c>
    </row>
    <row r="3875" spans="1:10" x14ac:dyDescent="0.35">
      <c r="A3875" s="113"/>
      <c r="B3875" s="114"/>
      <c r="C3875" s="115"/>
      <c r="D3875" s="114"/>
      <c r="E3875" s="116"/>
      <c r="F3875" s="116"/>
      <c r="G3875" s="114"/>
      <c r="H3875" s="115"/>
      <c r="I3875" s="274"/>
      <c r="J3875" s="277" t="str">
        <f>IFERROR(VLOOKUP(I3875,ACOUSTIC_SITE_INFO!$AR$3:$AS$501,2,FALSE),"")</f>
        <v/>
      </c>
    </row>
    <row r="3876" spans="1:10" x14ac:dyDescent="0.35">
      <c r="A3876" s="113"/>
      <c r="B3876" s="114"/>
      <c r="C3876" s="115"/>
      <c r="D3876" s="114"/>
      <c r="E3876" s="116"/>
      <c r="F3876" s="116"/>
      <c r="G3876" s="114"/>
      <c r="H3876" s="115"/>
      <c r="I3876" s="274"/>
      <c r="J3876" s="277" t="str">
        <f>IFERROR(VLOOKUP(I3876,ACOUSTIC_SITE_INFO!$AR$3:$AS$501,2,FALSE),"")</f>
        <v/>
      </c>
    </row>
    <row r="3877" spans="1:10" x14ac:dyDescent="0.35">
      <c r="A3877" s="113"/>
      <c r="B3877" s="114"/>
      <c r="C3877" s="115"/>
      <c r="D3877" s="114"/>
      <c r="E3877" s="116"/>
      <c r="F3877" s="116"/>
      <c r="G3877" s="114"/>
      <c r="H3877" s="115"/>
      <c r="I3877" s="274"/>
      <c r="J3877" s="277" t="str">
        <f>IFERROR(VLOOKUP(I3877,ACOUSTIC_SITE_INFO!$AR$3:$AS$501,2,FALSE),"")</f>
        <v/>
      </c>
    </row>
    <row r="3878" spans="1:10" x14ac:dyDescent="0.35">
      <c r="A3878" s="113"/>
      <c r="B3878" s="114"/>
      <c r="C3878" s="115"/>
      <c r="D3878" s="114"/>
      <c r="E3878" s="116"/>
      <c r="F3878" s="116"/>
      <c r="G3878" s="114"/>
      <c r="H3878" s="115"/>
      <c r="I3878" s="274"/>
      <c r="J3878" s="277" t="str">
        <f>IFERROR(VLOOKUP(I3878,ACOUSTIC_SITE_INFO!$AR$3:$AS$501,2,FALSE),"")</f>
        <v/>
      </c>
    </row>
    <row r="3879" spans="1:10" x14ac:dyDescent="0.35">
      <c r="A3879" s="113"/>
      <c r="B3879" s="114"/>
      <c r="C3879" s="115"/>
      <c r="D3879" s="114"/>
      <c r="E3879" s="116"/>
      <c r="F3879" s="116"/>
      <c r="G3879" s="114"/>
      <c r="H3879" s="115"/>
      <c r="I3879" s="274"/>
      <c r="J3879" s="277" t="str">
        <f>IFERROR(VLOOKUP(I3879,ACOUSTIC_SITE_INFO!$AR$3:$AS$501,2,FALSE),"")</f>
        <v/>
      </c>
    </row>
    <row r="3880" spans="1:10" x14ac:dyDescent="0.35">
      <c r="A3880" s="113"/>
      <c r="B3880" s="114"/>
      <c r="C3880" s="115"/>
      <c r="D3880" s="114"/>
      <c r="E3880" s="116"/>
      <c r="F3880" s="116"/>
      <c r="G3880" s="114"/>
      <c r="H3880" s="115"/>
      <c r="I3880" s="274"/>
      <c r="J3880" s="277" t="str">
        <f>IFERROR(VLOOKUP(I3880,ACOUSTIC_SITE_INFO!$AR$3:$AS$501,2,FALSE),"")</f>
        <v/>
      </c>
    </row>
    <row r="3881" spans="1:10" x14ac:dyDescent="0.35">
      <c r="A3881" s="113"/>
      <c r="B3881" s="114"/>
      <c r="C3881" s="115"/>
      <c r="D3881" s="114"/>
      <c r="E3881" s="116"/>
      <c r="F3881" s="116"/>
      <c r="G3881" s="114"/>
      <c r="H3881" s="115"/>
      <c r="I3881" s="274"/>
      <c r="J3881" s="277" t="str">
        <f>IFERROR(VLOOKUP(I3881,ACOUSTIC_SITE_INFO!$AR$3:$AS$501,2,FALSE),"")</f>
        <v/>
      </c>
    </row>
    <row r="3882" spans="1:10" x14ac:dyDescent="0.35">
      <c r="A3882" s="113"/>
      <c r="B3882" s="114"/>
      <c r="C3882" s="115"/>
      <c r="D3882" s="114"/>
      <c r="E3882" s="116"/>
      <c r="F3882" s="116"/>
      <c r="G3882" s="114"/>
      <c r="H3882" s="115"/>
      <c r="I3882" s="274"/>
      <c r="J3882" s="277" t="str">
        <f>IFERROR(VLOOKUP(I3882,ACOUSTIC_SITE_INFO!$AR$3:$AS$501,2,FALSE),"")</f>
        <v/>
      </c>
    </row>
    <row r="3883" spans="1:10" x14ac:dyDescent="0.35">
      <c r="A3883" s="113"/>
      <c r="B3883" s="114"/>
      <c r="C3883" s="115"/>
      <c r="D3883" s="114"/>
      <c r="E3883" s="116"/>
      <c r="F3883" s="116"/>
      <c r="G3883" s="114"/>
      <c r="H3883" s="115"/>
      <c r="I3883" s="274"/>
      <c r="J3883" s="277" t="str">
        <f>IFERROR(VLOOKUP(I3883,ACOUSTIC_SITE_INFO!$AR$3:$AS$501,2,FALSE),"")</f>
        <v/>
      </c>
    </row>
    <row r="3884" spans="1:10" x14ac:dyDescent="0.35">
      <c r="A3884" s="113"/>
      <c r="B3884" s="114"/>
      <c r="C3884" s="115"/>
      <c r="D3884" s="114"/>
      <c r="E3884" s="116"/>
      <c r="F3884" s="116"/>
      <c r="G3884" s="114"/>
      <c r="H3884" s="115"/>
      <c r="I3884" s="274"/>
      <c r="J3884" s="277" t="str">
        <f>IFERROR(VLOOKUP(I3884,ACOUSTIC_SITE_INFO!$AR$3:$AS$501,2,FALSE),"")</f>
        <v/>
      </c>
    </row>
    <row r="3885" spans="1:10" x14ac:dyDescent="0.35">
      <c r="A3885" s="113"/>
      <c r="B3885" s="114"/>
      <c r="C3885" s="115"/>
      <c r="D3885" s="114"/>
      <c r="E3885" s="116"/>
      <c r="F3885" s="116"/>
      <c r="G3885" s="114"/>
      <c r="H3885" s="115"/>
      <c r="I3885" s="274"/>
      <c r="J3885" s="277" t="str">
        <f>IFERROR(VLOOKUP(I3885,ACOUSTIC_SITE_INFO!$AR$3:$AS$501,2,FALSE),"")</f>
        <v/>
      </c>
    </row>
    <row r="3886" spans="1:10" x14ac:dyDescent="0.35">
      <c r="A3886" s="113"/>
      <c r="B3886" s="114"/>
      <c r="C3886" s="115"/>
      <c r="D3886" s="114"/>
      <c r="E3886" s="116"/>
      <c r="F3886" s="116"/>
      <c r="G3886" s="114"/>
      <c r="H3886" s="115"/>
      <c r="I3886" s="274"/>
      <c r="J3886" s="277" t="str">
        <f>IFERROR(VLOOKUP(I3886,ACOUSTIC_SITE_INFO!$AR$3:$AS$501,2,FALSE),"")</f>
        <v/>
      </c>
    </row>
    <row r="3887" spans="1:10" x14ac:dyDescent="0.35">
      <c r="A3887" s="113"/>
      <c r="B3887" s="114"/>
      <c r="C3887" s="115"/>
      <c r="D3887" s="114"/>
      <c r="E3887" s="116"/>
      <c r="F3887" s="116"/>
      <c r="G3887" s="114"/>
      <c r="H3887" s="115"/>
      <c r="I3887" s="274"/>
      <c r="J3887" s="277" t="str">
        <f>IFERROR(VLOOKUP(I3887,ACOUSTIC_SITE_INFO!$AR$3:$AS$501,2,FALSE),"")</f>
        <v/>
      </c>
    </row>
    <row r="3888" spans="1:10" x14ac:dyDescent="0.35">
      <c r="A3888" s="113"/>
      <c r="B3888" s="114"/>
      <c r="C3888" s="115"/>
      <c r="D3888" s="114"/>
      <c r="E3888" s="116"/>
      <c r="F3888" s="116"/>
      <c r="G3888" s="114"/>
      <c r="H3888" s="115"/>
      <c r="I3888" s="274"/>
      <c r="J3888" s="277" t="str">
        <f>IFERROR(VLOOKUP(I3888,ACOUSTIC_SITE_INFO!$AR$3:$AS$501,2,FALSE),"")</f>
        <v/>
      </c>
    </row>
    <row r="3889" spans="1:10" x14ac:dyDescent="0.35">
      <c r="A3889" s="113"/>
      <c r="B3889" s="114"/>
      <c r="C3889" s="115"/>
      <c r="D3889" s="114"/>
      <c r="E3889" s="116"/>
      <c r="F3889" s="116"/>
      <c r="G3889" s="114"/>
      <c r="H3889" s="115"/>
      <c r="I3889" s="274"/>
      <c r="J3889" s="277" t="str">
        <f>IFERROR(VLOOKUP(I3889,ACOUSTIC_SITE_INFO!$AR$3:$AS$501,2,FALSE),"")</f>
        <v/>
      </c>
    </row>
    <row r="3890" spans="1:10" x14ac:dyDescent="0.35">
      <c r="A3890" s="113"/>
      <c r="B3890" s="114"/>
      <c r="C3890" s="115"/>
      <c r="D3890" s="114"/>
      <c r="E3890" s="116"/>
      <c r="F3890" s="116"/>
      <c r="G3890" s="114"/>
      <c r="H3890" s="115"/>
      <c r="I3890" s="274"/>
      <c r="J3890" s="277" t="str">
        <f>IFERROR(VLOOKUP(I3890,ACOUSTIC_SITE_INFO!$AR$3:$AS$501,2,FALSE),"")</f>
        <v/>
      </c>
    </row>
    <row r="3891" spans="1:10" x14ac:dyDescent="0.35">
      <c r="A3891" s="113"/>
      <c r="B3891" s="114"/>
      <c r="C3891" s="115"/>
      <c r="D3891" s="114"/>
      <c r="E3891" s="116"/>
      <c r="F3891" s="116"/>
      <c r="G3891" s="114"/>
      <c r="H3891" s="115"/>
      <c r="I3891" s="274"/>
      <c r="J3891" s="277" t="str">
        <f>IFERROR(VLOOKUP(I3891,ACOUSTIC_SITE_INFO!$AR$3:$AS$501,2,FALSE),"")</f>
        <v/>
      </c>
    </row>
    <row r="3892" spans="1:10" x14ac:dyDescent="0.35">
      <c r="A3892" s="113"/>
      <c r="B3892" s="114"/>
      <c r="C3892" s="115"/>
      <c r="D3892" s="114"/>
      <c r="E3892" s="116"/>
      <c r="F3892" s="116"/>
      <c r="G3892" s="114"/>
      <c r="H3892" s="115"/>
      <c r="I3892" s="274"/>
      <c r="J3892" s="277" t="str">
        <f>IFERROR(VLOOKUP(I3892,ACOUSTIC_SITE_INFO!$AR$3:$AS$501,2,FALSE),"")</f>
        <v/>
      </c>
    </row>
    <row r="3893" spans="1:10" x14ac:dyDescent="0.35">
      <c r="A3893" s="113"/>
      <c r="B3893" s="114"/>
      <c r="C3893" s="115"/>
      <c r="D3893" s="114"/>
      <c r="E3893" s="116"/>
      <c r="F3893" s="116"/>
      <c r="G3893" s="114"/>
      <c r="H3893" s="115"/>
      <c r="I3893" s="274"/>
      <c r="J3893" s="277" t="str">
        <f>IFERROR(VLOOKUP(I3893,ACOUSTIC_SITE_INFO!$AR$3:$AS$501,2,FALSE),"")</f>
        <v/>
      </c>
    </row>
    <row r="3894" spans="1:10" x14ac:dyDescent="0.35">
      <c r="A3894" s="113"/>
      <c r="B3894" s="114"/>
      <c r="C3894" s="115"/>
      <c r="D3894" s="114"/>
      <c r="E3894" s="116"/>
      <c r="F3894" s="116"/>
      <c r="G3894" s="114"/>
      <c r="H3894" s="115"/>
      <c r="I3894" s="274"/>
      <c r="J3894" s="277" t="str">
        <f>IFERROR(VLOOKUP(I3894,ACOUSTIC_SITE_INFO!$AR$3:$AS$501,2,FALSE),"")</f>
        <v/>
      </c>
    </row>
    <row r="3895" spans="1:10" x14ac:dyDescent="0.35">
      <c r="A3895" s="113"/>
      <c r="B3895" s="114"/>
      <c r="C3895" s="115"/>
      <c r="D3895" s="114"/>
      <c r="E3895" s="116"/>
      <c r="F3895" s="116"/>
      <c r="G3895" s="114"/>
      <c r="H3895" s="115"/>
      <c r="I3895" s="274"/>
      <c r="J3895" s="277" t="str">
        <f>IFERROR(VLOOKUP(I3895,ACOUSTIC_SITE_INFO!$AR$3:$AS$501,2,FALSE),"")</f>
        <v/>
      </c>
    </row>
    <row r="3896" spans="1:10" x14ac:dyDescent="0.35">
      <c r="A3896" s="113"/>
      <c r="B3896" s="114"/>
      <c r="C3896" s="115"/>
      <c r="D3896" s="114"/>
      <c r="E3896" s="116"/>
      <c r="F3896" s="116"/>
      <c r="G3896" s="114"/>
      <c r="H3896" s="115"/>
      <c r="I3896" s="274"/>
      <c r="J3896" s="277" t="str">
        <f>IFERROR(VLOOKUP(I3896,ACOUSTIC_SITE_INFO!$AR$3:$AS$501,2,FALSE),"")</f>
        <v/>
      </c>
    </row>
    <row r="3897" spans="1:10" x14ac:dyDescent="0.35">
      <c r="A3897" s="113"/>
      <c r="B3897" s="114"/>
      <c r="C3897" s="115"/>
      <c r="D3897" s="114"/>
      <c r="E3897" s="116"/>
      <c r="F3897" s="116"/>
      <c r="G3897" s="114"/>
      <c r="H3897" s="115"/>
      <c r="I3897" s="274"/>
      <c r="J3897" s="277" t="str">
        <f>IFERROR(VLOOKUP(I3897,ACOUSTIC_SITE_INFO!$AR$3:$AS$501,2,FALSE),"")</f>
        <v/>
      </c>
    </row>
    <row r="3898" spans="1:10" x14ac:dyDescent="0.35">
      <c r="A3898" s="113"/>
      <c r="B3898" s="114"/>
      <c r="C3898" s="115"/>
      <c r="D3898" s="114"/>
      <c r="E3898" s="116"/>
      <c r="F3898" s="116"/>
      <c r="G3898" s="114"/>
      <c r="H3898" s="115"/>
      <c r="I3898" s="274"/>
      <c r="J3898" s="277" t="str">
        <f>IFERROR(VLOOKUP(I3898,ACOUSTIC_SITE_INFO!$AR$3:$AS$501,2,FALSE),"")</f>
        <v/>
      </c>
    </row>
    <row r="3899" spans="1:10" x14ac:dyDescent="0.35">
      <c r="A3899" s="113"/>
      <c r="B3899" s="114"/>
      <c r="C3899" s="115"/>
      <c r="D3899" s="114"/>
      <c r="E3899" s="116"/>
      <c r="F3899" s="116"/>
      <c r="G3899" s="114"/>
      <c r="H3899" s="115"/>
      <c r="I3899" s="274"/>
      <c r="J3899" s="277" t="str">
        <f>IFERROR(VLOOKUP(I3899,ACOUSTIC_SITE_INFO!$AR$3:$AS$501,2,FALSE),"")</f>
        <v/>
      </c>
    </row>
    <row r="3900" spans="1:10" x14ac:dyDescent="0.35">
      <c r="A3900" s="113"/>
      <c r="B3900" s="114"/>
      <c r="C3900" s="115"/>
      <c r="D3900" s="114"/>
      <c r="E3900" s="116"/>
      <c r="F3900" s="116"/>
      <c r="G3900" s="114"/>
      <c r="H3900" s="115"/>
      <c r="I3900" s="274"/>
      <c r="J3900" s="277" t="str">
        <f>IFERROR(VLOOKUP(I3900,ACOUSTIC_SITE_INFO!$AR$3:$AS$501,2,FALSE),"")</f>
        <v/>
      </c>
    </row>
    <row r="3901" spans="1:10" x14ac:dyDescent="0.35">
      <c r="A3901" s="113"/>
      <c r="B3901" s="114"/>
      <c r="C3901" s="115"/>
      <c r="D3901" s="114"/>
      <c r="E3901" s="116"/>
      <c r="F3901" s="116"/>
      <c r="G3901" s="114"/>
      <c r="H3901" s="115"/>
      <c r="I3901" s="274"/>
      <c r="J3901" s="277" t="str">
        <f>IFERROR(VLOOKUP(I3901,ACOUSTIC_SITE_INFO!$AR$3:$AS$501,2,FALSE),"")</f>
        <v/>
      </c>
    </row>
    <row r="3902" spans="1:10" x14ac:dyDescent="0.35">
      <c r="A3902" s="113"/>
      <c r="B3902" s="114"/>
      <c r="C3902" s="115"/>
      <c r="D3902" s="114"/>
      <c r="E3902" s="116"/>
      <c r="F3902" s="116"/>
      <c r="G3902" s="114"/>
      <c r="H3902" s="115"/>
      <c r="I3902" s="274"/>
      <c r="J3902" s="277" t="str">
        <f>IFERROR(VLOOKUP(I3902,ACOUSTIC_SITE_INFO!$AR$3:$AS$501,2,FALSE),"")</f>
        <v/>
      </c>
    </row>
    <row r="3903" spans="1:10" x14ac:dyDescent="0.35">
      <c r="A3903" s="113"/>
      <c r="B3903" s="114"/>
      <c r="C3903" s="115"/>
      <c r="D3903" s="114"/>
      <c r="E3903" s="116"/>
      <c r="F3903" s="116"/>
      <c r="G3903" s="114"/>
      <c r="H3903" s="115"/>
      <c r="I3903" s="274"/>
      <c r="J3903" s="277" t="str">
        <f>IFERROR(VLOOKUP(I3903,ACOUSTIC_SITE_INFO!$AR$3:$AS$501,2,FALSE),"")</f>
        <v/>
      </c>
    </row>
    <row r="3904" spans="1:10" x14ac:dyDescent="0.35">
      <c r="A3904" s="113"/>
      <c r="B3904" s="114"/>
      <c r="C3904" s="115"/>
      <c r="D3904" s="114"/>
      <c r="E3904" s="116"/>
      <c r="F3904" s="116"/>
      <c r="G3904" s="114"/>
      <c r="H3904" s="115"/>
      <c r="I3904" s="274"/>
      <c r="J3904" s="277" t="str">
        <f>IFERROR(VLOOKUP(I3904,ACOUSTIC_SITE_INFO!$AR$3:$AS$501,2,FALSE),"")</f>
        <v/>
      </c>
    </row>
    <row r="3905" spans="1:10" x14ac:dyDescent="0.35">
      <c r="A3905" s="113"/>
      <c r="B3905" s="114"/>
      <c r="C3905" s="115"/>
      <c r="D3905" s="114"/>
      <c r="E3905" s="116"/>
      <c r="F3905" s="116"/>
      <c r="G3905" s="114"/>
      <c r="H3905" s="115"/>
      <c r="I3905" s="274"/>
      <c r="J3905" s="277" t="str">
        <f>IFERROR(VLOOKUP(I3905,ACOUSTIC_SITE_INFO!$AR$3:$AS$501,2,FALSE),"")</f>
        <v/>
      </c>
    </row>
    <row r="3906" spans="1:10" x14ac:dyDescent="0.35">
      <c r="A3906" s="113"/>
      <c r="B3906" s="114"/>
      <c r="C3906" s="115"/>
      <c r="D3906" s="114"/>
      <c r="E3906" s="116"/>
      <c r="F3906" s="116"/>
      <c r="G3906" s="114"/>
      <c r="H3906" s="115"/>
      <c r="I3906" s="274"/>
      <c r="J3906" s="277" t="str">
        <f>IFERROR(VLOOKUP(I3906,ACOUSTIC_SITE_INFO!$AR$3:$AS$501,2,FALSE),"")</f>
        <v/>
      </c>
    </row>
    <row r="3907" spans="1:10" x14ac:dyDescent="0.35">
      <c r="A3907" s="113"/>
      <c r="B3907" s="114"/>
      <c r="C3907" s="115"/>
      <c r="D3907" s="114"/>
      <c r="E3907" s="116"/>
      <c r="F3907" s="116"/>
      <c r="G3907" s="114"/>
      <c r="H3907" s="115"/>
      <c r="I3907" s="274"/>
      <c r="J3907" s="277" t="str">
        <f>IFERROR(VLOOKUP(I3907,ACOUSTIC_SITE_INFO!$AR$3:$AS$501,2,FALSE),"")</f>
        <v/>
      </c>
    </row>
    <row r="3908" spans="1:10" x14ac:dyDescent="0.35">
      <c r="A3908" s="113"/>
      <c r="B3908" s="114"/>
      <c r="C3908" s="115"/>
      <c r="D3908" s="114"/>
      <c r="E3908" s="116"/>
      <c r="F3908" s="116"/>
      <c r="G3908" s="114"/>
      <c r="H3908" s="115"/>
      <c r="I3908" s="274"/>
      <c r="J3908" s="277" t="str">
        <f>IFERROR(VLOOKUP(I3908,ACOUSTIC_SITE_INFO!$AR$3:$AS$501,2,FALSE),"")</f>
        <v/>
      </c>
    </row>
    <row r="3909" spans="1:10" x14ac:dyDescent="0.35">
      <c r="A3909" s="113"/>
      <c r="B3909" s="114"/>
      <c r="C3909" s="115"/>
      <c r="D3909" s="114"/>
      <c r="E3909" s="116"/>
      <c r="F3909" s="116"/>
      <c r="G3909" s="114"/>
      <c r="H3909" s="115"/>
      <c r="I3909" s="274"/>
      <c r="J3909" s="277" t="str">
        <f>IFERROR(VLOOKUP(I3909,ACOUSTIC_SITE_INFO!$AR$3:$AS$501,2,FALSE),"")</f>
        <v/>
      </c>
    </row>
    <row r="3910" spans="1:10" x14ac:dyDescent="0.35">
      <c r="A3910" s="113"/>
      <c r="B3910" s="114"/>
      <c r="C3910" s="115"/>
      <c r="D3910" s="114"/>
      <c r="E3910" s="116"/>
      <c r="F3910" s="116"/>
      <c r="G3910" s="114"/>
      <c r="H3910" s="115"/>
      <c r="I3910" s="274"/>
      <c r="J3910" s="277" t="str">
        <f>IFERROR(VLOOKUP(I3910,ACOUSTIC_SITE_INFO!$AR$3:$AS$501,2,FALSE),"")</f>
        <v/>
      </c>
    </row>
    <row r="3911" spans="1:10" x14ac:dyDescent="0.35">
      <c r="A3911" s="113"/>
      <c r="B3911" s="114"/>
      <c r="C3911" s="115"/>
      <c r="D3911" s="114"/>
      <c r="E3911" s="116"/>
      <c r="F3911" s="116"/>
      <c r="G3911" s="114"/>
      <c r="H3911" s="115"/>
      <c r="I3911" s="274"/>
      <c r="J3911" s="277" t="str">
        <f>IFERROR(VLOOKUP(I3911,ACOUSTIC_SITE_INFO!$AR$3:$AS$501,2,FALSE),"")</f>
        <v/>
      </c>
    </row>
    <row r="3912" spans="1:10" x14ac:dyDescent="0.35">
      <c r="A3912" s="113"/>
      <c r="B3912" s="114"/>
      <c r="C3912" s="115"/>
      <c r="D3912" s="114"/>
      <c r="E3912" s="116"/>
      <c r="F3912" s="116"/>
      <c r="G3912" s="114"/>
      <c r="H3912" s="115"/>
      <c r="I3912" s="274"/>
      <c r="J3912" s="277" t="str">
        <f>IFERROR(VLOOKUP(I3912,ACOUSTIC_SITE_INFO!$AR$3:$AS$501,2,FALSE),"")</f>
        <v/>
      </c>
    </row>
    <row r="3913" spans="1:10" x14ac:dyDescent="0.35">
      <c r="A3913" s="113"/>
      <c r="B3913" s="114"/>
      <c r="C3913" s="115"/>
      <c r="D3913" s="114"/>
      <c r="E3913" s="116"/>
      <c r="F3913" s="116"/>
      <c r="G3913" s="114"/>
      <c r="H3913" s="115"/>
      <c r="I3913" s="274"/>
      <c r="J3913" s="277" t="str">
        <f>IFERROR(VLOOKUP(I3913,ACOUSTIC_SITE_INFO!$AR$3:$AS$501,2,FALSE),"")</f>
        <v/>
      </c>
    </row>
    <row r="3914" spans="1:10" x14ac:dyDescent="0.35">
      <c r="A3914" s="113"/>
      <c r="B3914" s="114"/>
      <c r="C3914" s="115"/>
      <c r="D3914" s="114"/>
      <c r="E3914" s="116"/>
      <c r="F3914" s="116"/>
      <c r="G3914" s="114"/>
      <c r="H3914" s="115"/>
      <c r="I3914" s="274"/>
      <c r="J3914" s="277" t="str">
        <f>IFERROR(VLOOKUP(I3914,ACOUSTIC_SITE_INFO!$AR$3:$AS$501,2,FALSE),"")</f>
        <v/>
      </c>
    </row>
    <row r="3915" spans="1:10" x14ac:dyDescent="0.35">
      <c r="A3915" s="113"/>
      <c r="B3915" s="114"/>
      <c r="C3915" s="115"/>
      <c r="D3915" s="114"/>
      <c r="E3915" s="116"/>
      <c r="F3915" s="116"/>
      <c r="G3915" s="114"/>
      <c r="H3915" s="115"/>
      <c r="I3915" s="274"/>
      <c r="J3915" s="277" t="str">
        <f>IFERROR(VLOOKUP(I3915,ACOUSTIC_SITE_INFO!$AR$3:$AS$501,2,FALSE),"")</f>
        <v/>
      </c>
    </row>
    <row r="3916" spans="1:10" x14ac:dyDescent="0.35">
      <c r="A3916" s="113"/>
      <c r="B3916" s="114"/>
      <c r="C3916" s="115"/>
      <c r="D3916" s="114"/>
      <c r="E3916" s="116"/>
      <c r="F3916" s="116"/>
      <c r="G3916" s="114"/>
      <c r="H3916" s="115"/>
      <c r="I3916" s="274"/>
      <c r="J3916" s="277" t="str">
        <f>IFERROR(VLOOKUP(I3916,ACOUSTIC_SITE_INFO!$AR$3:$AS$501,2,FALSE),"")</f>
        <v/>
      </c>
    </row>
    <row r="3917" spans="1:10" x14ac:dyDescent="0.35">
      <c r="A3917" s="113"/>
      <c r="B3917" s="114"/>
      <c r="C3917" s="115"/>
      <c r="D3917" s="114"/>
      <c r="E3917" s="116"/>
      <c r="F3917" s="116"/>
      <c r="G3917" s="114"/>
      <c r="H3917" s="115"/>
      <c r="I3917" s="274"/>
      <c r="J3917" s="277" t="str">
        <f>IFERROR(VLOOKUP(I3917,ACOUSTIC_SITE_INFO!$AR$3:$AS$501,2,FALSE),"")</f>
        <v/>
      </c>
    </row>
    <row r="3918" spans="1:10" x14ac:dyDescent="0.35">
      <c r="A3918" s="113"/>
      <c r="B3918" s="114"/>
      <c r="C3918" s="115"/>
      <c r="D3918" s="114"/>
      <c r="E3918" s="116"/>
      <c r="F3918" s="116"/>
      <c r="G3918" s="114"/>
      <c r="H3918" s="115"/>
      <c r="I3918" s="274"/>
      <c r="J3918" s="277" t="str">
        <f>IFERROR(VLOOKUP(I3918,ACOUSTIC_SITE_INFO!$AR$3:$AS$501,2,FALSE),"")</f>
        <v/>
      </c>
    </row>
    <row r="3919" spans="1:10" x14ac:dyDescent="0.35">
      <c r="A3919" s="113"/>
      <c r="B3919" s="114"/>
      <c r="C3919" s="115"/>
      <c r="D3919" s="114"/>
      <c r="E3919" s="116"/>
      <c r="F3919" s="116"/>
      <c r="G3919" s="114"/>
      <c r="H3919" s="115"/>
      <c r="I3919" s="274"/>
      <c r="J3919" s="277" t="str">
        <f>IFERROR(VLOOKUP(I3919,ACOUSTIC_SITE_INFO!$AR$3:$AS$501,2,FALSE),"")</f>
        <v/>
      </c>
    </row>
    <row r="3920" spans="1:10" x14ac:dyDescent="0.35">
      <c r="A3920" s="113"/>
      <c r="B3920" s="114"/>
      <c r="C3920" s="115"/>
      <c r="D3920" s="114"/>
      <c r="E3920" s="116"/>
      <c r="F3920" s="116"/>
      <c r="G3920" s="114"/>
      <c r="H3920" s="115"/>
      <c r="I3920" s="274"/>
      <c r="J3920" s="277" t="str">
        <f>IFERROR(VLOOKUP(I3920,ACOUSTIC_SITE_INFO!$AR$3:$AS$501,2,FALSE),"")</f>
        <v/>
      </c>
    </row>
    <row r="3921" spans="1:10" x14ac:dyDescent="0.35">
      <c r="A3921" s="113"/>
      <c r="B3921" s="114"/>
      <c r="C3921" s="115"/>
      <c r="D3921" s="114"/>
      <c r="E3921" s="116"/>
      <c r="F3921" s="116"/>
      <c r="G3921" s="114"/>
      <c r="H3921" s="115"/>
      <c r="I3921" s="274"/>
      <c r="J3921" s="277" t="str">
        <f>IFERROR(VLOOKUP(I3921,ACOUSTIC_SITE_INFO!$AR$3:$AS$501,2,FALSE),"")</f>
        <v/>
      </c>
    </row>
    <row r="3922" spans="1:10" x14ac:dyDescent="0.35">
      <c r="A3922" s="113"/>
      <c r="B3922" s="114"/>
      <c r="C3922" s="115"/>
      <c r="D3922" s="114"/>
      <c r="E3922" s="116"/>
      <c r="F3922" s="116"/>
      <c r="G3922" s="114"/>
      <c r="H3922" s="115"/>
      <c r="I3922" s="274"/>
      <c r="J3922" s="277" t="str">
        <f>IFERROR(VLOOKUP(I3922,ACOUSTIC_SITE_INFO!$AR$3:$AS$501,2,FALSE),"")</f>
        <v/>
      </c>
    </row>
    <row r="3923" spans="1:10" x14ac:dyDescent="0.35">
      <c r="A3923" s="113"/>
      <c r="B3923" s="114"/>
      <c r="C3923" s="115"/>
      <c r="D3923" s="114"/>
      <c r="E3923" s="116"/>
      <c r="F3923" s="116"/>
      <c r="G3923" s="114"/>
      <c r="H3923" s="115"/>
      <c r="I3923" s="274"/>
      <c r="J3923" s="277" t="str">
        <f>IFERROR(VLOOKUP(I3923,ACOUSTIC_SITE_INFO!$AR$3:$AS$501,2,FALSE),"")</f>
        <v/>
      </c>
    </row>
    <row r="3924" spans="1:10" x14ac:dyDescent="0.35">
      <c r="A3924" s="113"/>
      <c r="B3924" s="114"/>
      <c r="C3924" s="115"/>
      <c r="D3924" s="114"/>
      <c r="E3924" s="116"/>
      <c r="F3924" s="116"/>
      <c r="G3924" s="114"/>
      <c r="H3924" s="115"/>
      <c r="I3924" s="274"/>
      <c r="J3924" s="277" t="str">
        <f>IFERROR(VLOOKUP(I3924,ACOUSTIC_SITE_INFO!$AR$3:$AS$501,2,FALSE),"")</f>
        <v/>
      </c>
    </row>
    <row r="3925" spans="1:10" x14ac:dyDescent="0.35">
      <c r="A3925" s="113"/>
      <c r="B3925" s="114"/>
      <c r="C3925" s="115"/>
      <c r="D3925" s="114"/>
      <c r="E3925" s="116"/>
      <c r="F3925" s="116"/>
      <c r="G3925" s="114"/>
      <c r="H3925" s="115"/>
      <c r="I3925" s="274"/>
      <c r="J3925" s="277" t="str">
        <f>IFERROR(VLOOKUP(I3925,ACOUSTIC_SITE_INFO!$AR$3:$AS$501,2,FALSE),"")</f>
        <v/>
      </c>
    </row>
    <row r="3926" spans="1:10" x14ac:dyDescent="0.35">
      <c r="A3926" s="113"/>
      <c r="B3926" s="114"/>
      <c r="C3926" s="115"/>
      <c r="D3926" s="114"/>
      <c r="E3926" s="116"/>
      <c r="F3926" s="116"/>
      <c r="G3926" s="114"/>
      <c r="H3926" s="115"/>
      <c r="I3926" s="274"/>
      <c r="J3926" s="277" t="str">
        <f>IFERROR(VLOOKUP(I3926,ACOUSTIC_SITE_INFO!$AR$3:$AS$501,2,FALSE),"")</f>
        <v/>
      </c>
    </row>
    <row r="3927" spans="1:10" x14ac:dyDescent="0.35">
      <c r="A3927" s="113"/>
      <c r="B3927" s="114"/>
      <c r="C3927" s="115"/>
      <c r="D3927" s="114"/>
      <c r="E3927" s="116"/>
      <c r="F3927" s="116"/>
      <c r="G3927" s="114"/>
      <c r="H3927" s="115"/>
      <c r="I3927" s="274"/>
      <c r="J3927" s="277" t="str">
        <f>IFERROR(VLOOKUP(I3927,ACOUSTIC_SITE_INFO!$AR$3:$AS$501,2,FALSE),"")</f>
        <v/>
      </c>
    </row>
    <row r="3928" spans="1:10" x14ac:dyDescent="0.35">
      <c r="A3928" s="113"/>
      <c r="B3928" s="114"/>
      <c r="C3928" s="115"/>
      <c r="D3928" s="114"/>
      <c r="E3928" s="116"/>
      <c r="F3928" s="116"/>
      <c r="G3928" s="114"/>
      <c r="H3928" s="115"/>
      <c r="I3928" s="274"/>
      <c r="J3928" s="277" t="str">
        <f>IFERROR(VLOOKUP(I3928,ACOUSTIC_SITE_INFO!$AR$3:$AS$501,2,FALSE),"")</f>
        <v/>
      </c>
    </row>
    <row r="3929" spans="1:10" x14ac:dyDescent="0.35">
      <c r="A3929" s="113"/>
      <c r="B3929" s="114"/>
      <c r="C3929" s="115"/>
      <c r="D3929" s="114"/>
      <c r="E3929" s="116"/>
      <c r="F3929" s="116"/>
      <c r="G3929" s="114"/>
      <c r="H3929" s="115"/>
      <c r="I3929" s="274"/>
      <c r="J3929" s="277" t="str">
        <f>IFERROR(VLOOKUP(I3929,ACOUSTIC_SITE_INFO!$AR$3:$AS$501,2,FALSE),"")</f>
        <v/>
      </c>
    </row>
    <row r="3930" spans="1:10" x14ac:dyDescent="0.35">
      <c r="A3930" s="113"/>
      <c r="B3930" s="114"/>
      <c r="C3930" s="115"/>
      <c r="D3930" s="114"/>
      <c r="E3930" s="116"/>
      <c r="F3930" s="116"/>
      <c r="G3930" s="114"/>
      <c r="H3930" s="115"/>
      <c r="I3930" s="274"/>
      <c r="J3930" s="277" t="str">
        <f>IFERROR(VLOOKUP(I3930,ACOUSTIC_SITE_INFO!$AR$3:$AS$501,2,FALSE),"")</f>
        <v/>
      </c>
    </row>
    <row r="3931" spans="1:10" x14ac:dyDescent="0.35">
      <c r="A3931" s="113"/>
      <c r="B3931" s="114"/>
      <c r="C3931" s="115"/>
      <c r="D3931" s="114"/>
      <c r="E3931" s="116"/>
      <c r="F3931" s="116"/>
      <c r="G3931" s="114"/>
      <c r="H3931" s="115"/>
      <c r="I3931" s="274"/>
      <c r="J3931" s="277" t="str">
        <f>IFERROR(VLOOKUP(I3931,ACOUSTIC_SITE_INFO!$AR$3:$AS$501,2,FALSE),"")</f>
        <v/>
      </c>
    </row>
    <row r="3932" spans="1:10" x14ac:dyDescent="0.35">
      <c r="A3932" s="113"/>
      <c r="B3932" s="114"/>
      <c r="C3932" s="115"/>
      <c r="D3932" s="114"/>
      <c r="E3932" s="116"/>
      <c r="F3932" s="116"/>
      <c r="G3932" s="114"/>
      <c r="H3932" s="115"/>
      <c r="I3932" s="274"/>
      <c r="J3932" s="277" t="str">
        <f>IFERROR(VLOOKUP(I3932,ACOUSTIC_SITE_INFO!$AR$3:$AS$501,2,FALSE),"")</f>
        <v/>
      </c>
    </row>
    <row r="3933" spans="1:10" x14ac:dyDescent="0.35">
      <c r="A3933" s="113"/>
      <c r="B3933" s="114"/>
      <c r="C3933" s="115"/>
      <c r="D3933" s="114"/>
      <c r="E3933" s="116"/>
      <c r="F3933" s="116"/>
      <c r="G3933" s="114"/>
      <c r="H3933" s="115"/>
      <c r="I3933" s="274"/>
      <c r="J3933" s="277" t="str">
        <f>IFERROR(VLOOKUP(I3933,ACOUSTIC_SITE_INFO!$AR$3:$AS$501,2,FALSE),"")</f>
        <v/>
      </c>
    </row>
    <row r="3934" spans="1:10" x14ac:dyDescent="0.35">
      <c r="A3934" s="113"/>
      <c r="B3934" s="114"/>
      <c r="C3934" s="115"/>
      <c r="D3934" s="114"/>
      <c r="E3934" s="116"/>
      <c r="F3934" s="116"/>
      <c r="G3934" s="114"/>
      <c r="H3934" s="115"/>
      <c r="I3934" s="274"/>
      <c r="J3934" s="277" t="str">
        <f>IFERROR(VLOOKUP(I3934,ACOUSTIC_SITE_INFO!$AR$3:$AS$501,2,FALSE),"")</f>
        <v/>
      </c>
    </row>
    <row r="3935" spans="1:10" x14ac:dyDescent="0.35">
      <c r="A3935" s="113"/>
      <c r="B3935" s="114"/>
      <c r="C3935" s="115"/>
      <c r="D3935" s="114"/>
      <c r="E3935" s="116"/>
      <c r="F3935" s="116"/>
      <c r="G3935" s="114"/>
      <c r="H3935" s="115"/>
      <c r="I3935" s="274"/>
      <c r="J3935" s="277" t="str">
        <f>IFERROR(VLOOKUP(I3935,ACOUSTIC_SITE_INFO!$AR$3:$AS$501,2,FALSE),"")</f>
        <v/>
      </c>
    </row>
    <row r="3936" spans="1:10" x14ac:dyDescent="0.35">
      <c r="A3936" s="113"/>
      <c r="B3936" s="114"/>
      <c r="C3936" s="115"/>
      <c r="D3936" s="114"/>
      <c r="E3936" s="116"/>
      <c r="F3936" s="116"/>
      <c r="G3936" s="114"/>
      <c r="H3936" s="115"/>
      <c r="I3936" s="274"/>
      <c r="J3936" s="277" t="str">
        <f>IFERROR(VLOOKUP(I3936,ACOUSTIC_SITE_INFO!$AR$3:$AS$501,2,FALSE),"")</f>
        <v/>
      </c>
    </row>
    <row r="3937" spans="1:10" x14ac:dyDescent="0.35">
      <c r="A3937" s="113"/>
      <c r="B3937" s="114"/>
      <c r="C3937" s="115"/>
      <c r="D3937" s="114"/>
      <c r="E3937" s="116"/>
      <c r="F3937" s="116"/>
      <c r="G3937" s="114"/>
      <c r="H3937" s="115"/>
      <c r="I3937" s="274"/>
      <c r="J3937" s="277" t="str">
        <f>IFERROR(VLOOKUP(I3937,ACOUSTIC_SITE_INFO!$AR$3:$AS$501,2,FALSE),"")</f>
        <v/>
      </c>
    </row>
    <row r="3938" spans="1:10" x14ac:dyDescent="0.35">
      <c r="A3938" s="113"/>
      <c r="B3938" s="114"/>
      <c r="C3938" s="115"/>
      <c r="D3938" s="114"/>
      <c r="E3938" s="116"/>
      <c r="F3938" s="116"/>
      <c r="G3938" s="114"/>
      <c r="H3938" s="115"/>
      <c r="I3938" s="274"/>
      <c r="J3938" s="277" t="str">
        <f>IFERROR(VLOOKUP(I3938,ACOUSTIC_SITE_INFO!$AR$3:$AS$501,2,FALSE),"")</f>
        <v/>
      </c>
    </row>
    <row r="3939" spans="1:10" x14ac:dyDescent="0.35">
      <c r="A3939" s="113"/>
      <c r="B3939" s="114"/>
      <c r="C3939" s="115"/>
      <c r="D3939" s="114"/>
      <c r="E3939" s="116"/>
      <c r="F3939" s="116"/>
      <c r="G3939" s="114"/>
      <c r="H3939" s="115"/>
      <c r="I3939" s="274"/>
      <c r="J3939" s="277" t="str">
        <f>IFERROR(VLOOKUP(I3939,ACOUSTIC_SITE_INFO!$AR$3:$AS$501,2,FALSE),"")</f>
        <v/>
      </c>
    </row>
    <row r="3940" spans="1:10" x14ac:dyDescent="0.35">
      <c r="A3940" s="113"/>
      <c r="B3940" s="114"/>
      <c r="C3940" s="115"/>
      <c r="D3940" s="114"/>
      <c r="E3940" s="116"/>
      <c r="F3940" s="116"/>
      <c r="G3940" s="114"/>
      <c r="H3940" s="115"/>
      <c r="I3940" s="274"/>
      <c r="J3940" s="277" t="str">
        <f>IFERROR(VLOOKUP(I3940,ACOUSTIC_SITE_INFO!$AR$3:$AS$501,2,FALSE),"")</f>
        <v/>
      </c>
    </row>
    <row r="3941" spans="1:10" x14ac:dyDescent="0.35">
      <c r="A3941" s="113"/>
      <c r="B3941" s="114"/>
      <c r="C3941" s="115"/>
      <c r="D3941" s="114"/>
      <c r="E3941" s="116"/>
      <c r="F3941" s="116"/>
      <c r="G3941" s="114"/>
      <c r="H3941" s="115"/>
      <c r="I3941" s="274"/>
      <c r="J3941" s="277" t="str">
        <f>IFERROR(VLOOKUP(I3941,ACOUSTIC_SITE_INFO!$AR$3:$AS$501,2,FALSE),"")</f>
        <v/>
      </c>
    </row>
    <row r="3942" spans="1:10" x14ac:dyDescent="0.35">
      <c r="A3942" s="113"/>
      <c r="B3942" s="114"/>
      <c r="C3942" s="115"/>
      <c r="D3942" s="114"/>
      <c r="E3942" s="116"/>
      <c r="F3942" s="116"/>
      <c r="G3942" s="114"/>
      <c r="H3942" s="115"/>
      <c r="I3942" s="274"/>
      <c r="J3942" s="277" t="str">
        <f>IFERROR(VLOOKUP(I3942,ACOUSTIC_SITE_INFO!$AR$3:$AS$501,2,FALSE),"")</f>
        <v/>
      </c>
    </row>
    <row r="3943" spans="1:10" x14ac:dyDescent="0.35">
      <c r="A3943" s="113"/>
      <c r="B3943" s="114"/>
      <c r="C3943" s="115"/>
      <c r="D3943" s="114"/>
      <c r="E3943" s="116"/>
      <c r="F3943" s="116"/>
      <c r="G3943" s="114"/>
      <c r="H3943" s="115"/>
      <c r="I3943" s="274"/>
      <c r="J3943" s="277" t="str">
        <f>IFERROR(VLOOKUP(I3943,ACOUSTIC_SITE_INFO!$AR$3:$AS$501,2,FALSE),"")</f>
        <v/>
      </c>
    </row>
    <row r="3944" spans="1:10" x14ac:dyDescent="0.35">
      <c r="A3944" s="113"/>
      <c r="B3944" s="114"/>
      <c r="C3944" s="115"/>
      <c r="D3944" s="114"/>
      <c r="E3944" s="116"/>
      <c r="F3944" s="116"/>
      <c r="G3944" s="114"/>
      <c r="H3944" s="115"/>
      <c r="I3944" s="274"/>
      <c r="J3944" s="277" t="str">
        <f>IFERROR(VLOOKUP(I3944,ACOUSTIC_SITE_INFO!$AR$3:$AS$501,2,FALSE),"")</f>
        <v/>
      </c>
    </row>
    <row r="3945" spans="1:10" x14ac:dyDescent="0.35">
      <c r="A3945" s="113"/>
      <c r="B3945" s="114"/>
      <c r="C3945" s="115"/>
      <c r="D3945" s="114"/>
      <c r="E3945" s="116"/>
      <c r="F3945" s="116"/>
      <c r="G3945" s="114"/>
      <c r="H3945" s="115"/>
      <c r="I3945" s="274"/>
      <c r="J3945" s="277" t="str">
        <f>IFERROR(VLOOKUP(I3945,ACOUSTIC_SITE_INFO!$AR$3:$AS$501,2,FALSE),"")</f>
        <v/>
      </c>
    </row>
    <row r="3946" spans="1:10" x14ac:dyDescent="0.35">
      <c r="A3946" s="113"/>
      <c r="B3946" s="114"/>
      <c r="C3946" s="115"/>
      <c r="D3946" s="114"/>
      <c r="E3946" s="116"/>
      <c r="F3946" s="116"/>
      <c r="G3946" s="114"/>
      <c r="H3946" s="115"/>
      <c r="I3946" s="274"/>
      <c r="J3946" s="277" t="str">
        <f>IFERROR(VLOOKUP(I3946,ACOUSTIC_SITE_INFO!$AR$3:$AS$501,2,FALSE),"")</f>
        <v/>
      </c>
    </row>
    <row r="3947" spans="1:10" x14ac:dyDescent="0.35">
      <c r="A3947" s="113"/>
      <c r="B3947" s="114"/>
      <c r="C3947" s="115"/>
      <c r="D3947" s="114"/>
      <c r="E3947" s="116"/>
      <c r="F3947" s="116"/>
      <c r="G3947" s="114"/>
      <c r="H3947" s="115"/>
      <c r="I3947" s="274"/>
      <c r="J3947" s="277" t="str">
        <f>IFERROR(VLOOKUP(I3947,ACOUSTIC_SITE_INFO!$AR$3:$AS$501,2,FALSE),"")</f>
        <v/>
      </c>
    </row>
    <row r="3948" spans="1:10" x14ac:dyDescent="0.35">
      <c r="A3948" s="113"/>
      <c r="B3948" s="114"/>
      <c r="C3948" s="115"/>
      <c r="D3948" s="114"/>
      <c r="E3948" s="116"/>
      <c r="F3948" s="116"/>
      <c r="G3948" s="114"/>
      <c r="H3948" s="115"/>
      <c r="I3948" s="274"/>
      <c r="J3948" s="277" t="str">
        <f>IFERROR(VLOOKUP(I3948,ACOUSTIC_SITE_INFO!$AR$3:$AS$501,2,FALSE),"")</f>
        <v/>
      </c>
    </row>
    <row r="3949" spans="1:10" x14ac:dyDescent="0.35">
      <c r="A3949" s="113"/>
      <c r="B3949" s="114"/>
      <c r="C3949" s="115"/>
      <c r="D3949" s="114"/>
      <c r="E3949" s="116"/>
      <c r="F3949" s="116"/>
      <c r="G3949" s="114"/>
      <c r="H3949" s="115"/>
      <c r="I3949" s="274"/>
      <c r="J3949" s="277" t="str">
        <f>IFERROR(VLOOKUP(I3949,ACOUSTIC_SITE_INFO!$AR$3:$AS$501,2,FALSE),"")</f>
        <v/>
      </c>
    </row>
    <row r="3950" spans="1:10" x14ac:dyDescent="0.35">
      <c r="A3950" s="113"/>
      <c r="B3950" s="114"/>
      <c r="C3950" s="115"/>
      <c r="D3950" s="114"/>
      <c r="E3950" s="116"/>
      <c r="F3950" s="116"/>
      <c r="G3950" s="114"/>
      <c r="H3950" s="115"/>
      <c r="I3950" s="274"/>
      <c r="J3950" s="277" t="str">
        <f>IFERROR(VLOOKUP(I3950,ACOUSTIC_SITE_INFO!$AR$3:$AS$501,2,FALSE),"")</f>
        <v/>
      </c>
    </row>
    <row r="3951" spans="1:10" x14ac:dyDescent="0.35">
      <c r="A3951" s="113"/>
      <c r="B3951" s="114"/>
      <c r="C3951" s="115"/>
      <c r="D3951" s="114"/>
      <c r="E3951" s="116"/>
      <c r="F3951" s="116"/>
      <c r="G3951" s="114"/>
      <c r="H3951" s="115"/>
      <c r="I3951" s="274"/>
      <c r="J3951" s="277" t="str">
        <f>IFERROR(VLOOKUP(I3951,ACOUSTIC_SITE_INFO!$AR$3:$AS$501,2,FALSE),"")</f>
        <v/>
      </c>
    </row>
    <row r="3952" spans="1:10" x14ac:dyDescent="0.35">
      <c r="A3952" s="113"/>
      <c r="B3952" s="114"/>
      <c r="C3952" s="115"/>
      <c r="D3952" s="114"/>
      <c r="E3952" s="116"/>
      <c r="F3952" s="116"/>
      <c r="G3952" s="114"/>
      <c r="H3952" s="115"/>
      <c r="I3952" s="274"/>
      <c r="J3952" s="277" t="str">
        <f>IFERROR(VLOOKUP(I3952,ACOUSTIC_SITE_INFO!$AR$3:$AS$501,2,FALSE),"")</f>
        <v/>
      </c>
    </row>
    <row r="3953" spans="1:10" x14ac:dyDescent="0.35">
      <c r="A3953" s="113"/>
      <c r="B3953" s="114"/>
      <c r="C3953" s="115"/>
      <c r="D3953" s="114"/>
      <c r="E3953" s="116"/>
      <c r="F3953" s="116"/>
      <c r="G3953" s="114"/>
      <c r="H3953" s="115"/>
      <c r="I3953" s="274"/>
      <c r="J3953" s="277" t="str">
        <f>IFERROR(VLOOKUP(I3953,ACOUSTIC_SITE_INFO!$AR$3:$AS$501,2,FALSE),"")</f>
        <v/>
      </c>
    </row>
    <row r="3954" spans="1:10" x14ac:dyDescent="0.35">
      <c r="A3954" s="113"/>
      <c r="B3954" s="114"/>
      <c r="C3954" s="115"/>
      <c r="D3954" s="114"/>
      <c r="E3954" s="116"/>
      <c r="F3954" s="116"/>
      <c r="G3954" s="114"/>
      <c r="H3954" s="115"/>
      <c r="I3954" s="274"/>
      <c r="J3954" s="277" t="str">
        <f>IFERROR(VLOOKUP(I3954,ACOUSTIC_SITE_INFO!$AR$3:$AS$501,2,FALSE),"")</f>
        <v/>
      </c>
    </row>
    <row r="3955" spans="1:10" x14ac:dyDescent="0.35">
      <c r="A3955" s="113"/>
      <c r="B3955" s="114"/>
      <c r="C3955" s="115"/>
      <c r="D3955" s="114"/>
      <c r="E3955" s="116"/>
      <c r="F3955" s="116"/>
      <c r="G3955" s="114"/>
      <c r="H3955" s="115"/>
      <c r="I3955" s="274"/>
      <c r="J3955" s="277" t="str">
        <f>IFERROR(VLOOKUP(I3955,ACOUSTIC_SITE_INFO!$AR$3:$AS$501,2,FALSE),"")</f>
        <v/>
      </c>
    </row>
    <row r="3956" spans="1:10" x14ac:dyDescent="0.35">
      <c r="A3956" s="113"/>
      <c r="B3956" s="114"/>
      <c r="C3956" s="115"/>
      <c r="D3956" s="114"/>
      <c r="E3956" s="116"/>
      <c r="F3956" s="116"/>
      <c r="G3956" s="114"/>
      <c r="H3956" s="115"/>
      <c r="I3956" s="274"/>
      <c r="J3956" s="277" t="str">
        <f>IFERROR(VLOOKUP(I3956,ACOUSTIC_SITE_INFO!$AR$3:$AS$501,2,FALSE),"")</f>
        <v/>
      </c>
    </row>
    <row r="3957" spans="1:10" x14ac:dyDescent="0.35">
      <c r="A3957" s="113"/>
      <c r="B3957" s="114"/>
      <c r="C3957" s="115"/>
      <c r="D3957" s="114"/>
      <c r="E3957" s="116"/>
      <c r="F3957" s="116"/>
      <c r="G3957" s="114"/>
      <c r="H3957" s="115"/>
      <c r="I3957" s="274"/>
      <c r="J3957" s="277" t="str">
        <f>IFERROR(VLOOKUP(I3957,ACOUSTIC_SITE_INFO!$AR$3:$AS$501,2,FALSE),"")</f>
        <v/>
      </c>
    </row>
    <row r="3958" spans="1:10" x14ac:dyDescent="0.35">
      <c r="A3958" s="113"/>
      <c r="B3958" s="114"/>
      <c r="C3958" s="115"/>
      <c r="D3958" s="114"/>
      <c r="E3958" s="116"/>
      <c r="F3958" s="116"/>
      <c r="G3958" s="114"/>
      <c r="H3958" s="115"/>
      <c r="I3958" s="274"/>
      <c r="J3958" s="277" t="str">
        <f>IFERROR(VLOOKUP(I3958,ACOUSTIC_SITE_INFO!$AR$3:$AS$501,2,FALSE),"")</f>
        <v/>
      </c>
    </row>
    <row r="3959" spans="1:10" x14ac:dyDescent="0.35">
      <c r="A3959" s="113"/>
      <c r="B3959" s="114"/>
      <c r="C3959" s="115"/>
      <c r="D3959" s="114"/>
      <c r="E3959" s="116"/>
      <c r="F3959" s="116"/>
      <c r="G3959" s="114"/>
      <c r="H3959" s="115"/>
      <c r="I3959" s="274"/>
      <c r="J3959" s="277" t="str">
        <f>IFERROR(VLOOKUP(I3959,ACOUSTIC_SITE_INFO!$AR$3:$AS$501,2,FALSE),"")</f>
        <v/>
      </c>
    </row>
    <row r="3960" spans="1:10" x14ac:dyDescent="0.35">
      <c r="A3960" s="113"/>
      <c r="B3960" s="114"/>
      <c r="C3960" s="115"/>
      <c r="D3960" s="114"/>
      <c r="E3960" s="116"/>
      <c r="F3960" s="116"/>
      <c r="G3960" s="114"/>
      <c r="H3960" s="115"/>
      <c r="I3960" s="274"/>
      <c r="J3960" s="277" t="str">
        <f>IFERROR(VLOOKUP(I3960,ACOUSTIC_SITE_INFO!$AR$3:$AS$501,2,FALSE),"")</f>
        <v/>
      </c>
    </row>
    <row r="3961" spans="1:10" x14ac:dyDescent="0.35">
      <c r="A3961" s="113"/>
      <c r="B3961" s="114"/>
      <c r="C3961" s="115"/>
      <c r="D3961" s="114"/>
      <c r="E3961" s="116"/>
      <c r="F3961" s="116"/>
      <c r="G3961" s="114"/>
      <c r="H3961" s="115"/>
      <c r="I3961" s="274"/>
      <c r="J3961" s="277" t="str">
        <f>IFERROR(VLOOKUP(I3961,ACOUSTIC_SITE_INFO!$AR$3:$AS$501,2,FALSE),"")</f>
        <v/>
      </c>
    </row>
    <row r="3962" spans="1:10" x14ac:dyDescent="0.35">
      <c r="A3962" s="113"/>
      <c r="B3962" s="114"/>
      <c r="C3962" s="115"/>
      <c r="D3962" s="114"/>
      <c r="E3962" s="116"/>
      <c r="F3962" s="116"/>
      <c r="G3962" s="114"/>
      <c r="H3962" s="115"/>
      <c r="I3962" s="274"/>
      <c r="J3962" s="277" t="str">
        <f>IFERROR(VLOOKUP(I3962,ACOUSTIC_SITE_INFO!$AR$3:$AS$501,2,FALSE),"")</f>
        <v/>
      </c>
    </row>
    <row r="3963" spans="1:10" x14ac:dyDescent="0.35">
      <c r="A3963" s="113"/>
      <c r="B3963" s="114"/>
      <c r="C3963" s="115"/>
      <c r="D3963" s="114"/>
      <c r="E3963" s="116"/>
      <c r="F3963" s="116"/>
      <c r="G3963" s="114"/>
      <c r="H3963" s="115"/>
      <c r="I3963" s="274"/>
      <c r="J3963" s="277" t="str">
        <f>IFERROR(VLOOKUP(I3963,ACOUSTIC_SITE_INFO!$AR$3:$AS$501,2,FALSE),"")</f>
        <v/>
      </c>
    </row>
    <row r="3964" spans="1:10" x14ac:dyDescent="0.35">
      <c r="A3964" s="113"/>
      <c r="B3964" s="114"/>
      <c r="C3964" s="115"/>
      <c r="D3964" s="114"/>
      <c r="E3964" s="116"/>
      <c r="F3964" s="116"/>
      <c r="G3964" s="114"/>
      <c r="H3964" s="115"/>
      <c r="I3964" s="274"/>
      <c r="J3964" s="277" t="str">
        <f>IFERROR(VLOOKUP(I3964,ACOUSTIC_SITE_INFO!$AR$3:$AS$501,2,FALSE),"")</f>
        <v/>
      </c>
    </row>
    <row r="3965" spans="1:10" x14ac:dyDescent="0.35">
      <c r="A3965" s="113"/>
      <c r="B3965" s="114"/>
      <c r="C3965" s="115"/>
      <c r="D3965" s="114"/>
      <c r="E3965" s="116"/>
      <c r="F3965" s="116"/>
      <c r="G3965" s="114"/>
      <c r="H3965" s="115"/>
      <c r="I3965" s="274"/>
      <c r="J3965" s="277" t="str">
        <f>IFERROR(VLOOKUP(I3965,ACOUSTIC_SITE_INFO!$AR$3:$AS$501,2,FALSE),"")</f>
        <v/>
      </c>
    </row>
    <row r="3966" spans="1:10" x14ac:dyDescent="0.35">
      <c r="A3966" s="113"/>
      <c r="B3966" s="114"/>
      <c r="C3966" s="115"/>
      <c r="D3966" s="114"/>
      <c r="E3966" s="116"/>
      <c r="F3966" s="116"/>
      <c r="G3966" s="114"/>
      <c r="H3966" s="115"/>
      <c r="I3966" s="274"/>
      <c r="J3966" s="277" t="str">
        <f>IFERROR(VLOOKUP(I3966,ACOUSTIC_SITE_INFO!$AR$3:$AS$501,2,FALSE),"")</f>
        <v/>
      </c>
    </row>
    <row r="3967" spans="1:10" x14ac:dyDescent="0.35">
      <c r="A3967" s="113"/>
      <c r="B3967" s="114"/>
      <c r="C3967" s="115"/>
      <c r="D3967" s="114"/>
      <c r="E3967" s="116"/>
      <c r="F3967" s="116"/>
      <c r="G3967" s="114"/>
      <c r="H3967" s="115"/>
      <c r="I3967" s="274"/>
      <c r="J3967" s="277" t="str">
        <f>IFERROR(VLOOKUP(I3967,ACOUSTIC_SITE_INFO!$AR$3:$AS$501,2,FALSE),"")</f>
        <v/>
      </c>
    </row>
    <row r="3968" spans="1:10" x14ac:dyDescent="0.35">
      <c r="A3968" s="113"/>
      <c r="B3968" s="114"/>
      <c r="C3968" s="115"/>
      <c r="D3968" s="114"/>
      <c r="E3968" s="116"/>
      <c r="F3968" s="116"/>
      <c r="G3968" s="114"/>
      <c r="H3968" s="115"/>
      <c r="I3968" s="274"/>
      <c r="J3968" s="277" t="str">
        <f>IFERROR(VLOOKUP(I3968,ACOUSTIC_SITE_INFO!$AR$3:$AS$501,2,FALSE),"")</f>
        <v/>
      </c>
    </row>
    <row r="3969" spans="1:10" x14ac:dyDescent="0.35">
      <c r="A3969" s="113"/>
      <c r="B3969" s="114"/>
      <c r="C3969" s="115"/>
      <c r="D3969" s="114"/>
      <c r="E3969" s="116"/>
      <c r="F3969" s="116"/>
      <c r="G3969" s="114"/>
      <c r="H3969" s="115"/>
      <c r="I3969" s="274"/>
      <c r="J3969" s="277" t="str">
        <f>IFERROR(VLOOKUP(I3969,ACOUSTIC_SITE_INFO!$AR$3:$AS$501,2,FALSE),"")</f>
        <v/>
      </c>
    </row>
    <row r="3970" spans="1:10" x14ac:dyDescent="0.35">
      <c r="A3970" s="113"/>
      <c r="B3970" s="114"/>
      <c r="C3970" s="115"/>
      <c r="D3970" s="114"/>
      <c r="E3970" s="116"/>
      <c r="F3970" s="116"/>
      <c r="G3970" s="114"/>
      <c r="H3970" s="115"/>
      <c r="I3970" s="274"/>
      <c r="J3970" s="277" t="str">
        <f>IFERROR(VLOOKUP(I3970,ACOUSTIC_SITE_INFO!$AR$3:$AS$501,2,FALSE),"")</f>
        <v/>
      </c>
    </row>
    <row r="3971" spans="1:10" x14ac:dyDescent="0.35">
      <c r="A3971" s="113"/>
      <c r="B3971" s="114"/>
      <c r="C3971" s="115"/>
      <c r="D3971" s="114"/>
      <c r="E3971" s="116"/>
      <c r="F3971" s="116"/>
      <c r="G3971" s="114"/>
      <c r="H3971" s="115"/>
      <c r="I3971" s="274"/>
      <c r="J3971" s="277" t="str">
        <f>IFERROR(VLOOKUP(I3971,ACOUSTIC_SITE_INFO!$AR$3:$AS$501,2,FALSE),"")</f>
        <v/>
      </c>
    </row>
    <row r="3972" spans="1:10" x14ac:dyDescent="0.35">
      <c r="A3972" s="113"/>
      <c r="B3972" s="114"/>
      <c r="C3972" s="115"/>
      <c r="D3972" s="114"/>
      <c r="E3972" s="116"/>
      <c r="F3972" s="116"/>
      <c r="G3972" s="114"/>
      <c r="H3972" s="115"/>
      <c r="I3972" s="274"/>
      <c r="J3972" s="277" t="str">
        <f>IFERROR(VLOOKUP(I3972,ACOUSTIC_SITE_INFO!$AR$3:$AS$501,2,FALSE),"")</f>
        <v/>
      </c>
    </row>
    <row r="3973" spans="1:10" x14ac:dyDescent="0.35">
      <c r="A3973" s="113"/>
      <c r="B3973" s="114"/>
      <c r="C3973" s="115"/>
      <c r="D3973" s="114"/>
      <c r="E3973" s="116"/>
      <c r="F3973" s="116"/>
      <c r="G3973" s="114"/>
      <c r="H3973" s="115"/>
      <c r="I3973" s="274"/>
      <c r="J3973" s="277" t="str">
        <f>IFERROR(VLOOKUP(I3973,ACOUSTIC_SITE_INFO!$AR$3:$AS$501,2,FALSE),"")</f>
        <v/>
      </c>
    </row>
    <row r="3974" spans="1:10" x14ac:dyDescent="0.35">
      <c r="A3974" s="113"/>
      <c r="B3974" s="114"/>
      <c r="C3974" s="115"/>
      <c r="D3974" s="114"/>
      <c r="E3974" s="116"/>
      <c r="F3974" s="116"/>
      <c r="G3974" s="114"/>
      <c r="H3974" s="115"/>
      <c r="I3974" s="274"/>
      <c r="J3974" s="277" t="str">
        <f>IFERROR(VLOOKUP(I3974,ACOUSTIC_SITE_INFO!$AR$3:$AS$501,2,FALSE),"")</f>
        <v/>
      </c>
    </row>
    <row r="3975" spans="1:10" x14ac:dyDescent="0.35">
      <c r="A3975" s="113"/>
      <c r="B3975" s="114"/>
      <c r="C3975" s="115"/>
      <c r="D3975" s="114"/>
      <c r="E3975" s="116"/>
      <c r="F3975" s="116"/>
      <c r="G3975" s="114"/>
      <c r="H3975" s="115"/>
      <c r="I3975" s="274"/>
      <c r="J3975" s="277" t="str">
        <f>IFERROR(VLOOKUP(I3975,ACOUSTIC_SITE_INFO!$AR$3:$AS$501,2,FALSE),"")</f>
        <v/>
      </c>
    </row>
    <row r="3976" spans="1:10" x14ac:dyDescent="0.35">
      <c r="A3976" s="113"/>
      <c r="B3976" s="114"/>
      <c r="C3976" s="115"/>
      <c r="D3976" s="114"/>
      <c r="E3976" s="116"/>
      <c r="F3976" s="116"/>
      <c r="G3976" s="114"/>
      <c r="H3976" s="115"/>
      <c r="I3976" s="274"/>
      <c r="J3976" s="277" t="str">
        <f>IFERROR(VLOOKUP(I3976,ACOUSTIC_SITE_INFO!$AR$3:$AS$501,2,FALSE),"")</f>
        <v/>
      </c>
    </row>
    <row r="3977" spans="1:10" x14ac:dyDescent="0.35">
      <c r="A3977" s="113"/>
      <c r="B3977" s="114"/>
      <c r="C3977" s="115"/>
      <c r="D3977" s="114"/>
      <c r="E3977" s="116"/>
      <c r="F3977" s="116"/>
      <c r="G3977" s="114"/>
      <c r="H3977" s="115"/>
      <c r="I3977" s="274"/>
      <c r="J3977" s="277" t="str">
        <f>IFERROR(VLOOKUP(I3977,ACOUSTIC_SITE_INFO!$AR$3:$AS$501,2,FALSE),"")</f>
        <v/>
      </c>
    </row>
    <row r="3978" spans="1:10" x14ac:dyDescent="0.35">
      <c r="A3978" s="113"/>
      <c r="B3978" s="114"/>
      <c r="C3978" s="115"/>
      <c r="D3978" s="114"/>
      <c r="E3978" s="116"/>
      <c r="F3978" s="116"/>
      <c r="G3978" s="114"/>
      <c r="H3978" s="115"/>
      <c r="I3978" s="274"/>
      <c r="J3978" s="277" t="str">
        <f>IFERROR(VLOOKUP(I3978,ACOUSTIC_SITE_INFO!$AR$3:$AS$501,2,FALSE),"")</f>
        <v/>
      </c>
    </row>
    <row r="3979" spans="1:10" x14ac:dyDescent="0.35">
      <c r="A3979" s="113"/>
      <c r="B3979" s="114"/>
      <c r="C3979" s="115"/>
      <c r="D3979" s="114"/>
      <c r="E3979" s="116"/>
      <c r="F3979" s="116"/>
      <c r="G3979" s="114"/>
      <c r="H3979" s="115"/>
      <c r="I3979" s="274"/>
      <c r="J3979" s="277" t="str">
        <f>IFERROR(VLOOKUP(I3979,ACOUSTIC_SITE_INFO!$AR$3:$AS$501,2,FALSE),"")</f>
        <v/>
      </c>
    </row>
    <row r="3980" spans="1:10" x14ac:dyDescent="0.35">
      <c r="A3980" s="113"/>
      <c r="B3980" s="114"/>
      <c r="C3980" s="115"/>
      <c r="D3980" s="114"/>
      <c r="E3980" s="116"/>
      <c r="F3980" s="116"/>
      <c r="G3980" s="114"/>
      <c r="H3980" s="115"/>
      <c r="I3980" s="274"/>
      <c r="J3980" s="277" t="str">
        <f>IFERROR(VLOOKUP(I3980,ACOUSTIC_SITE_INFO!$AR$3:$AS$501,2,FALSE),"")</f>
        <v/>
      </c>
    </row>
    <row r="3981" spans="1:10" x14ac:dyDescent="0.35">
      <c r="A3981" s="113"/>
      <c r="B3981" s="114"/>
      <c r="C3981" s="115"/>
      <c r="D3981" s="114"/>
      <c r="E3981" s="116"/>
      <c r="F3981" s="116"/>
      <c r="G3981" s="114"/>
      <c r="H3981" s="115"/>
      <c r="I3981" s="274"/>
      <c r="J3981" s="277" t="str">
        <f>IFERROR(VLOOKUP(I3981,ACOUSTIC_SITE_INFO!$AR$3:$AS$501,2,FALSE),"")</f>
        <v/>
      </c>
    </row>
    <row r="3982" spans="1:10" x14ac:dyDescent="0.35">
      <c r="A3982" s="113"/>
      <c r="B3982" s="114"/>
      <c r="C3982" s="115"/>
      <c r="D3982" s="114"/>
      <c r="E3982" s="116"/>
      <c r="F3982" s="116"/>
      <c r="G3982" s="114"/>
      <c r="H3982" s="115"/>
      <c r="I3982" s="274"/>
      <c r="J3982" s="277" t="str">
        <f>IFERROR(VLOOKUP(I3982,ACOUSTIC_SITE_INFO!$AR$3:$AS$501,2,FALSE),"")</f>
        <v/>
      </c>
    </row>
    <row r="3983" spans="1:10" x14ac:dyDescent="0.35">
      <c r="A3983" s="113"/>
      <c r="B3983" s="114"/>
      <c r="C3983" s="115"/>
      <c r="D3983" s="114"/>
      <c r="E3983" s="116"/>
      <c r="F3983" s="116"/>
      <c r="G3983" s="114"/>
      <c r="H3983" s="115"/>
      <c r="I3983" s="274"/>
      <c r="J3983" s="277" t="str">
        <f>IFERROR(VLOOKUP(I3983,ACOUSTIC_SITE_INFO!$AR$3:$AS$501,2,FALSE),"")</f>
        <v/>
      </c>
    </row>
    <row r="3984" spans="1:10" x14ac:dyDescent="0.35">
      <c r="A3984" s="113"/>
      <c r="B3984" s="114"/>
      <c r="C3984" s="115"/>
      <c r="D3984" s="114"/>
      <c r="E3984" s="116"/>
      <c r="F3984" s="116"/>
      <c r="G3984" s="114"/>
      <c r="H3984" s="115"/>
      <c r="I3984" s="274"/>
      <c r="J3984" s="277" t="str">
        <f>IFERROR(VLOOKUP(I3984,ACOUSTIC_SITE_INFO!$AR$3:$AS$501,2,FALSE),"")</f>
        <v/>
      </c>
    </row>
    <row r="3985" spans="1:10" x14ac:dyDescent="0.35">
      <c r="A3985" s="113"/>
      <c r="B3985" s="114"/>
      <c r="C3985" s="115"/>
      <c r="D3985" s="114"/>
      <c r="E3985" s="116"/>
      <c r="F3985" s="116"/>
      <c r="G3985" s="114"/>
      <c r="H3985" s="115"/>
      <c r="I3985" s="274"/>
      <c r="J3985" s="277" t="str">
        <f>IFERROR(VLOOKUP(I3985,ACOUSTIC_SITE_INFO!$AR$3:$AS$501,2,FALSE),"")</f>
        <v/>
      </c>
    </row>
    <row r="3986" spans="1:10" x14ac:dyDescent="0.35">
      <c r="A3986" s="113"/>
      <c r="B3986" s="114"/>
      <c r="C3986" s="115"/>
      <c r="D3986" s="114"/>
      <c r="E3986" s="116"/>
      <c r="F3986" s="116"/>
      <c r="G3986" s="114"/>
      <c r="H3986" s="115"/>
      <c r="I3986" s="274"/>
      <c r="J3986" s="277" t="str">
        <f>IFERROR(VLOOKUP(I3986,ACOUSTIC_SITE_INFO!$AR$3:$AS$501,2,FALSE),"")</f>
        <v/>
      </c>
    </row>
    <row r="3987" spans="1:10" x14ac:dyDescent="0.35">
      <c r="A3987" s="113"/>
      <c r="B3987" s="114"/>
      <c r="C3987" s="115"/>
      <c r="D3987" s="114"/>
      <c r="E3987" s="116"/>
      <c r="F3987" s="116"/>
      <c r="G3987" s="114"/>
      <c r="H3987" s="115"/>
      <c r="I3987" s="274"/>
      <c r="J3987" s="277" t="str">
        <f>IFERROR(VLOOKUP(I3987,ACOUSTIC_SITE_INFO!$AR$3:$AS$501,2,FALSE),"")</f>
        <v/>
      </c>
    </row>
    <row r="3988" spans="1:10" x14ac:dyDescent="0.35">
      <c r="A3988" s="113"/>
      <c r="B3988" s="114"/>
      <c r="C3988" s="115"/>
      <c r="D3988" s="114"/>
      <c r="E3988" s="116"/>
      <c r="F3988" s="116"/>
      <c r="G3988" s="114"/>
      <c r="H3988" s="115"/>
      <c r="I3988" s="274"/>
      <c r="J3988" s="277" t="str">
        <f>IFERROR(VLOOKUP(I3988,ACOUSTIC_SITE_INFO!$AR$3:$AS$501,2,FALSE),"")</f>
        <v/>
      </c>
    </row>
    <row r="3989" spans="1:10" x14ac:dyDescent="0.35">
      <c r="A3989" s="113"/>
      <c r="B3989" s="114"/>
      <c r="C3989" s="115"/>
      <c r="D3989" s="114"/>
      <c r="E3989" s="116"/>
      <c r="F3989" s="116"/>
      <c r="G3989" s="114"/>
      <c r="H3989" s="115"/>
      <c r="I3989" s="274"/>
      <c r="J3989" s="277" t="str">
        <f>IFERROR(VLOOKUP(I3989,ACOUSTIC_SITE_INFO!$AR$3:$AS$501,2,FALSE),"")</f>
        <v/>
      </c>
    </row>
    <row r="3990" spans="1:10" x14ac:dyDescent="0.35">
      <c r="A3990" s="113"/>
      <c r="B3990" s="114"/>
      <c r="C3990" s="115"/>
      <c r="D3990" s="114"/>
      <c r="E3990" s="116"/>
      <c r="F3990" s="116"/>
      <c r="G3990" s="114"/>
      <c r="H3990" s="115"/>
      <c r="I3990" s="274"/>
      <c r="J3990" s="277" t="str">
        <f>IFERROR(VLOOKUP(I3990,ACOUSTIC_SITE_INFO!$AR$3:$AS$501,2,FALSE),"")</f>
        <v/>
      </c>
    </row>
    <row r="3991" spans="1:10" x14ac:dyDescent="0.35">
      <c r="A3991" s="113"/>
      <c r="B3991" s="114"/>
      <c r="C3991" s="115"/>
      <c r="D3991" s="114"/>
      <c r="E3991" s="116"/>
      <c r="F3991" s="116"/>
      <c r="G3991" s="114"/>
      <c r="H3991" s="115"/>
      <c r="I3991" s="274"/>
      <c r="J3991" s="277" t="str">
        <f>IFERROR(VLOOKUP(I3991,ACOUSTIC_SITE_INFO!$AR$3:$AS$501,2,FALSE),"")</f>
        <v/>
      </c>
    </row>
    <row r="3992" spans="1:10" x14ac:dyDescent="0.35">
      <c r="A3992" s="113"/>
      <c r="B3992" s="114"/>
      <c r="C3992" s="115"/>
      <c r="D3992" s="114"/>
      <c r="E3992" s="116"/>
      <c r="F3992" s="116"/>
      <c r="G3992" s="114"/>
      <c r="H3992" s="115"/>
      <c r="I3992" s="274"/>
      <c r="J3992" s="277" t="str">
        <f>IFERROR(VLOOKUP(I3992,ACOUSTIC_SITE_INFO!$AR$3:$AS$501,2,FALSE),"")</f>
        <v/>
      </c>
    </row>
    <row r="3993" spans="1:10" x14ac:dyDescent="0.35">
      <c r="A3993" s="113"/>
      <c r="B3993" s="114"/>
      <c r="C3993" s="115"/>
      <c r="D3993" s="114"/>
      <c r="E3993" s="116"/>
      <c r="F3993" s="116"/>
      <c r="G3993" s="114"/>
      <c r="H3993" s="115"/>
      <c r="I3993" s="274"/>
      <c r="J3993" s="277" t="str">
        <f>IFERROR(VLOOKUP(I3993,ACOUSTIC_SITE_INFO!$AR$3:$AS$501,2,FALSE),"")</f>
        <v/>
      </c>
    </row>
    <row r="3994" spans="1:10" x14ac:dyDescent="0.35">
      <c r="A3994" s="113"/>
      <c r="B3994" s="114"/>
      <c r="C3994" s="115"/>
      <c r="D3994" s="114"/>
      <c r="E3994" s="116"/>
      <c r="F3994" s="116"/>
      <c r="G3994" s="114"/>
      <c r="H3994" s="115"/>
      <c r="I3994" s="274"/>
      <c r="J3994" s="277" t="str">
        <f>IFERROR(VLOOKUP(I3994,ACOUSTIC_SITE_INFO!$AR$3:$AS$501,2,FALSE),"")</f>
        <v/>
      </c>
    </row>
    <row r="3995" spans="1:10" x14ac:dyDescent="0.35">
      <c r="A3995" s="113"/>
      <c r="B3995" s="114"/>
      <c r="C3995" s="115"/>
      <c r="D3995" s="114"/>
      <c r="E3995" s="116"/>
      <c r="F3995" s="116"/>
      <c r="G3995" s="114"/>
      <c r="H3995" s="115"/>
      <c r="I3995" s="274"/>
      <c r="J3995" s="277" t="str">
        <f>IFERROR(VLOOKUP(I3995,ACOUSTIC_SITE_INFO!$AR$3:$AS$501,2,FALSE),"")</f>
        <v/>
      </c>
    </row>
    <row r="3996" spans="1:10" x14ac:dyDescent="0.35">
      <c r="A3996" s="113"/>
      <c r="B3996" s="114"/>
      <c r="C3996" s="115"/>
      <c r="D3996" s="114"/>
      <c r="E3996" s="116"/>
      <c r="F3996" s="116"/>
      <c r="G3996" s="114"/>
      <c r="H3996" s="115"/>
      <c r="I3996" s="274"/>
      <c r="J3996" s="277" t="str">
        <f>IFERROR(VLOOKUP(I3996,ACOUSTIC_SITE_INFO!$AR$3:$AS$501,2,FALSE),"")</f>
        <v/>
      </c>
    </row>
    <row r="3997" spans="1:10" x14ac:dyDescent="0.35">
      <c r="A3997" s="113"/>
      <c r="B3997" s="114"/>
      <c r="C3997" s="115"/>
      <c r="D3997" s="114"/>
      <c r="E3997" s="116"/>
      <c r="F3997" s="116"/>
      <c r="G3997" s="114"/>
      <c r="H3997" s="115"/>
      <c r="I3997" s="274"/>
      <c r="J3997" s="277" t="str">
        <f>IFERROR(VLOOKUP(I3997,ACOUSTIC_SITE_INFO!$AR$3:$AS$501,2,FALSE),"")</f>
        <v/>
      </c>
    </row>
    <row r="3998" spans="1:10" x14ac:dyDescent="0.35">
      <c r="A3998" s="113"/>
      <c r="B3998" s="114"/>
      <c r="C3998" s="115"/>
      <c r="D3998" s="114"/>
      <c r="E3998" s="116"/>
      <c r="F3998" s="116"/>
      <c r="G3998" s="114"/>
      <c r="H3998" s="115"/>
      <c r="I3998" s="274"/>
      <c r="J3998" s="277" t="str">
        <f>IFERROR(VLOOKUP(I3998,ACOUSTIC_SITE_INFO!$AR$3:$AS$501,2,FALSE),"")</f>
        <v/>
      </c>
    </row>
    <row r="3999" spans="1:10" x14ac:dyDescent="0.35">
      <c r="A3999" s="113"/>
      <c r="B3999" s="114"/>
      <c r="C3999" s="115"/>
      <c r="D3999" s="114"/>
      <c r="E3999" s="116"/>
      <c r="F3999" s="116"/>
      <c r="G3999" s="114"/>
      <c r="H3999" s="115"/>
      <c r="I3999" s="274"/>
      <c r="J3999" s="277" t="str">
        <f>IFERROR(VLOOKUP(I3999,ACOUSTIC_SITE_INFO!$AR$3:$AS$501,2,FALSE),"")</f>
        <v/>
      </c>
    </row>
    <row r="4000" spans="1:10" x14ac:dyDescent="0.35">
      <c r="A4000" s="113"/>
      <c r="B4000" s="114"/>
      <c r="C4000" s="115"/>
      <c r="D4000" s="114"/>
      <c r="E4000" s="116"/>
      <c r="F4000" s="116"/>
      <c r="G4000" s="114"/>
      <c r="H4000" s="115"/>
      <c r="I4000" s="274"/>
      <c r="J4000" s="277" t="str">
        <f>IFERROR(VLOOKUP(I4000,ACOUSTIC_SITE_INFO!$AR$3:$AS$501,2,FALSE),"")</f>
        <v/>
      </c>
    </row>
    <row r="4001" spans="1:10" x14ac:dyDescent="0.35">
      <c r="A4001" s="113"/>
      <c r="B4001" s="114"/>
      <c r="C4001" s="115"/>
      <c r="D4001" s="114"/>
      <c r="E4001" s="116"/>
      <c r="F4001" s="116"/>
      <c r="G4001" s="114"/>
      <c r="H4001" s="115"/>
      <c r="I4001" s="274"/>
      <c r="J4001" s="277" t="str">
        <f>IFERROR(VLOOKUP(I4001,ACOUSTIC_SITE_INFO!$AR$3:$AS$501,2,FALSE),"")</f>
        <v/>
      </c>
    </row>
    <row r="4002" spans="1:10" x14ac:dyDescent="0.35">
      <c r="A4002" s="113"/>
      <c r="B4002" s="114"/>
      <c r="C4002" s="115"/>
      <c r="D4002" s="114"/>
      <c r="E4002" s="116"/>
      <c r="F4002" s="116"/>
      <c r="G4002" s="114"/>
      <c r="H4002" s="115"/>
      <c r="I4002" s="274"/>
      <c r="J4002" s="277" t="str">
        <f>IFERROR(VLOOKUP(I4002,ACOUSTIC_SITE_INFO!$AR$3:$AS$501,2,FALSE),"")</f>
        <v/>
      </c>
    </row>
    <row r="4003" spans="1:10" x14ac:dyDescent="0.35">
      <c r="A4003" s="113"/>
      <c r="B4003" s="114"/>
      <c r="C4003" s="115"/>
      <c r="D4003" s="114"/>
      <c r="E4003" s="116"/>
      <c r="F4003" s="116"/>
      <c r="G4003" s="114"/>
      <c r="H4003" s="115"/>
      <c r="I4003" s="274"/>
      <c r="J4003" s="277" t="str">
        <f>IFERROR(VLOOKUP(I4003,ACOUSTIC_SITE_INFO!$AR$3:$AS$501,2,FALSE),"")</f>
        <v/>
      </c>
    </row>
    <row r="4004" spans="1:10" x14ac:dyDescent="0.35">
      <c r="A4004" s="113"/>
      <c r="B4004" s="114"/>
      <c r="C4004" s="115"/>
      <c r="D4004" s="114"/>
      <c r="E4004" s="116"/>
      <c r="F4004" s="116"/>
      <c r="G4004" s="114"/>
      <c r="H4004" s="115"/>
      <c r="I4004" s="274"/>
      <c r="J4004" s="277" t="str">
        <f>IFERROR(VLOOKUP(I4004,ACOUSTIC_SITE_INFO!$AR$3:$AS$501,2,FALSE),"")</f>
        <v/>
      </c>
    </row>
    <row r="4005" spans="1:10" x14ac:dyDescent="0.35">
      <c r="A4005" s="113"/>
      <c r="B4005" s="114"/>
      <c r="C4005" s="115"/>
      <c r="D4005" s="114"/>
      <c r="E4005" s="116"/>
      <c r="F4005" s="116"/>
      <c r="G4005" s="114"/>
      <c r="H4005" s="115"/>
      <c r="I4005" s="274"/>
      <c r="J4005" s="277" t="str">
        <f>IFERROR(VLOOKUP(I4005,ACOUSTIC_SITE_INFO!$AR$3:$AS$501,2,FALSE),"")</f>
        <v/>
      </c>
    </row>
    <row r="4006" spans="1:10" x14ac:dyDescent="0.35">
      <c r="A4006" s="113"/>
      <c r="B4006" s="114"/>
      <c r="C4006" s="115"/>
      <c r="D4006" s="114"/>
      <c r="E4006" s="116"/>
      <c r="F4006" s="116"/>
      <c r="G4006" s="114"/>
      <c r="H4006" s="115"/>
      <c r="I4006" s="274"/>
      <c r="J4006" s="277" t="str">
        <f>IFERROR(VLOOKUP(I4006,ACOUSTIC_SITE_INFO!$AR$3:$AS$501,2,FALSE),"")</f>
        <v/>
      </c>
    </row>
    <row r="4007" spans="1:10" x14ac:dyDescent="0.35">
      <c r="A4007" s="113"/>
      <c r="B4007" s="114"/>
      <c r="C4007" s="115"/>
      <c r="D4007" s="114"/>
      <c r="E4007" s="116"/>
      <c r="F4007" s="116"/>
      <c r="G4007" s="114"/>
      <c r="H4007" s="115"/>
      <c r="I4007" s="274"/>
      <c r="J4007" s="277" t="str">
        <f>IFERROR(VLOOKUP(I4007,ACOUSTIC_SITE_INFO!$AR$3:$AS$501,2,FALSE),"")</f>
        <v/>
      </c>
    </row>
    <row r="4008" spans="1:10" x14ac:dyDescent="0.35">
      <c r="A4008" s="113"/>
      <c r="B4008" s="114"/>
      <c r="C4008" s="115"/>
      <c r="D4008" s="114"/>
      <c r="E4008" s="116"/>
      <c r="F4008" s="116"/>
      <c r="G4008" s="114"/>
      <c r="H4008" s="115"/>
      <c r="I4008" s="274"/>
      <c r="J4008" s="277" t="str">
        <f>IFERROR(VLOOKUP(I4008,ACOUSTIC_SITE_INFO!$AR$3:$AS$501,2,FALSE),"")</f>
        <v/>
      </c>
    </row>
    <row r="4009" spans="1:10" x14ac:dyDescent="0.35">
      <c r="A4009" s="113"/>
      <c r="B4009" s="114"/>
      <c r="C4009" s="115"/>
      <c r="D4009" s="114"/>
      <c r="E4009" s="116"/>
      <c r="F4009" s="116"/>
      <c r="G4009" s="114"/>
      <c r="H4009" s="115"/>
      <c r="I4009" s="274"/>
      <c r="J4009" s="277" t="str">
        <f>IFERROR(VLOOKUP(I4009,ACOUSTIC_SITE_INFO!$AR$3:$AS$501,2,FALSE),"")</f>
        <v/>
      </c>
    </row>
    <row r="4010" spans="1:10" x14ac:dyDescent="0.35">
      <c r="A4010" s="113"/>
      <c r="B4010" s="114"/>
      <c r="C4010" s="115"/>
      <c r="D4010" s="114"/>
      <c r="E4010" s="116"/>
      <c r="F4010" s="116"/>
      <c r="G4010" s="114"/>
      <c r="H4010" s="115"/>
      <c r="I4010" s="274"/>
      <c r="J4010" s="277" t="str">
        <f>IFERROR(VLOOKUP(I4010,ACOUSTIC_SITE_INFO!$AR$3:$AS$501,2,FALSE),"")</f>
        <v/>
      </c>
    </row>
    <row r="4011" spans="1:10" x14ac:dyDescent="0.35">
      <c r="A4011" s="113"/>
      <c r="B4011" s="114"/>
      <c r="C4011" s="115"/>
      <c r="D4011" s="114"/>
      <c r="E4011" s="116"/>
      <c r="F4011" s="116"/>
      <c r="G4011" s="114"/>
      <c r="H4011" s="115"/>
      <c r="I4011" s="274"/>
      <c r="J4011" s="277" t="str">
        <f>IFERROR(VLOOKUP(I4011,ACOUSTIC_SITE_INFO!$AR$3:$AS$501,2,FALSE),"")</f>
        <v/>
      </c>
    </row>
    <row r="4012" spans="1:10" x14ac:dyDescent="0.35">
      <c r="A4012" s="113"/>
      <c r="B4012" s="114"/>
      <c r="C4012" s="115"/>
      <c r="D4012" s="114"/>
      <c r="E4012" s="116"/>
      <c r="F4012" s="116"/>
      <c r="G4012" s="114"/>
      <c r="H4012" s="115"/>
      <c r="I4012" s="274"/>
      <c r="J4012" s="277" t="str">
        <f>IFERROR(VLOOKUP(I4012,ACOUSTIC_SITE_INFO!$AR$3:$AS$501,2,FALSE),"")</f>
        <v/>
      </c>
    </row>
    <row r="4013" spans="1:10" x14ac:dyDescent="0.35">
      <c r="A4013" s="113"/>
      <c r="B4013" s="114"/>
      <c r="C4013" s="115"/>
      <c r="D4013" s="114"/>
      <c r="E4013" s="116"/>
      <c r="F4013" s="116"/>
      <c r="G4013" s="114"/>
      <c r="H4013" s="115"/>
      <c r="I4013" s="274"/>
      <c r="J4013" s="277" t="str">
        <f>IFERROR(VLOOKUP(I4013,ACOUSTIC_SITE_INFO!$AR$3:$AS$501,2,FALSE),"")</f>
        <v/>
      </c>
    </row>
    <row r="4014" spans="1:10" x14ac:dyDescent="0.35">
      <c r="A4014" s="113"/>
      <c r="B4014" s="114"/>
      <c r="C4014" s="115"/>
      <c r="D4014" s="114"/>
      <c r="E4014" s="116"/>
      <c r="F4014" s="116"/>
      <c r="G4014" s="114"/>
      <c r="H4014" s="115"/>
      <c r="I4014" s="274"/>
      <c r="J4014" s="277" t="str">
        <f>IFERROR(VLOOKUP(I4014,ACOUSTIC_SITE_INFO!$AR$3:$AS$501,2,FALSE),"")</f>
        <v/>
      </c>
    </row>
    <row r="4015" spans="1:10" x14ac:dyDescent="0.35">
      <c r="A4015" s="113"/>
      <c r="B4015" s="114"/>
      <c r="C4015" s="115"/>
      <c r="D4015" s="114"/>
      <c r="E4015" s="116"/>
      <c r="F4015" s="116"/>
      <c r="G4015" s="114"/>
      <c r="H4015" s="115"/>
      <c r="I4015" s="274"/>
      <c r="J4015" s="277" t="str">
        <f>IFERROR(VLOOKUP(I4015,ACOUSTIC_SITE_INFO!$AR$3:$AS$501,2,FALSE),"")</f>
        <v/>
      </c>
    </row>
    <row r="4016" spans="1:10" x14ac:dyDescent="0.35">
      <c r="A4016" s="113"/>
      <c r="B4016" s="114"/>
      <c r="C4016" s="115"/>
      <c r="D4016" s="114"/>
      <c r="E4016" s="116"/>
      <c r="F4016" s="116"/>
      <c r="G4016" s="114"/>
      <c r="H4016" s="115"/>
      <c r="I4016" s="274"/>
      <c r="J4016" s="277" t="str">
        <f>IFERROR(VLOOKUP(I4016,ACOUSTIC_SITE_INFO!$AR$3:$AS$501,2,FALSE),"")</f>
        <v/>
      </c>
    </row>
    <row r="4017" spans="1:10" x14ac:dyDescent="0.35">
      <c r="A4017" s="113"/>
      <c r="B4017" s="114"/>
      <c r="C4017" s="115"/>
      <c r="D4017" s="114"/>
      <c r="E4017" s="116"/>
      <c r="F4017" s="116"/>
      <c r="G4017" s="114"/>
      <c r="H4017" s="115"/>
      <c r="I4017" s="274"/>
      <c r="J4017" s="277" t="str">
        <f>IFERROR(VLOOKUP(I4017,ACOUSTIC_SITE_INFO!$AR$3:$AS$501,2,FALSE),"")</f>
        <v/>
      </c>
    </row>
    <row r="4018" spans="1:10" x14ac:dyDescent="0.35">
      <c r="A4018" s="113"/>
      <c r="B4018" s="114"/>
      <c r="C4018" s="115"/>
      <c r="D4018" s="114"/>
      <c r="E4018" s="116"/>
      <c r="F4018" s="116"/>
      <c r="G4018" s="114"/>
      <c r="H4018" s="115"/>
      <c r="I4018" s="274"/>
      <c r="J4018" s="277" t="str">
        <f>IFERROR(VLOOKUP(I4018,ACOUSTIC_SITE_INFO!$AR$3:$AS$501,2,FALSE),"")</f>
        <v/>
      </c>
    </row>
    <row r="4019" spans="1:10" x14ac:dyDescent="0.35">
      <c r="A4019" s="113"/>
      <c r="B4019" s="114"/>
      <c r="C4019" s="115"/>
      <c r="D4019" s="114"/>
      <c r="E4019" s="116"/>
      <c r="F4019" s="116"/>
      <c r="G4019" s="114"/>
      <c r="H4019" s="115"/>
      <c r="I4019" s="274"/>
      <c r="J4019" s="277" t="str">
        <f>IFERROR(VLOOKUP(I4019,ACOUSTIC_SITE_INFO!$AR$3:$AS$501,2,FALSE),"")</f>
        <v/>
      </c>
    </row>
    <row r="4020" spans="1:10" x14ac:dyDescent="0.35">
      <c r="A4020" s="113"/>
      <c r="B4020" s="114"/>
      <c r="C4020" s="115"/>
      <c r="D4020" s="114"/>
      <c r="E4020" s="116"/>
      <c r="F4020" s="116"/>
      <c r="G4020" s="114"/>
      <c r="H4020" s="115"/>
      <c r="I4020" s="274"/>
      <c r="J4020" s="277" t="str">
        <f>IFERROR(VLOOKUP(I4020,ACOUSTIC_SITE_INFO!$AR$3:$AS$501,2,FALSE),"")</f>
        <v/>
      </c>
    </row>
    <row r="4021" spans="1:10" x14ac:dyDescent="0.35">
      <c r="A4021" s="113"/>
      <c r="B4021" s="114"/>
      <c r="C4021" s="115"/>
      <c r="D4021" s="114"/>
      <c r="E4021" s="116"/>
      <c r="F4021" s="116"/>
      <c r="G4021" s="114"/>
      <c r="H4021" s="115"/>
      <c r="I4021" s="274"/>
      <c r="J4021" s="277" t="str">
        <f>IFERROR(VLOOKUP(I4021,ACOUSTIC_SITE_INFO!$AR$3:$AS$501,2,FALSE),"")</f>
        <v/>
      </c>
    </row>
    <row r="4022" spans="1:10" x14ac:dyDescent="0.35">
      <c r="A4022" s="113"/>
      <c r="B4022" s="114"/>
      <c r="C4022" s="115"/>
      <c r="D4022" s="114"/>
      <c r="E4022" s="116"/>
      <c r="F4022" s="116"/>
      <c r="G4022" s="114"/>
      <c r="H4022" s="115"/>
      <c r="I4022" s="274"/>
      <c r="J4022" s="277" t="str">
        <f>IFERROR(VLOOKUP(I4022,ACOUSTIC_SITE_INFO!$AR$3:$AS$501,2,FALSE),"")</f>
        <v/>
      </c>
    </row>
    <row r="4023" spans="1:10" x14ac:dyDescent="0.35">
      <c r="A4023" s="113"/>
      <c r="B4023" s="114"/>
      <c r="C4023" s="115"/>
      <c r="D4023" s="114"/>
      <c r="E4023" s="116"/>
      <c r="F4023" s="116"/>
      <c r="G4023" s="114"/>
      <c r="H4023" s="115"/>
      <c r="I4023" s="274"/>
      <c r="J4023" s="277" t="str">
        <f>IFERROR(VLOOKUP(I4023,ACOUSTIC_SITE_INFO!$AR$3:$AS$501,2,FALSE),"")</f>
        <v/>
      </c>
    </row>
    <row r="4024" spans="1:10" x14ac:dyDescent="0.35">
      <c r="A4024" s="113"/>
      <c r="B4024" s="114"/>
      <c r="C4024" s="115"/>
      <c r="D4024" s="114"/>
      <c r="E4024" s="116"/>
      <c r="F4024" s="116"/>
      <c r="G4024" s="114"/>
      <c r="H4024" s="115"/>
      <c r="I4024" s="274"/>
      <c r="J4024" s="277" t="str">
        <f>IFERROR(VLOOKUP(I4024,ACOUSTIC_SITE_INFO!$AR$3:$AS$501,2,FALSE),"")</f>
        <v/>
      </c>
    </row>
    <row r="4025" spans="1:10" x14ac:dyDescent="0.35">
      <c r="A4025" s="113"/>
      <c r="B4025" s="114"/>
      <c r="C4025" s="115"/>
      <c r="D4025" s="114"/>
      <c r="E4025" s="116"/>
      <c r="F4025" s="116"/>
      <c r="G4025" s="114"/>
      <c r="H4025" s="115"/>
      <c r="I4025" s="274"/>
      <c r="J4025" s="277" t="str">
        <f>IFERROR(VLOOKUP(I4025,ACOUSTIC_SITE_INFO!$AR$3:$AS$501,2,FALSE),"")</f>
        <v/>
      </c>
    </row>
    <row r="4026" spans="1:10" x14ac:dyDescent="0.35">
      <c r="A4026" s="113"/>
      <c r="B4026" s="114"/>
      <c r="C4026" s="115"/>
      <c r="D4026" s="114"/>
      <c r="E4026" s="116"/>
      <c r="F4026" s="116"/>
      <c r="G4026" s="114"/>
      <c r="H4026" s="115"/>
      <c r="I4026" s="274"/>
      <c r="J4026" s="277" t="str">
        <f>IFERROR(VLOOKUP(I4026,ACOUSTIC_SITE_INFO!$AR$3:$AS$501,2,FALSE),"")</f>
        <v/>
      </c>
    </row>
    <row r="4027" spans="1:10" x14ac:dyDescent="0.35">
      <c r="A4027" s="113"/>
      <c r="B4027" s="114"/>
      <c r="C4027" s="115"/>
      <c r="D4027" s="114"/>
      <c r="E4027" s="116"/>
      <c r="F4027" s="116"/>
      <c r="G4027" s="114"/>
      <c r="H4027" s="115"/>
      <c r="I4027" s="274"/>
      <c r="J4027" s="277" t="str">
        <f>IFERROR(VLOOKUP(I4027,ACOUSTIC_SITE_INFO!$AR$3:$AS$501,2,FALSE),"")</f>
        <v/>
      </c>
    </row>
    <row r="4028" spans="1:10" x14ac:dyDescent="0.35">
      <c r="A4028" s="113"/>
      <c r="B4028" s="114"/>
      <c r="C4028" s="115"/>
      <c r="D4028" s="114"/>
      <c r="E4028" s="116"/>
      <c r="F4028" s="116"/>
      <c r="G4028" s="114"/>
      <c r="H4028" s="115"/>
      <c r="I4028" s="274"/>
      <c r="J4028" s="277" t="str">
        <f>IFERROR(VLOOKUP(I4028,ACOUSTIC_SITE_INFO!$AR$3:$AS$501,2,FALSE),"")</f>
        <v/>
      </c>
    </row>
    <row r="4029" spans="1:10" x14ac:dyDescent="0.35">
      <c r="A4029" s="113"/>
      <c r="B4029" s="114"/>
      <c r="C4029" s="115"/>
      <c r="D4029" s="114"/>
      <c r="E4029" s="116"/>
      <c r="F4029" s="116"/>
      <c r="G4029" s="114"/>
      <c r="H4029" s="115"/>
      <c r="I4029" s="274"/>
      <c r="J4029" s="277" t="str">
        <f>IFERROR(VLOOKUP(I4029,ACOUSTIC_SITE_INFO!$AR$3:$AS$501,2,FALSE),"")</f>
        <v/>
      </c>
    </row>
    <row r="4030" spans="1:10" x14ac:dyDescent="0.35">
      <c r="A4030" s="113"/>
      <c r="B4030" s="114"/>
      <c r="C4030" s="115"/>
      <c r="D4030" s="114"/>
      <c r="E4030" s="116"/>
      <c r="F4030" s="116"/>
      <c r="G4030" s="114"/>
      <c r="H4030" s="115"/>
      <c r="I4030" s="274"/>
      <c r="J4030" s="277" t="str">
        <f>IFERROR(VLOOKUP(I4030,ACOUSTIC_SITE_INFO!$AR$3:$AS$501,2,FALSE),"")</f>
        <v/>
      </c>
    </row>
    <row r="4031" spans="1:10" x14ac:dyDescent="0.35">
      <c r="A4031" s="113"/>
      <c r="B4031" s="114"/>
      <c r="C4031" s="115"/>
      <c r="D4031" s="114"/>
      <c r="E4031" s="116"/>
      <c r="F4031" s="116"/>
      <c r="G4031" s="114"/>
      <c r="H4031" s="115"/>
      <c r="I4031" s="274"/>
      <c r="J4031" s="277" t="str">
        <f>IFERROR(VLOOKUP(I4031,ACOUSTIC_SITE_INFO!$AR$3:$AS$501,2,FALSE),"")</f>
        <v/>
      </c>
    </row>
    <row r="4032" spans="1:10" x14ac:dyDescent="0.35">
      <c r="A4032" s="113"/>
      <c r="B4032" s="114"/>
      <c r="C4032" s="115"/>
      <c r="D4032" s="114"/>
      <c r="E4032" s="116"/>
      <c r="F4032" s="116"/>
      <c r="G4032" s="114"/>
      <c r="H4032" s="115"/>
      <c r="I4032" s="274"/>
      <c r="J4032" s="277" t="str">
        <f>IFERROR(VLOOKUP(I4032,ACOUSTIC_SITE_INFO!$AR$3:$AS$501,2,FALSE),"")</f>
        <v/>
      </c>
    </row>
    <row r="4033" spans="1:10" x14ac:dyDescent="0.35">
      <c r="A4033" s="113"/>
      <c r="B4033" s="114"/>
      <c r="C4033" s="115"/>
      <c r="D4033" s="114"/>
      <c r="E4033" s="116"/>
      <c r="F4033" s="116"/>
      <c r="G4033" s="114"/>
      <c r="H4033" s="115"/>
      <c r="I4033" s="274"/>
      <c r="J4033" s="277" t="str">
        <f>IFERROR(VLOOKUP(I4033,ACOUSTIC_SITE_INFO!$AR$3:$AS$501,2,FALSE),"")</f>
        <v/>
      </c>
    </row>
    <row r="4034" spans="1:10" x14ac:dyDescent="0.35">
      <c r="A4034" s="113"/>
      <c r="B4034" s="114"/>
      <c r="C4034" s="115"/>
      <c r="D4034" s="114"/>
      <c r="E4034" s="116"/>
      <c r="F4034" s="116"/>
      <c r="G4034" s="114"/>
      <c r="H4034" s="115"/>
      <c r="I4034" s="274"/>
      <c r="J4034" s="277" t="str">
        <f>IFERROR(VLOOKUP(I4034,ACOUSTIC_SITE_INFO!$AR$3:$AS$501,2,FALSE),"")</f>
        <v/>
      </c>
    </row>
    <row r="4035" spans="1:10" x14ac:dyDescent="0.35">
      <c r="A4035" s="113"/>
      <c r="B4035" s="114"/>
      <c r="C4035" s="115"/>
      <c r="D4035" s="114"/>
      <c r="E4035" s="116"/>
      <c r="F4035" s="116"/>
      <c r="G4035" s="114"/>
      <c r="H4035" s="115"/>
      <c r="I4035" s="274"/>
      <c r="J4035" s="277" t="str">
        <f>IFERROR(VLOOKUP(I4035,ACOUSTIC_SITE_INFO!$AR$3:$AS$501,2,FALSE),"")</f>
        <v/>
      </c>
    </row>
    <row r="4036" spans="1:10" x14ac:dyDescent="0.35">
      <c r="A4036" s="113"/>
      <c r="B4036" s="114"/>
      <c r="C4036" s="115"/>
      <c r="D4036" s="114"/>
      <c r="E4036" s="116"/>
      <c r="F4036" s="116"/>
      <c r="G4036" s="114"/>
      <c r="H4036" s="115"/>
      <c r="I4036" s="274"/>
      <c r="J4036" s="277" t="str">
        <f>IFERROR(VLOOKUP(I4036,ACOUSTIC_SITE_INFO!$AR$3:$AS$501,2,FALSE),"")</f>
        <v/>
      </c>
    </row>
    <row r="4037" spans="1:10" x14ac:dyDescent="0.35">
      <c r="A4037" s="113"/>
      <c r="B4037" s="114"/>
      <c r="C4037" s="115"/>
      <c r="D4037" s="114"/>
      <c r="E4037" s="116"/>
      <c r="F4037" s="116"/>
      <c r="G4037" s="114"/>
      <c r="H4037" s="115"/>
      <c r="I4037" s="274"/>
      <c r="J4037" s="277" t="str">
        <f>IFERROR(VLOOKUP(I4037,ACOUSTIC_SITE_INFO!$AR$3:$AS$501,2,FALSE),"")</f>
        <v/>
      </c>
    </row>
    <row r="4038" spans="1:10" x14ac:dyDescent="0.35">
      <c r="A4038" s="113"/>
      <c r="B4038" s="114"/>
      <c r="C4038" s="115"/>
      <c r="D4038" s="114"/>
      <c r="E4038" s="116"/>
      <c r="F4038" s="116"/>
      <c r="G4038" s="114"/>
      <c r="H4038" s="115"/>
      <c r="I4038" s="274"/>
      <c r="J4038" s="277" t="str">
        <f>IFERROR(VLOOKUP(I4038,ACOUSTIC_SITE_INFO!$AR$3:$AS$501,2,FALSE),"")</f>
        <v/>
      </c>
    </row>
    <row r="4039" spans="1:10" x14ac:dyDescent="0.35">
      <c r="A4039" s="113"/>
      <c r="B4039" s="114"/>
      <c r="C4039" s="115"/>
      <c r="D4039" s="114"/>
      <c r="E4039" s="116"/>
      <c r="F4039" s="116"/>
      <c r="G4039" s="114"/>
      <c r="H4039" s="115"/>
      <c r="I4039" s="274"/>
      <c r="J4039" s="277" t="str">
        <f>IFERROR(VLOOKUP(I4039,ACOUSTIC_SITE_INFO!$AR$3:$AS$501,2,FALSE),"")</f>
        <v/>
      </c>
    </row>
    <row r="4040" spans="1:10" x14ac:dyDescent="0.35">
      <c r="A4040" s="113"/>
      <c r="B4040" s="114"/>
      <c r="C4040" s="115"/>
      <c r="D4040" s="114"/>
      <c r="E4040" s="116"/>
      <c r="F4040" s="116"/>
      <c r="G4040" s="114"/>
      <c r="H4040" s="115"/>
      <c r="I4040" s="274"/>
      <c r="J4040" s="277" t="str">
        <f>IFERROR(VLOOKUP(I4040,ACOUSTIC_SITE_INFO!$AR$3:$AS$501,2,FALSE),"")</f>
        <v/>
      </c>
    </row>
    <row r="4041" spans="1:10" x14ac:dyDescent="0.35">
      <c r="A4041" s="113"/>
      <c r="B4041" s="114"/>
      <c r="C4041" s="115"/>
      <c r="D4041" s="114"/>
      <c r="E4041" s="116"/>
      <c r="F4041" s="116"/>
      <c r="G4041" s="114"/>
      <c r="H4041" s="115"/>
      <c r="I4041" s="274"/>
      <c r="J4041" s="277" t="str">
        <f>IFERROR(VLOOKUP(I4041,ACOUSTIC_SITE_INFO!$AR$3:$AS$501,2,FALSE),"")</f>
        <v/>
      </c>
    </row>
    <row r="4042" spans="1:10" x14ac:dyDescent="0.35">
      <c r="A4042" s="113"/>
      <c r="B4042" s="114"/>
      <c r="C4042" s="115"/>
      <c r="D4042" s="114"/>
      <c r="E4042" s="116"/>
      <c r="F4042" s="116"/>
      <c r="G4042" s="114"/>
      <c r="H4042" s="115"/>
      <c r="I4042" s="274"/>
      <c r="J4042" s="277" t="str">
        <f>IFERROR(VLOOKUP(I4042,ACOUSTIC_SITE_INFO!$AR$3:$AS$501,2,FALSE),"")</f>
        <v/>
      </c>
    </row>
    <row r="4043" spans="1:10" x14ac:dyDescent="0.35">
      <c r="A4043" s="113"/>
      <c r="B4043" s="114"/>
      <c r="C4043" s="115"/>
      <c r="D4043" s="114"/>
      <c r="E4043" s="116"/>
      <c r="F4043" s="116"/>
      <c r="G4043" s="114"/>
      <c r="H4043" s="115"/>
      <c r="I4043" s="274"/>
      <c r="J4043" s="277" t="str">
        <f>IFERROR(VLOOKUP(I4043,ACOUSTIC_SITE_INFO!$AR$3:$AS$501,2,FALSE),"")</f>
        <v/>
      </c>
    </row>
    <row r="4044" spans="1:10" x14ac:dyDescent="0.35">
      <c r="A4044" s="113"/>
      <c r="B4044" s="114"/>
      <c r="C4044" s="115"/>
      <c r="D4044" s="114"/>
      <c r="E4044" s="116"/>
      <c r="F4044" s="116"/>
      <c r="G4044" s="114"/>
      <c r="H4044" s="115"/>
      <c r="I4044" s="274"/>
      <c r="J4044" s="277" t="str">
        <f>IFERROR(VLOOKUP(I4044,ACOUSTIC_SITE_INFO!$AR$3:$AS$501,2,FALSE),"")</f>
        <v/>
      </c>
    </row>
    <row r="4045" spans="1:10" x14ac:dyDescent="0.35">
      <c r="A4045" s="113"/>
      <c r="B4045" s="114"/>
      <c r="C4045" s="115"/>
      <c r="D4045" s="114"/>
      <c r="E4045" s="116"/>
      <c r="F4045" s="116"/>
      <c r="G4045" s="114"/>
      <c r="H4045" s="115"/>
      <c r="I4045" s="274"/>
      <c r="J4045" s="277" t="str">
        <f>IFERROR(VLOOKUP(I4045,ACOUSTIC_SITE_INFO!$AR$3:$AS$501,2,FALSE),"")</f>
        <v/>
      </c>
    </row>
    <row r="4046" spans="1:10" x14ac:dyDescent="0.35">
      <c r="A4046" s="113"/>
      <c r="B4046" s="114"/>
      <c r="C4046" s="115"/>
      <c r="D4046" s="114"/>
      <c r="E4046" s="116"/>
      <c r="F4046" s="116"/>
      <c r="G4046" s="114"/>
      <c r="H4046" s="115"/>
      <c r="I4046" s="274"/>
      <c r="J4046" s="277" t="str">
        <f>IFERROR(VLOOKUP(I4046,ACOUSTIC_SITE_INFO!$AR$3:$AS$501,2,FALSE),"")</f>
        <v/>
      </c>
    </row>
    <row r="4047" spans="1:10" x14ac:dyDescent="0.35">
      <c r="A4047" s="113"/>
      <c r="B4047" s="114"/>
      <c r="C4047" s="115"/>
      <c r="D4047" s="114"/>
      <c r="E4047" s="116"/>
      <c r="F4047" s="116"/>
      <c r="G4047" s="114"/>
      <c r="H4047" s="115"/>
      <c r="I4047" s="274"/>
      <c r="J4047" s="277" t="str">
        <f>IFERROR(VLOOKUP(I4047,ACOUSTIC_SITE_INFO!$AR$3:$AS$501,2,FALSE),"")</f>
        <v/>
      </c>
    </row>
    <row r="4048" spans="1:10" x14ac:dyDescent="0.35">
      <c r="A4048" s="113"/>
      <c r="B4048" s="114"/>
      <c r="C4048" s="115"/>
      <c r="D4048" s="114"/>
      <c r="E4048" s="116"/>
      <c r="F4048" s="116"/>
      <c r="G4048" s="114"/>
      <c r="H4048" s="115"/>
      <c r="I4048" s="274"/>
      <c r="J4048" s="277" t="str">
        <f>IFERROR(VLOOKUP(I4048,ACOUSTIC_SITE_INFO!$AR$3:$AS$501,2,FALSE),"")</f>
        <v/>
      </c>
    </row>
    <row r="4049" spans="1:10" x14ac:dyDescent="0.35">
      <c r="A4049" s="113"/>
      <c r="B4049" s="114"/>
      <c r="C4049" s="115"/>
      <c r="D4049" s="114"/>
      <c r="E4049" s="116"/>
      <c r="F4049" s="116"/>
      <c r="G4049" s="114"/>
      <c r="H4049" s="115"/>
      <c r="I4049" s="274"/>
      <c r="J4049" s="277" t="str">
        <f>IFERROR(VLOOKUP(I4049,ACOUSTIC_SITE_INFO!$AR$3:$AS$501,2,FALSE),"")</f>
        <v/>
      </c>
    </row>
    <row r="4050" spans="1:10" x14ac:dyDescent="0.35">
      <c r="A4050" s="113"/>
      <c r="B4050" s="114"/>
      <c r="C4050" s="115"/>
      <c r="D4050" s="114"/>
      <c r="E4050" s="116"/>
      <c r="F4050" s="116"/>
      <c r="G4050" s="114"/>
      <c r="H4050" s="115"/>
      <c r="I4050" s="274"/>
      <c r="J4050" s="277" t="str">
        <f>IFERROR(VLOOKUP(I4050,ACOUSTIC_SITE_INFO!$AR$3:$AS$501,2,FALSE),"")</f>
        <v/>
      </c>
    </row>
    <row r="4051" spans="1:10" x14ac:dyDescent="0.35">
      <c r="A4051" s="113"/>
      <c r="B4051" s="114"/>
      <c r="C4051" s="115"/>
      <c r="D4051" s="114"/>
      <c r="E4051" s="116"/>
      <c r="F4051" s="116"/>
      <c r="G4051" s="114"/>
      <c r="H4051" s="115"/>
      <c r="I4051" s="274"/>
      <c r="J4051" s="277" t="str">
        <f>IFERROR(VLOOKUP(I4051,ACOUSTIC_SITE_INFO!$AR$3:$AS$501,2,FALSE),"")</f>
        <v/>
      </c>
    </row>
    <row r="4052" spans="1:10" x14ac:dyDescent="0.35">
      <c r="A4052" s="113"/>
      <c r="B4052" s="114"/>
      <c r="C4052" s="115"/>
      <c r="D4052" s="114"/>
      <c r="E4052" s="116"/>
      <c r="F4052" s="116"/>
      <c r="G4052" s="114"/>
      <c r="H4052" s="115"/>
      <c r="I4052" s="274"/>
      <c r="J4052" s="277" t="str">
        <f>IFERROR(VLOOKUP(I4052,ACOUSTIC_SITE_INFO!$AR$3:$AS$501,2,FALSE),"")</f>
        <v/>
      </c>
    </row>
    <row r="4053" spans="1:10" x14ac:dyDescent="0.35">
      <c r="A4053" s="113"/>
      <c r="B4053" s="114"/>
      <c r="C4053" s="115"/>
      <c r="D4053" s="114"/>
      <c r="E4053" s="116"/>
      <c r="F4053" s="116"/>
      <c r="G4053" s="114"/>
      <c r="H4053" s="115"/>
      <c r="I4053" s="274"/>
      <c r="J4053" s="277" t="str">
        <f>IFERROR(VLOOKUP(I4053,ACOUSTIC_SITE_INFO!$AR$3:$AS$501,2,FALSE),"")</f>
        <v/>
      </c>
    </row>
    <row r="4054" spans="1:10" x14ac:dyDescent="0.35">
      <c r="A4054" s="113"/>
      <c r="B4054" s="114"/>
      <c r="C4054" s="115"/>
      <c r="D4054" s="114"/>
      <c r="E4054" s="116"/>
      <c r="F4054" s="116"/>
      <c r="G4054" s="114"/>
      <c r="H4054" s="115"/>
      <c r="I4054" s="274"/>
      <c r="J4054" s="277" t="str">
        <f>IFERROR(VLOOKUP(I4054,ACOUSTIC_SITE_INFO!$AR$3:$AS$501,2,FALSE),"")</f>
        <v/>
      </c>
    </row>
    <row r="4055" spans="1:10" x14ac:dyDescent="0.35">
      <c r="A4055" s="113"/>
      <c r="B4055" s="114"/>
      <c r="C4055" s="115"/>
      <c r="D4055" s="114"/>
      <c r="E4055" s="116"/>
      <c r="F4055" s="116"/>
      <c r="G4055" s="114"/>
      <c r="H4055" s="115"/>
      <c r="I4055" s="274"/>
      <c r="J4055" s="277" t="str">
        <f>IFERROR(VLOOKUP(I4055,ACOUSTIC_SITE_INFO!$AR$3:$AS$501,2,FALSE),"")</f>
        <v/>
      </c>
    </row>
    <row r="4056" spans="1:10" x14ac:dyDescent="0.35">
      <c r="A4056" s="113"/>
      <c r="B4056" s="114"/>
      <c r="C4056" s="115"/>
      <c r="D4056" s="114"/>
      <c r="E4056" s="116"/>
      <c r="F4056" s="116"/>
      <c r="G4056" s="114"/>
      <c r="H4056" s="115"/>
      <c r="I4056" s="274"/>
      <c r="J4056" s="277" t="str">
        <f>IFERROR(VLOOKUP(I4056,ACOUSTIC_SITE_INFO!$AR$3:$AS$501,2,FALSE),"")</f>
        <v/>
      </c>
    </row>
    <row r="4057" spans="1:10" x14ac:dyDescent="0.35">
      <c r="A4057" s="113"/>
      <c r="B4057" s="114"/>
      <c r="C4057" s="115"/>
      <c r="D4057" s="114"/>
      <c r="E4057" s="116"/>
      <c r="F4057" s="116"/>
      <c r="G4057" s="114"/>
      <c r="H4057" s="115"/>
      <c r="I4057" s="274"/>
      <c r="J4057" s="277" t="str">
        <f>IFERROR(VLOOKUP(I4057,ACOUSTIC_SITE_INFO!$AR$3:$AS$501,2,FALSE),"")</f>
        <v/>
      </c>
    </row>
    <row r="4058" spans="1:10" x14ac:dyDescent="0.35">
      <c r="A4058" s="113"/>
      <c r="B4058" s="114"/>
      <c r="C4058" s="115"/>
      <c r="D4058" s="114"/>
      <c r="E4058" s="116"/>
      <c r="F4058" s="116"/>
      <c r="G4058" s="114"/>
      <c r="H4058" s="115"/>
      <c r="I4058" s="274"/>
      <c r="J4058" s="277" t="str">
        <f>IFERROR(VLOOKUP(I4058,ACOUSTIC_SITE_INFO!$AR$3:$AS$501,2,FALSE),"")</f>
        <v/>
      </c>
    </row>
    <row r="4059" spans="1:10" x14ac:dyDescent="0.35">
      <c r="A4059" s="113"/>
      <c r="B4059" s="114"/>
      <c r="C4059" s="115"/>
      <c r="D4059" s="114"/>
      <c r="E4059" s="116"/>
      <c r="F4059" s="116"/>
      <c r="G4059" s="114"/>
      <c r="H4059" s="115"/>
      <c r="I4059" s="274"/>
      <c r="J4059" s="277" t="str">
        <f>IFERROR(VLOOKUP(I4059,ACOUSTIC_SITE_INFO!$AR$3:$AS$501,2,FALSE),"")</f>
        <v/>
      </c>
    </row>
    <row r="4060" spans="1:10" x14ac:dyDescent="0.35">
      <c r="A4060" s="113"/>
      <c r="B4060" s="114"/>
      <c r="C4060" s="115"/>
      <c r="D4060" s="114"/>
      <c r="E4060" s="116"/>
      <c r="F4060" s="116"/>
      <c r="G4060" s="114"/>
      <c r="H4060" s="115"/>
      <c r="I4060" s="274"/>
      <c r="J4060" s="277" t="str">
        <f>IFERROR(VLOOKUP(I4060,ACOUSTIC_SITE_INFO!$AR$3:$AS$501,2,FALSE),"")</f>
        <v/>
      </c>
    </row>
    <row r="4061" spans="1:10" x14ac:dyDescent="0.35">
      <c r="A4061" s="113"/>
      <c r="B4061" s="114"/>
      <c r="C4061" s="115"/>
      <c r="D4061" s="114"/>
      <c r="E4061" s="116"/>
      <c r="F4061" s="116"/>
      <c r="G4061" s="114"/>
      <c r="H4061" s="115"/>
      <c r="I4061" s="274"/>
      <c r="J4061" s="277" t="str">
        <f>IFERROR(VLOOKUP(I4061,ACOUSTIC_SITE_INFO!$AR$3:$AS$501,2,FALSE),"")</f>
        <v/>
      </c>
    </row>
    <row r="4062" spans="1:10" x14ac:dyDescent="0.35">
      <c r="A4062" s="113"/>
      <c r="B4062" s="114"/>
      <c r="C4062" s="115"/>
      <c r="D4062" s="114"/>
      <c r="E4062" s="116"/>
      <c r="F4062" s="116"/>
      <c r="G4062" s="114"/>
      <c r="H4062" s="115"/>
      <c r="I4062" s="274"/>
      <c r="J4062" s="277" t="str">
        <f>IFERROR(VLOOKUP(I4062,ACOUSTIC_SITE_INFO!$AR$3:$AS$501,2,FALSE),"")</f>
        <v/>
      </c>
    </row>
    <row r="4063" spans="1:10" x14ac:dyDescent="0.35">
      <c r="A4063" s="113"/>
      <c r="B4063" s="114"/>
      <c r="C4063" s="115"/>
      <c r="D4063" s="114"/>
      <c r="E4063" s="116"/>
      <c r="F4063" s="116"/>
      <c r="G4063" s="114"/>
      <c r="H4063" s="115"/>
      <c r="I4063" s="274"/>
      <c r="J4063" s="277" t="str">
        <f>IFERROR(VLOOKUP(I4063,ACOUSTIC_SITE_INFO!$AR$3:$AS$501,2,FALSE),"")</f>
        <v/>
      </c>
    </row>
    <row r="4064" spans="1:10" x14ac:dyDescent="0.35">
      <c r="A4064" s="113"/>
      <c r="B4064" s="114"/>
      <c r="C4064" s="115"/>
      <c r="D4064" s="114"/>
      <c r="E4064" s="116"/>
      <c r="F4064" s="116"/>
      <c r="G4064" s="114"/>
      <c r="H4064" s="115"/>
      <c r="I4064" s="274"/>
      <c r="J4064" s="277" t="str">
        <f>IFERROR(VLOOKUP(I4064,ACOUSTIC_SITE_INFO!$AR$3:$AS$501,2,FALSE),"")</f>
        <v/>
      </c>
    </row>
    <row r="4065" spans="1:10" x14ac:dyDescent="0.35">
      <c r="A4065" s="113"/>
      <c r="B4065" s="114"/>
      <c r="C4065" s="115"/>
      <c r="D4065" s="114"/>
      <c r="E4065" s="116"/>
      <c r="F4065" s="116"/>
      <c r="G4065" s="114"/>
      <c r="H4065" s="115"/>
      <c r="I4065" s="274"/>
      <c r="J4065" s="277" t="str">
        <f>IFERROR(VLOOKUP(I4065,ACOUSTIC_SITE_INFO!$AR$3:$AS$501,2,FALSE),"")</f>
        <v/>
      </c>
    </row>
    <row r="4066" spans="1:10" x14ac:dyDescent="0.35">
      <c r="A4066" s="113"/>
      <c r="B4066" s="114"/>
      <c r="C4066" s="115"/>
      <c r="D4066" s="114"/>
      <c r="E4066" s="116"/>
      <c r="F4066" s="116"/>
      <c r="G4066" s="114"/>
      <c r="H4066" s="115"/>
      <c r="I4066" s="274"/>
      <c r="J4066" s="277" t="str">
        <f>IFERROR(VLOOKUP(I4066,ACOUSTIC_SITE_INFO!$AR$3:$AS$501,2,FALSE),"")</f>
        <v/>
      </c>
    </row>
    <row r="4067" spans="1:10" x14ac:dyDescent="0.35">
      <c r="A4067" s="113"/>
      <c r="B4067" s="114"/>
      <c r="C4067" s="115"/>
      <c r="D4067" s="114"/>
      <c r="E4067" s="116"/>
      <c r="F4067" s="116"/>
      <c r="G4067" s="114"/>
      <c r="H4067" s="115"/>
      <c r="I4067" s="274"/>
      <c r="J4067" s="277" t="str">
        <f>IFERROR(VLOOKUP(I4067,ACOUSTIC_SITE_INFO!$AR$3:$AS$501,2,FALSE),"")</f>
        <v/>
      </c>
    </row>
    <row r="4068" spans="1:10" x14ac:dyDescent="0.35">
      <c r="A4068" s="113"/>
      <c r="B4068" s="114"/>
      <c r="C4068" s="115"/>
      <c r="D4068" s="114"/>
      <c r="E4068" s="116"/>
      <c r="F4068" s="116"/>
      <c r="G4068" s="114"/>
      <c r="H4068" s="115"/>
      <c r="I4068" s="274"/>
      <c r="J4068" s="277" t="str">
        <f>IFERROR(VLOOKUP(I4068,ACOUSTIC_SITE_INFO!$AR$3:$AS$501,2,FALSE),"")</f>
        <v/>
      </c>
    </row>
    <row r="4069" spans="1:10" x14ac:dyDescent="0.35">
      <c r="A4069" s="113"/>
      <c r="B4069" s="114"/>
      <c r="C4069" s="115"/>
      <c r="D4069" s="114"/>
      <c r="E4069" s="116"/>
      <c r="F4069" s="116"/>
      <c r="G4069" s="114"/>
      <c r="H4069" s="115"/>
      <c r="I4069" s="274"/>
      <c r="J4069" s="277" t="str">
        <f>IFERROR(VLOOKUP(I4069,ACOUSTIC_SITE_INFO!$AR$3:$AS$501,2,FALSE),"")</f>
        <v/>
      </c>
    </row>
    <row r="4070" spans="1:10" x14ac:dyDescent="0.35">
      <c r="A4070" s="113"/>
      <c r="B4070" s="114"/>
      <c r="C4070" s="115"/>
      <c r="D4070" s="114"/>
      <c r="E4070" s="116"/>
      <c r="F4070" s="116"/>
      <c r="G4070" s="114"/>
      <c r="H4070" s="115"/>
      <c r="I4070" s="274"/>
      <c r="J4070" s="277" t="str">
        <f>IFERROR(VLOOKUP(I4070,ACOUSTIC_SITE_INFO!$AR$3:$AS$501,2,FALSE),"")</f>
        <v/>
      </c>
    </row>
    <row r="4071" spans="1:10" x14ac:dyDescent="0.35">
      <c r="A4071" s="113"/>
      <c r="B4071" s="114"/>
      <c r="C4071" s="115"/>
      <c r="D4071" s="114"/>
      <c r="E4071" s="116"/>
      <c r="F4071" s="116"/>
      <c r="G4071" s="114"/>
      <c r="H4071" s="115"/>
      <c r="I4071" s="274"/>
      <c r="J4071" s="277" t="str">
        <f>IFERROR(VLOOKUP(I4071,ACOUSTIC_SITE_INFO!$AR$3:$AS$501,2,FALSE),"")</f>
        <v/>
      </c>
    </row>
    <row r="4072" spans="1:10" x14ac:dyDescent="0.35">
      <c r="A4072" s="113"/>
      <c r="B4072" s="114"/>
      <c r="C4072" s="115"/>
      <c r="D4072" s="114"/>
      <c r="E4072" s="116"/>
      <c r="F4072" s="116"/>
      <c r="G4072" s="114"/>
      <c r="H4072" s="115"/>
      <c r="I4072" s="274"/>
      <c r="J4072" s="277" t="str">
        <f>IFERROR(VLOOKUP(I4072,ACOUSTIC_SITE_INFO!$AR$3:$AS$501,2,FALSE),"")</f>
        <v/>
      </c>
    </row>
    <row r="4073" spans="1:10" x14ac:dyDescent="0.35">
      <c r="A4073" s="113"/>
      <c r="B4073" s="114"/>
      <c r="C4073" s="115"/>
      <c r="D4073" s="114"/>
      <c r="E4073" s="116"/>
      <c r="F4073" s="116"/>
      <c r="G4073" s="114"/>
      <c r="H4073" s="115"/>
      <c r="I4073" s="274"/>
      <c r="J4073" s="277" t="str">
        <f>IFERROR(VLOOKUP(I4073,ACOUSTIC_SITE_INFO!$AR$3:$AS$501,2,FALSE),"")</f>
        <v/>
      </c>
    </row>
    <row r="4074" spans="1:10" x14ac:dyDescent="0.35">
      <c r="A4074" s="113"/>
      <c r="B4074" s="114"/>
      <c r="C4074" s="115"/>
      <c r="D4074" s="114"/>
      <c r="E4074" s="116"/>
      <c r="F4074" s="116"/>
      <c r="G4074" s="114"/>
      <c r="H4074" s="115"/>
      <c r="I4074" s="274"/>
      <c r="J4074" s="277" t="str">
        <f>IFERROR(VLOOKUP(I4074,ACOUSTIC_SITE_INFO!$AR$3:$AS$501,2,FALSE),"")</f>
        <v/>
      </c>
    </row>
    <row r="4075" spans="1:10" x14ac:dyDescent="0.35">
      <c r="A4075" s="113"/>
      <c r="B4075" s="114"/>
      <c r="C4075" s="115"/>
      <c r="D4075" s="114"/>
      <c r="E4075" s="116"/>
      <c r="F4075" s="116"/>
      <c r="G4075" s="114"/>
      <c r="H4075" s="115"/>
      <c r="I4075" s="274"/>
      <c r="J4075" s="277" t="str">
        <f>IFERROR(VLOOKUP(I4075,ACOUSTIC_SITE_INFO!$AR$3:$AS$501,2,FALSE),"")</f>
        <v/>
      </c>
    </row>
    <row r="4076" spans="1:10" x14ac:dyDescent="0.35">
      <c r="A4076" s="113"/>
      <c r="B4076" s="114"/>
      <c r="C4076" s="115"/>
      <c r="D4076" s="114"/>
      <c r="E4076" s="116"/>
      <c r="F4076" s="116"/>
      <c r="G4076" s="114"/>
      <c r="H4076" s="115"/>
      <c r="I4076" s="274"/>
      <c r="J4076" s="277" t="str">
        <f>IFERROR(VLOOKUP(I4076,ACOUSTIC_SITE_INFO!$AR$3:$AS$501,2,FALSE),"")</f>
        <v/>
      </c>
    </row>
    <row r="4077" spans="1:10" x14ac:dyDescent="0.35">
      <c r="A4077" s="113"/>
      <c r="B4077" s="114"/>
      <c r="C4077" s="115"/>
      <c r="D4077" s="114"/>
      <c r="E4077" s="116"/>
      <c r="F4077" s="116"/>
      <c r="G4077" s="114"/>
      <c r="H4077" s="115"/>
      <c r="I4077" s="274"/>
      <c r="J4077" s="277" t="str">
        <f>IFERROR(VLOOKUP(I4077,ACOUSTIC_SITE_INFO!$AR$3:$AS$501,2,FALSE),"")</f>
        <v/>
      </c>
    </row>
    <row r="4078" spans="1:10" x14ac:dyDescent="0.35">
      <c r="A4078" s="113"/>
      <c r="B4078" s="114"/>
      <c r="C4078" s="115"/>
      <c r="D4078" s="114"/>
      <c r="E4078" s="116"/>
      <c r="F4078" s="116"/>
      <c r="G4078" s="114"/>
      <c r="H4078" s="115"/>
      <c r="I4078" s="274"/>
      <c r="J4078" s="277" t="str">
        <f>IFERROR(VLOOKUP(I4078,ACOUSTIC_SITE_INFO!$AR$3:$AS$501,2,FALSE),"")</f>
        <v/>
      </c>
    </row>
    <row r="4079" spans="1:10" x14ac:dyDescent="0.35">
      <c r="A4079" s="113"/>
      <c r="B4079" s="114"/>
      <c r="C4079" s="115"/>
      <c r="D4079" s="114"/>
      <c r="E4079" s="116"/>
      <c r="F4079" s="116"/>
      <c r="G4079" s="114"/>
      <c r="H4079" s="115"/>
      <c r="I4079" s="274"/>
      <c r="J4079" s="277" t="str">
        <f>IFERROR(VLOOKUP(I4079,ACOUSTIC_SITE_INFO!$AR$3:$AS$501,2,FALSE),"")</f>
        <v/>
      </c>
    </row>
    <row r="4080" spans="1:10" x14ac:dyDescent="0.35">
      <c r="A4080" s="113"/>
      <c r="B4080" s="114"/>
      <c r="C4080" s="115"/>
      <c r="D4080" s="114"/>
      <c r="E4080" s="116"/>
      <c r="F4080" s="116"/>
      <c r="G4080" s="114"/>
      <c r="H4080" s="115"/>
      <c r="I4080" s="274"/>
      <c r="J4080" s="277" t="str">
        <f>IFERROR(VLOOKUP(I4080,ACOUSTIC_SITE_INFO!$AR$3:$AS$501,2,FALSE),"")</f>
        <v/>
      </c>
    </row>
    <row r="4081" spans="1:10" x14ac:dyDescent="0.35">
      <c r="A4081" s="113"/>
      <c r="B4081" s="114"/>
      <c r="C4081" s="115"/>
      <c r="D4081" s="114"/>
      <c r="E4081" s="116"/>
      <c r="F4081" s="116"/>
      <c r="G4081" s="114"/>
      <c r="H4081" s="115"/>
      <c r="I4081" s="274"/>
      <c r="J4081" s="277" t="str">
        <f>IFERROR(VLOOKUP(I4081,ACOUSTIC_SITE_INFO!$AR$3:$AS$501,2,FALSE),"")</f>
        <v/>
      </c>
    </row>
    <row r="4082" spans="1:10" x14ac:dyDescent="0.35">
      <c r="A4082" s="113"/>
      <c r="B4082" s="114"/>
      <c r="C4082" s="115"/>
      <c r="D4082" s="114"/>
      <c r="E4082" s="116"/>
      <c r="F4082" s="116"/>
      <c r="G4082" s="114"/>
      <c r="H4082" s="115"/>
      <c r="I4082" s="274"/>
      <c r="J4082" s="277" t="str">
        <f>IFERROR(VLOOKUP(I4082,ACOUSTIC_SITE_INFO!$AR$3:$AS$501,2,FALSE),"")</f>
        <v/>
      </c>
    </row>
    <row r="4083" spans="1:10" x14ac:dyDescent="0.35">
      <c r="A4083" s="113"/>
      <c r="B4083" s="114"/>
      <c r="C4083" s="115"/>
      <c r="D4083" s="114"/>
      <c r="E4083" s="116"/>
      <c r="F4083" s="116"/>
      <c r="G4083" s="114"/>
      <c r="H4083" s="115"/>
      <c r="I4083" s="274"/>
      <c r="J4083" s="277" t="str">
        <f>IFERROR(VLOOKUP(I4083,ACOUSTIC_SITE_INFO!$AR$3:$AS$501,2,FALSE),"")</f>
        <v/>
      </c>
    </row>
    <row r="4084" spans="1:10" x14ac:dyDescent="0.35">
      <c r="A4084" s="113"/>
      <c r="B4084" s="114"/>
      <c r="C4084" s="115"/>
      <c r="D4084" s="114"/>
      <c r="E4084" s="116"/>
      <c r="F4084" s="116"/>
      <c r="G4084" s="114"/>
      <c r="H4084" s="115"/>
      <c r="I4084" s="274"/>
      <c r="J4084" s="277" t="str">
        <f>IFERROR(VLOOKUP(I4084,ACOUSTIC_SITE_INFO!$AR$3:$AS$501,2,FALSE),"")</f>
        <v/>
      </c>
    </row>
    <row r="4085" spans="1:10" x14ac:dyDescent="0.35">
      <c r="A4085" s="113"/>
      <c r="B4085" s="114"/>
      <c r="C4085" s="115"/>
      <c r="D4085" s="114"/>
      <c r="E4085" s="116"/>
      <c r="F4085" s="116"/>
      <c r="G4085" s="114"/>
      <c r="H4085" s="115"/>
      <c r="I4085" s="274"/>
      <c r="J4085" s="277" t="str">
        <f>IFERROR(VLOOKUP(I4085,ACOUSTIC_SITE_INFO!$AR$3:$AS$501,2,FALSE),"")</f>
        <v/>
      </c>
    </row>
    <row r="4086" spans="1:10" x14ac:dyDescent="0.35">
      <c r="A4086" s="113"/>
      <c r="B4086" s="114"/>
      <c r="C4086" s="115"/>
      <c r="D4086" s="114"/>
      <c r="E4086" s="116"/>
      <c r="F4086" s="116"/>
      <c r="G4086" s="114"/>
      <c r="H4086" s="115"/>
      <c r="I4086" s="274"/>
      <c r="J4086" s="277" t="str">
        <f>IFERROR(VLOOKUP(I4086,ACOUSTIC_SITE_INFO!$AR$3:$AS$501,2,FALSE),"")</f>
        <v/>
      </c>
    </row>
    <row r="4087" spans="1:10" x14ac:dyDescent="0.35">
      <c r="A4087" s="113"/>
      <c r="B4087" s="114"/>
      <c r="C4087" s="115"/>
      <c r="D4087" s="114"/>
      <c r="E4087" s="116"/>
      <c r="F4087" s="116"/>
      <c r="G4087" s="114"/>
      <c r="H4087" s="115"/>
      <c r="I4087" s="274"/>
      <c r="J4087" s="277" t="str">
        <f>IFERROR(VLOOKUP(I4087,ACOUSTIC_SITE_INFO!$AR$3:$AS$501,2,FALSE),"")</f>
        <v/>
      </c>
    </row>
    <row r="4088" spans="1:10" x14ac:dyDescent="0.35">
      <c r="A4088" s="113"/>
      <c r="B4088" s="114"/>
      <c r="C4088" s="115"/>
      <c r="D4088" s="114"/>
      <c r="E4088" s="116"/>
      <c r="F4088" s="116"/>
      <c r="G4088" s="114"/>
      <c r="H4088" s="115"/>
      <c r="I4088" s="274"/>
      <c r="J4088" s="277" t="str">
        <f>IFERROR(VLOOKUP(I4088,ACOUSTIC_SITE_INFO!$AR$3:$AS$501,2,FALSE),"")</f>
        <v/>
      </c>
    </row>
    <row r="4089" spans="1:10" x14ac:dyDescent="0.35">
      <c r="A4089" s="113"/>
      <c r="B4089" s="114"/>
      <c r="C4089" s="115"/>
      <c r="D4089" s="114"/>
      <c r="E4089" s="116"/>
      <c r="F4089" s="116"/>
      <c r="G4089" s="114"/>
      <c r="H4089" s="115"/>
      <c r="I4089" s="274"/>
      <c r="J4089" s="277" t="str">
        <f>IFERROR(VLOOKUP(I4089,ACOUSTIC_SITE_INFO!$AR$3:$AS$501,2,FALSE),"")</f>
        <v/>
      </c>
    </row>
    <row r="4090" spans="1:10" x14ac:dyDescent="0.35">
      <c r="A4090" s="113"/>
      <c r="B4090" s="114"/>
      <c r="C4090" s="115"/>
      <c r="D4090" s="114"/>
      <c r="E4090" s="116"/>
      <c r="F4090" s="116"/>
      <c r="G4090" s="114"/>
      <c r="H4090" s="115"/>
      <c r="I4090" s="274"/>
      <c r="J4090" s="277" t="str">
        <f>IFERROR(VLOOKUP(I4090,ACOUSTIC_SITE_INFO!$AR$3:$AS$501,2,FALSE),"")</f>
        <v/>
      </c>
    </row>
    <row r="4091" spans="1:10" x14ac:dyDescent="0.35">
      <c r="A4091" s="113"/>
      <c r="B4091" s="114"/>
      <c r="C4091" s="115"/>
      <c r="D4091" s="114"/>
      <c r="E4091" s="116"/>
      <c r="F4091" s="116"/>
      <c r="G4091" s="114"/>
      <c r="H4091" s="115"/>
      <c r="I4091" s="274"/>
      <c r="J4091" s="277" t="str">
        <f>IFERROR(VLOOKUP(I4091,ACOUSTIC_SITE_INFO!$AR$3:$AS$501,2,FALSE),"")</f>
        <v/>
      </c>
    </row>
    <row r="4092" spans="1:10" x14ac:dyDescent="0.35">
      <c r="A4092" s="113"/>
      <c r="B4092" s="114"/>
      <c r="C4092" s="115"/>
      <c r="D4092" s="114"/>
      <c r="E4092" s="116"/>
      <c r="F4092" s="116"/>
      <c r="G4092" s="114"/>
      <c r="H4092" s="115"/>
      <c r="I4092" s="274"/>
      <c r="J4092" s="277" t="str">
        <f>IFERROR(VLOOKUP(I4092,ACOUSTIC_SITE_INFO!$AR$3:$AS$501,2,FALSE),"")</f>
        <v/>
      </c>
    </row>
    <row r="4093" spans="1:10" x14ac:dyDescent="0.35">
      <c r="A4093" s="113"/>
      <c r="B4093" s="114"/>
      <c r="C4093" s="115"/>
      <c r="D4093" s="114"/>
      <c r="E4093" s="116"/>
      <c r="F4093" s="116"/>
      <c r="G4093" s="114"/>
      <c r="H4093" s="115"/>
      <c r="I4093" s="274"/>
      <c r="J4093" s="277" t="str">
        <f>IFERROR(VLOOKUP(I4093,ACOUSTIC_SITE_INFO!$AR$3:$AS$501,2,FALSE),"")</f>
        <v/>
      </c>
    </row>
    <row r="4094" spans="1:10" x14ac:dyDescent="0.35">
      <c r="A4094" s="113"/>
      <c r="B4094" s="114"/>
      <c r="C4094" s="115"/>
      <c r="D4094" s="114"/>
      <c r="E4094" s="116"/>
      <c r="F4094" s="116"/>
      <c r="G4094" s="114"/>
      <c r="H4094" s="115"/>
      <c r="I4094" s="274"/>
      <c r="J4094" s="277" t="str">
        <f>IFERROR(VLOOKUP(I4094,ACOUSTIC_SITE_INFO!$AR$3:$AS$501,2,FALSE),"")</f>
        <v/>
      </c>
    </row>
    <row r="4095" spans="1:10" x14ac:dyDescent="0.35">
      <c r="A4095" s="113"/>
      <c r="B4095" s="114"/>
      <c r="C4095" s="115"/>
      <c r="D4095" s="114"/>
      <c r="E4095" s="116"/>
      <c r="F4095" s="116"/>
      <c r="G4095" s="114"/>
      <c r="H4095" s="115"/>
      <c r="I4095" s="274"/>
      <c r="J4095" s="277" t="str">
        <f>IFERROR(VLOOKUP(I4095,ACOUSTIC_SITE_INFO!$AR$3:$AS$501,2,FALSE),"")</f>
        <v/>
      </c>
    </row>
    <row r="4096" spans="1:10" x14ac:dyDescent="0.35">
      <c r="A4096" s="113"/>
      <c r="B4096" s="114"/>
      <c r="C4096" s="115"/>
      <c r="D4096" s="114"/>
      <c r="E4096" s="116"/>
      <c r="F4096" s="116"/>
      <c r="G4096" s="114"/>
      <c r="H4096" s="115"/>
      <c r="I4096" s="274"/>
      <c r="J4096" s="277" t="str">
        <f>IFERROR(VLOOKUP(I4096,ACOUSTIC_SITE_INFO!$AR$3:$AS$501,2,FALSE),"")</f>
        <v/>
      </c>
    </row>
    <row r="4097" spans="1:10" x14ac:dyDescent="0.35">
      <c r="A4097" s="113"/>
      <c r="B4097" s="114"/>
      <c r="C4097" s="115"/>
      <c r="D4097" s="114"/>
      <c r="E4097" s="116"/>
      <c r="F4097" s="116"/>
      <c r="G4097" s="114"/>
      <c r="H4097" s="115"/>
      <c r="I4097" s="274"/>
      <c r="J4097" s="277" t="str">
        <f>IFERROR(VLOOKUP(I4097,ACOUSTIC_SITE_INFO!$AR$3:$AS$501,2,FALSE),"")</f>
        <v/>
      </c>
    </row>
    <row r="4098" spans="1:10" x14ac:dyDescent="0.35">
      <c r="A4098" s="113"/>
      <c r="B4098" s="114"/>
      <c r="C4098" s="115"/>
      <c r="D4098" s="114"/>
      <c r="E4098" s="116"/>
      <c r="F4098" s="116"/>
      <c r="G4098" s="114"/>
      <c r="H4098" s="115"/>
      <c r="I4098" s="274"/>
      <c r="J4098" s="277" t="str">
        <f>IFERROR(VLOOKUP(I4098,ACOUSTIC_SITE_INFO!$AR$3:$AS$501,2,FALSE),"")</f>
        <v/>
      </c>
    </row>
    <row r="4099" spans="1:10" x14ac:dyDescent="0.35">
      <c r="A4099" s="113"/>
      <c r="B4099" s="114"/>
      <c r="C4099" s="115"/>
      <c r="D4099" s="114"/>
      <c r="E4099" s="116"/>
      <c r="F4099" s="116"/>
      <c r="G4099" s="114"/>
      <c r="H4099" s="115"/>
      <c r="I4099" s="274"/>
      <c r="J4099" s="277" t="str">
        <f>IFERROR(VLOOKUP(I4099,ACOUSTIC_SITE_INFO!$AR$3:$AS$501,2,FALSE),"")</f>
        <v/>
      </c>
    </row>
    <row r="4100" spans="1:10" x14ac:dyDescent="0.35">
      <c r="A4100" s="113"/>
      <c r="B4100" s="114"/>
      <c r="C4100" s="115"/>
      <c r="D4100" s="114"/>
      <c r="E4100" s="116"/>
      <c r="F4100" s="116"/>
      <c r="G4100" s="114"/>
      <c r="H4100" s="115"/>
      <c r="I4100" s="274"/>
      <c r="J4100" s="277" t="str">
        <f>IFERROR(VLOOKUP(I4100,ACOUSTIC_SITE_INFO!$AR$3:$AS$501,2,FALSE),"")</f>
        <v/>
      </c>
    </row>
    <row r="4101" spans="1:10" x14ac:dyDescent="0.35">
      <c r="A4101" s="113"/>
      <c r="B4101" s="114"/>
      <c r="C4101" s="115"/>
      <c r="D4101" s="114"/>
      <c r="E4101" s="116"/>
      <c r="F4101" s="116"/>
      <c r="G4101" s="114"/>
      <c r="H4101" s="115"/>
      <c r="I4101" s="274"/>
      <c r="J4101" s="277" t="str">
        <f>IFERROR(VLOOKUP(I4101,ACOUSTIC_SITE_INFO!$AR$3:$AS$501,2,FALSE),"")</f>
        <v/>
      </c>
    </row>
    <row r="4102" spans="1:10" x14ac:dyDescent="0.35">
      <c r="A4102" s="113"/>
      <c r="B4102" s="114"/>
      <c r="C4102" s="115"/>
      <c r="D4102" s="114"/>
      <c r="E4102" s="116"/>
      <c r="F4102" s="116"/>
      <c r="G4102" s="114"/>
      <c r="H4102" s="115"/>
      <c r="I4102" s="274"/>
      <c r="J4102" s="277" t="str">
        <f>IFERROR(VLOOKUP(I4102,ACOUSTIC_SITE_INFO!$AR$3:$AS$501,2,FALSE),"")</f>
        <v/>
      </c>
    </row>
    <row r="4103" spans="1:10" x14ac:dyDescent="0.35">
      <c r="A4103" s="113"/>
      <c r="B4103" s="114"/>
      <c r="C4103" s="115"/>
      <c r="D4103" s="114"/>
      <c r="E4103" s="116"/>
      <c r="F4103" s="116"/>
      <c r="G4103" s="114"/>
      <c r="H4103" s="115"/>
      <c r="I4103" s="274"/>
      <c r="J4103" s="277" t="str">
        <f>IFERROR(VLOOKUP(I4103,ACOUSTIC_SITE_INFO!$AR$3:$AS$501,2,FALSE),"")</f>
        <v/>
      </c>
    </row>
    <row r="4104" spans="1:10" x14ac:dyDescent="0.35">
      <c r="A4104" s="113"/>
      <c r="B4104" s="114"/>
      <c r="C4104" s="115"/>
      <c r="D4104" s="114"/>
      <c r="E4104" s="116"/>
      <c r="F4104" s="116"/>
      <c r="G4104" s="114"/>
      <c r="H4104" s="115"/>
      <c r="I4104" s="274"/>
      <c r="J4104" s="277" t="str">
        <f>IFERROR(VLOOKUP(I4104,ACOUSTIC_SITE_INFO!$AR$3:$AS$501,2,FALSE),"")</f>
        <v/>
      </c>
    </row>
    <row r="4105" spans="1:10" x14ac:dyDescent="0.35">
      <c r="A4105" s="113"/>
      <c r="B4105" s="114"/>
      <c r="C4105" s="115"/>
      <c r="D4105" s="114"/>
      <c r="E4105" s="116"/>
      <c r="F4105" s="116"/>
      <c r="G4105" s="114"/>
      <c r="H4105" s="115"/>
      <c r="I4105" s="274"/>
      <c r="J4105" s="277" t="str">
        <f>IFERROR(VLOOKUP(I4105,ACOUSTIC_SITE_INFO!$AR$3:$AS$501,2,FALSE),"")</f>
        <v/>
      </c>
    </row>
    <row r="4106" spans="1:10" x14ac:dyDescent="0.35">
      <c r="A4106" s="113"/>
      <c r="B4106" s="114"/>
      <c r="C4106" s="115"/>
      <c r="D4106" s="114"/>
      <c r="E4106" s="116"/>
      <c r="F4106" s="116"/>
      <c r="G4106" s="114"/>
      <c r="H4106" s="115"/>
      <c r="I4106" s="274"/>
      <c r="J4106" s="277" t="str">
        <f>IFERROR(VLOOKUP(I4106,ACOUSTIC_SITE_INFO!$AR$3:$AS$501,2,FALSE),"")</f>
        <v/>
      </c>
    </row>
    <row r="4107" spans="1:10" x14ac:dyDescent="0.35">
      <c r="A4107" s="113"/>
      <c r="B4107" s="114"/>
      <c r="C4107" s="115"/>
      <c r="D4107" s="114"/>
      <c r="E4107" s="116"/>
      <c r="F4107" s="116"/>
      <c r="G4107" s="114"/>
      <c r="H4107" s="115"/>
      <c r="I4107" s="274"/>
      <c r="J4107" s="277" t="str">
        <f>IFERROR(VLOOKUP(I4107,ACOUSTIC_SITE_INFO!$AR$3:$AS$501,2,FALSE),"")</f>
        <v/>
      </c>
    </row>
    <row r="4108" spans="1:10" x14ac:dyDescent="0.35">
      <c r="A4108" s="113"/>
      <c r="B4108" s="114"/>
      <c r="C4108" s="115"/>
      <c r="D4108" s="114"/>
      <c r="E4108" s="116"/>
      <c r="F4108" s="116"/>
      <c r="G4108" s="114"/>
      <c r="H4108" s="115"/>
      <c r="I4108" s="274"/>
      <c r="J4108" s="277" t="str">
        <f>IFERROR(VLOOKUP(I4108,ACOUSTIC_SITE_INFO!$AR$3:$AS$501,2,FALSE),"")</f>
        <v/>
      </c>
    </row>
    <row r="4109" spans="1:10" x14ac:dyDescent="0.35">
      <c r="A4109" s="113"/>
      <c r="B4109" s="114"/>
      <c r="C4109" s="115"/>
      <c r="D4109" s="114"/>
      <c r="E4109" s="116"/>
      <c r="F4109" s="116"/>
      <c r="G4109" s="114"/>
      <c r="H4109" s="115"/>
      <c r="I4109" s="274"/>
      <c r="J4109" s="277" t="str">
        <f>IFERROR(VLOOKUP(I4109,ACOUSTIC_SITE_INFO!$AR$3:$AS$501,2,FALSE),"")</f>
        <v/>
      </c>
    </row>
    <row r="4110" spans="1:10" x14ac:dyDescent="0.35">
      <c r="A4110" s="113"/>
      <c r="B4110" s="114"/>
      <c r="C4110" s="115"/>
      <c r="D4110" s="114"/>
      <c r="E4110" s="116"/>
      <c r="F4110" s="116"/>
      <c r="G4110" s="114"/>
      <c r="H4110" s="115"/>
      <c r="I4110" s="274"/>
      <c r="J4110" s="277" t="str">
        <f>IFERROR(VLOOKUP(I4110,ACOUSTIC_SITE_INFO!$AR$3:$AS$501,2,FALSE),"")</f>
        <v/>
      </c>
    </row>
    <row r="4111" spans="1:10" x14ac:dyDescent="0.35">
      <c r="A4111" s="113"/>
      <c r="B4111" s="114"/>
      <c r="C4111" s="115"/>
      <c r="D4111" s="114"/>
      <c r="E4111" s="116"/>
      <c r="F4111" s="116"/>
      <c r="G4111" s="114"/>
      <c r="H4111" s="115"/>
      <c r="I4111" s="274"/>
      <c r="J4111" s="277" t="str">
        <f>IFERROR(VLOOKUP(I4111,ACOUSTIC_SITE_INFO!$AR$3:$AS$501,2,FALSE),"")</f>
        <v/>
      </c>
    </row>
    <row r="4112" spans="1:10" x14ac:dyDescent="0.35">
      <c r="A4112" s="113"/>
      <c r="B4112" s="114"/>
      <c r="C4112" s="115"/>
      <c r="D4112" s="114"/>
      <c r="E4112" s="116"/>
      <c r="F4112" s="116"/>
      <c r="G4112" s="114"/>
      <c r="H4112" s="115"/>
      <c r="I4112" s="274"/>
      <c r="J4112" s="277" t="str">
        <f>IFERROR(VLOOKUP(I4112,ACOUSTIC_SITE_INFO!$AR$3:$AS$501,2,FALSE),"")</f>
        <v/>
      </c>
    </row>
    <row r="4113" spans="1:10" x14ac:dyDescent="0.35">
      <c r="A4113" s="113"/>
      <c r="B4113" s="114"/>
      <c r="C4113" s="115"/>
      <c r="D4113" s="114"/>
      <c r="E4113" s="116"/>
      <c r="F4113" s="116"/>
      <c r="G4113" s="114"/>
      <c r="H4113" s="115"/>
      <c r="I4113" s="274"/>
      <c r="J4113" s="277" t="str">
        <f>IFERROR(VLOOKUP(I4113,ACOUSTIC_SITE_INFO!$AR$3:$AS$501,2,FALSE),"")</f>
        <v/>
      </c>
    </row>
    <row r="4114" spans="1:10" x14ac:dyDescent="0.35">
      <c r="A4114" s="113"/>
      <c r="B4114" s="114"/>
      <c r="C4114" s="115"/>
      <c r="D4114" s="114"/>
      <c r="E4114" s="116"/>
      <c r="F4114" s="116"/>
      <c r="G4114" s="114"/>
      <c r="H4114" s="115"/>
      <c r="I4114" s="274"/>
      <c r="J4114" s="277" t="str">
        <f>IFERROR(VLOOKUP(I4114,ACOUSTIC_SITE_INFO!$AR$3:$AS$501,2,FALSE),"")</f>
        <v/>
      </c>
    </row>
    <row r="4115" spans="1:10" x14ac:dyDescent="0.35">
      <c r="A4115" s="113"/>
      <c r="B4115" s="114"/>
      <c r="C4115" s="115"/>
      <c r="D4115" s="114"/>
      <c r="E4115" s="116"/>
      <c r="F4115" s="116"/>
      <c r="G4115" s="114"/>
      <c r="H4115" s="115"/>
      <c r="I4115" s="274"/>
      <c r="J4115" s="277" t="str">
        <f>IFERROR(VLOOKUP(I4115,ACOUSTIC_SITE_INFO!$AR$3:$AS$501,2,FALSE),"")</f>
        <v/>
      </c>
    </row>
    <row r="4116" spans="1:10" x14ac:dyDescent="0.35">
      <c r="A4116" s="113"/>
      <c r="B4116" s="114"/>
      <c r="C4116" s="115"/>
      <c r="D4116" s="114"/>
      <c r="E4116" s="116"/>
      <c r="F4116" s="116"/>
      <c r="G4116" s="114"/>
      <c r="H4116" s="115"/>
      <c r="I4116" s="274"/>
      <c r="J4116" s="277" t="str">
        <f>IFERROR(VLOOKUP(I4116,ACOUSTIC_SITE_INFO!$AR$3:$AS$501,2,FALSE),"")</f>
        <v/>
      </c>
    </row>
    <row r="4117" spans="1:10" x14ac:dyDescent="0.35">
      <c r="A4117" s="113"/>
      <c r="B4117" s="114"/>
      <c r="C4117" s="115"/>
      <c r="D4117" s="114"/>
      <c r="E4117" s="116"/>
      <c r="F4117" s="116"/>
      <c r="G4117" s="114"/>
      <c r="H4117" s="115"/>
      <c r="I4117" s="274"/>
      <c r="J4117" s="277" t="str">
        <f>IFERROR(VLOOKUP(I4117,ACOUSTIC_SITE_INFO!$AR$3:$AS$501,2,FALSE),"")</f>
        <v/>
      </c>
    </row>
    <row r="4118" spans="1:10" x14ac:dyDescent="0.35">
      <c r="A4118" s="113"/>
      <c r="B4118" s="114"/>
      <c r="C4118" s="115"/>
      <c r="D4118" s="114"/>
      <c r="E4118" s="116"/>
      <c r="F4118" s="116"/>
      <c r="G4118" s="114"/>
      <c r="H4118" s="115"/>
      <c r="I4118" s="274"/>
      <c r="J4118" s="277" t="str">
        <f>IFERROR(VLOOKUP(I4118,ACOUSTIC_SITE_INFO!$AR$3:$AS$501,2,FALSE),"")</f>
        <v/>
      </c>
    </row>
    <row r="4119" spans="1:10" x14ac:dyDescent="0.35">
      <c r="A4119" s="113"/>
      <c r="B4119" s="114"/>
      <c r="C4119" s="115"/>
      <c r="D4119" s="114"/>
      <c r="E4119" s="116"/>
      <c r="F4119" s="116"/>
      <c r="G4119" s="114"/>
      <c r="H4119" s="115"/>
      <c r="I4119" s="274"/>
      <c r="J4119" s="277" t="str">
        <f>IFERROR(VLOOKUP(I4119,ACOUSTIC_SITE_INFO!$AR$3:$AS$501,2,FALSE),"")</f>
        <v/>
      </c>
    </row>
    <row r="4120" spans="1:10" x14ac:dyDescent="0.35">
      <c r="A4120" s="113"/>
      <c r="B4120" s="114"/>
      <c r="C4120" s="115"/>
      <c r="D4120" s="114"/>
      <c r="E4120" s="116"/>
      <c r="F4120" s="116"/>
      <c r="G4120" s="114"/>
      <c r="H4120" s="115"/>
      <c r="I4120" s="274"/>
      <c r="J4120" s="277" t="str">
        <f>IFERROR(VLOOKUP(I4120,ACOUSTIC_SITE_INFO!$AR$3:$AS$501,2,FALSE),"")</f>
        <v/>
      </c>
    </row>
    <row r="4121" spans="1:10" x14ac:dyDescent="0.35">
      <c r="A4121" s="113"/>
      <c r="B4121" s="114"/>
      <c r="C4121" s="115"/>
      <c r="D4121" s="114"/>
      <c r="E4121" s="116"/>
      <c r="F4121" s="116"/>
      <c r="G4121" s="114"/>
      <c r="H4121" s="115"/>
      <c r="I4121" s="274"/>
      <c r="J4121" s="277" t="str">
        <f>IFERROR(VLOOKUP(I4121,ACOUSTIC_SITE_INFO!$AR$3:$AS$501,2,FALSE),"")</f>
        <v/>
      </c>
    </row>
    <row r="4122" spans="1:10" x14ac:dyDescent="0.35">
      <c r="A4122" s="113"/>
      <c r="B4122" s="114"/>
      <c r="C4122" s="115"/>
      <c r="D4122" s="114"/>
      <c r="E4122" s="116"/>
      <c r="F4122" s="116"/>
      <c r="G4122" s="114"/>
      <c r="H4122" s="115"/>
      <c r="I4122" s="274"/>
      <c r="J4122" s="277" t="str">
        <f>IFERROR(VLOOKUP(I4122,ACOUSTIC_SITE_INFO!$AR$3:$AS$501,2,FALSE),"")</f>
        <v/>
      </c>
    </row>
    <row r="4123" spans="1:10" x14ac:dyDescent="0.35">
      <c r="A4123" s="113"/>
      <c r="B4123" s="114"/>
      <c r="C4123" s="115"/>
      <c r="D4123" s="114"/>
      <c r="E4123" s="116"/>
      <c r="F4123" s="116"/>
      <c r="G4123" s="114"/>
      <c r="H4123" s="115"/>
      <c r="I4123" s="274"/>
      <c r="J4123" s="277" t="str">
        <f>IFERROR(VLOOKUP(I4123,ACOUSTIC_SITE_INFO!$AR$3:$AS$501,2,FALSE),"")</f>
        <v/>
      </c>
    </row>
    <row r="4124" spans="1:10" x14ac:dyDescent="0.35">
      <c r="A4124" s="113"/>
      <c r="B4124" s="114"/>
      <c r="C4124" s="115"/>
      <c r="D4124" s="114"/>
      <c r="E4124" s="116"/>
      <c r="F4124" s="116"/>
      <c r="G4124" s="114"/>
      <c r="H4124" s="115"/>
      <c r="I4124" s="274"/>
      <c r="J4124" s="277" t="str">
        <f>IFERROR(VLOOKUP(I4124,ACOUSTIC_SITE_INFO!$AR$3:$AS$501,2,FALSE),"")</f>
        <v/>
      </c>
    </row>
    <row r="4125" spans="1:10" x14ac:dyDescent="0.35">
      <c r="A4125" s="113"/>
      <c r="B4125" s="114"/>
      <c r="C4125" s="115"/>
      <c r="D4125" s="114"/>
      <c r="E4125" s="116"/>
      <c r="F4125" s="116"/>
      <c r="G4125" s="114"/>
      <c r="H4125" s="115"/>
      <c r="I4125" s="274"/>
      <c r="J4125" s="277" t="str">
        <f>IFERROR(VLOOKUP(I4125,ACOUSTIC_SITE_INFO!$AR$3:$AS$501,2,FALSE),"")</f>
        <v/>
      </c>
    </row>
    <row r="4126" spans="1:10" x14ac:dyDescent="0.35">
      <c r="A4126" s="113"/>
      <c r="B4126" s="114"/>
      <c r="C4126" s="115"/>
      <c r="D4126" s="114"/>
      <c r="E4126" s="116"/>
      <c r="F4126" s="116"/>
      <c r="G4126" s="114"/>
      <c r="H4126" s="115"/>
      <c r="I4126" s="274"/>
      <c r="J4126" s="277" t="str">
        <f>IFERROR(VLOOKUP(I4126,ACOUSTIC_SITE_INFO!$AR$3:$AS$501,2,FALSE),"")</f>
        <v/>
      </c>
    </row>
    <row r="4127" spans="1:10" x14ac:dyDescent="0.35">
      <c r="A4127" s="113"/>
      <c r="B4127" s="114"/>
      <c r="C4127" s="115"/>
      <c r="D4127" s="114"/>
      <c r="E4127" s="116"/>
      <c r="F4127" s="116"/>
      <c r="G4127" s="114"/>
      <c r="H4127" s="115"/>
      <c r="I4127" s="274"/>
      <c r="J4127" s="277" t="str">
        <f>IFERROR(VLOOKUP(I4127,ACOUSTIC_SITE_INFO!$AR$3:$AS$501,2,FALSE),"")</f>
        <v/>
      </c>
    </row>
    <row r="4128" spans="1:10" x14ac:dyDescent="0.35">
      <c r="A4128" s="113"/>
      <c r="B4128" s="114"/>
      <c r="C4128" s="115"/>
      <c r="D4128" s="114"/>
      <c r="E4128" s="116"/>
      <c r="F4128" s="116"/>
      <c r="G4128" s="114"/>
      <c r="H4128" s="115"/>
      <c r="I4128" s="274"/>
      <c r="J4128" s="277" t="str">
        <f>IFERROR(VLOOKUP(I4128,ACOUSTIC_SITE_INFO!$AR$3:$AS$501,2,FALSE),"")</f>
        <v/>
      </c>
    </row>
    <row r="4129" spans="1:10" x14ac:dyDescent="0.35">
      <c r="A4129" s="113"/>
      <c r="B4129" s="114"/>
      <c r="C4129" s="115"/>
      <c r="D4129" s="114"/>
      <c r="E4129" s="116"/>
      <c r="F4129" s="116"/>
      <c r="G4129" s="114"/>
      <c r="H4129" s="115"/>
      <c r="I4129" s="274"/>
      <c r="J4129" s="277" t="str">
        <f>IFERROR(VLOOKUP(I4129,ACOUSTIC_SITE_INFO!$AR$3:$AS$501,2,FALSE),"")</f>
        <v/>
      </c>
    </row>
    <row r="4130" spans="1:10" x14ac:dyDescent="0.35">
      <c r="A4130" s="113"/>
      <c r="B4130" s="114"/>
      <c r="C4130" s="115"/>
      <c r="D4130" s="114"/>
      <c r="E4130" s="116"/>
      <c r="F4130" s="116"/>
      <c r="G4130" s="114"/>
      <c r="H4130" s="115"/>
      <c r="I4130" s="274"/>
      <c r="J4130" s="277" t="str">
        <f>IFERROR(VLOOKUP(I4130,ACOUSTIC_SITE_INFO!$AR$3:$AS$501,2,FALSE),"")</f>
        <v/>
      </c>
    </row>
    <row r="4131" spans="1:10" x14ac:dyDescent="0.35">
      <c r="A4131" s="113"/>
      <c r="B4131" s="114"/>
      <c r="C4131" s="115"/>
      <c r="D4131" s="114"/>
      <c r="E4131" s="116"/>
      <c r="F4131" s="116"/>
      <c r="G4131" s="114"/>
      <c r="H4131" s="115"/>
      <c r="I4131" s="274"/>
      <c r="J4131" s="277" t="str">
        <f>IFERROR(VLOOKUP(I4131,ACOUSTIC_SITE_INFO!$AR$3:$AS$501,2,FALSE),"")</f>
        <v/>
      </c>
    </row>
    <row r="4132" spans="1:10" x14ac:dyDescent="0.35">
      <c r="A4132" s="113"/>
      <c r="B4132" s="114"/>
      <c r="C4132" s="115"/>
      <c r="D4132" s="114"/>
      <c r="E4132" s="116"/>
      <c r="F4132" s="116"/>
      <c r="G4132" s="114"/>
      <c r="H4132" s="115"/>
      <c r="I4132" s="274"/>
      <c r="J4132" s="277" t="str">
        <f>IFERROR(VLOOKUP(I4132,ACOUSTIC_SITE_INFO!$AR$3:$AS$501,2,FALSE),"")</f>
        <v/>
      </c>
    </row>
    <row r="4133" spans="1:10" x14ac:dyDescent="0.35">
      <c r="A4133" s="113"/>
      <c r="B4133" s="114"/>
      <c r="C4133" s="115"/>
      <c r="D4133" s="114"/>
      <c r="E4133" s="116"/>
      <c r="F4133" s="116"/>
      <c r="G4133" s="114"/>
      <c r="H4133" s="115"/>
      <c r="I4133" s="274"/>
      <c r="J4133" s="277" t="str">
        <f>IFERROR(VLOOKUP(I4133,ACOUSTIC_SITE_INFO!$AR$3:$AS$501,2,FALSE),"")</f>
        <v/>
      </c>
    </row>
    <row r="4134" spans="1:10" x14ac:dyDescent="0.35">
      <c r="A4134" s="113"/>
      <c r="B4134" s="114"/>
      <c r="C4134" s="115"/>
      <c r="D4134" s="114"/>
      <c r="E4134" s="116"/>
      <c r="F4134" s="116"/>
      <c r="G4134" s="114"/>
      <c r="H4134" s="115"/>
      <c r="I4134" s="274"/>
      <c r="J4134" s="277" t="str">
        <f>IFERROR(VLOOKUP(I4134,ACOUSTIC_SITE_INFO!$AR$3:$AS$501,2,FALSE),"")</f>
        <v/>
      </c>
    </row>
    <row r="4135" spans="1:10" x14ac:dyDescent="0.35">
      <c r="A4135" s="113"/>
      <c r="B4135" s="114"/>
      <c r="C4135" s="115"/>
      <c r="D4135" s="114"/>
      <c r="E4135" s="116"/>
      <c r="F4135" s="116"/>
      <c r="G4135" s="114"/>
      <c r="H4135" s="115"/>
      <c r="I4135" s="274"/>
      <c r="J4135" s="277" t="str">
        <f>IFERROR(VLOOKUP(I4135,ACOUSTIC_SITE_INFO!$AR$3:$AS$501,2,FALSE),"")</f>
        <v/>
      </c>
    </row>
    <row r="4136" spans="1:10" x14ac:dyDescent="0.35">
      <c r="A4136" s="113"/>
      <c r="B4136" s="114"/>
      <c r="C4136" s="115"/>
      <c r="D4136" s="114"/>
      <c r="E4136" s="116"/>
      <c r="F4136" s="116"/>
      <c r="G4136" s="114"/>
      <c r="H4136" s="115"/>
      <c r="I4136" s="274"/>
      <c r="J4136" s="277" t="str">
        <f>IFERROR(VLOOKUP(I4136,ACOUSTIC_SITE_INFO!$AR$3:$AS$501,2,FALSE),"")</f>
        <v/>
      </c>
    </row>
    <row r="4137" spans="1:10" x14ac:dyDescent="0.35">
      <c r="A4137" s="113"/>
      <c r="B4137" s="114"/>
      <c r="C4137" s="115"/>
      <c r="D4137" s="114"/>
      <c r="E4137" s="116"/>
      <c r="F4137" s="116"/>
      <c r="G4137" s="114"/>
      <c r="H4137" s="115"/>
      <c r="I4137" s="274"/>
      <c r="J4137" s="277" t="str">
        <f>IFERROR(VLOOKUP(I4137,ACOUSTIC_SITE_INFO!$AR$3:$AS$501,2,FALSE),"")</f>
        <v/>
      </c>
    </row>
    <row r="4138" spans="1:10" x14ac:dyDescent="0.35">
      <c r="A4138" s="113"/>
      <c r="B4138" s="114"/>
      <c r="C4138" s="115"/>
      <c r="D4138" s="114"/>
      <c r="E4138" s="116"/>
      <c r="F4138" s="116"/>
      <c r="G4138" s="114"/>
      <c r="H4138" s="115"/>
      <c r="I4138" s="274"/>
      <c r="J4138" s="277" t="str">
        <f>IFERROR(VLOOKUP(I4138,ACOUSTIC_SITE_INFO!$AR$3:$AS$501,2,FALSE),"")</f>
        <v/>
      </c>
    </row>
    <row r="4139" spans="1:10" x14ac:dyDescent="0.35">
      <c r="A4139" s="113"/>
      <c r="B4139" s="114"/>
      <c r="C4139" s="115"/>
      <c r="D4139" s="114"/>
      <c r="E4139" s="116"/>
      <c r="F4139" s="116"/>
      <c r="G4139" s="114"/>
      <c r="H4139" s="115"/>
      <c r="I4139" s="274"/>
      <c r="J4139" s="277" t="str">
        <f>IFERROR(VLOOKUP(I4139,ACOUSTIC_SITE_INFO!$AR$3:$AS$501,2,FALSE),"")</f>
        <v/>
      </c>
    </row>
    <row r="4140" spans="1:10" x14ac:dyDescent="0.35">
      <c r="A4140" s="113"/>
      <c r="B4140" s="114"/>
      <c r="C4140" s="115"/>
      <c r="D4140" s="114"/>
      <c r="E4140" s="116"/>
      <c r="F4140" s="116"/>
      <c r="G4140" s="114"/>
      <c r="H4140" s="115"/>
      <c r="I4140" s="274"/>
      <c r="J4140" s="277" t="str">
        <f>IFERROR(VLOOKUP(I4140,ACOUSTIC_SITE_INFO!$AR$3:$AS$501,2,FALSE),"")</f>
        <v/>
      </c>
    </row>
    <row r="4141" spans="1:10" x14ac:dyDescent="0.35">
      <c r="A4141" s="113"/>
      <c r="B4141" s="114"/>
      <c r="C4141" s="115"/>
      <c r="D4141" s="114"/>
      <c r="E4141" s="116"/>
      <c r="F4141" s="116"/>
      <c r="G4141" s="114"/>
      <c r="H4141" s="115"/>
      <c r="I4141" s="274"/>
      <c r="J4141" s="277" t="str">
        <f>IFERROR(VLOOKUP(I4141,ACOUSTIC_SITE_INFO!$AR$3:$AS$501,2,FALSE),"")</f>
        <v/>
      </c>
    </row>
    <row r="4142" spans="1:10" x14ac:dyDescent="0.35">
      <c r="A4142" s="113"/>
      <c r="B4142" s="114"/>
      <c r="C4142" s="115"/>
      <c r="D4142" s="114"/>
      <c r="E4142" s="116"/>
      <c r="F4142" s="116"/>
      <c r="G4142" s="114"/>
      <c r="H4142" s="115"/>
      <c r="I4142" s="274"/>
      <c r="J4142" s="277" t="str">
        <f>IFERROR(VLOOKUP(I4142,ACOUSTIC_SITE_INFO!$AR$3:$AS$501,2,FALSE),"")</f>
        <v/>
      </c>
    </row>
    <row r="4143" spans="1:10" x14ac:dyDescent="0.35">
      <c r="A4143" s="113"/>
      <c r="B4143" s="114"/>
      <c r="C4143" s="115"/>
      <c r="D4143" s="114"/>
      <c r="E4143" s="116"/>
      <c r="F4143" s="116"/>
      <c r="G4143" s="114"/>
      <c r="H4143" s="115"/>
      <c r="I4143" s="274"/>
      <c r="J4143" s="277" t="str">
        <f>IFERROR(VLOOKUP(I4143,ACOUSTIC_SITE_INFO!$AR$3:$AS$501,2,FALSE),"")</f>
        <v/>
      </c>
    </row>
    <row r="4144" spans="1:10" x14ac:dyDescent="0.35">
      <c r="A4144" s="113"/>
      <c r="B4144" s="114"/>
      <c r="C4144" s="115"/>
      <c r="D4144" s="114"/>
      <c r="E4144" s="116"/>
      <c r="F4144" s="116"/>
      <c r="G4144" s="114"/>
      <c r="H4144" s="115"/>
      <c r="I4144" s="274"/>
      <c r="J4144" s="277" t="str">
        <f>IFERROR(VLOOKUP(I4144,ACOUSTIC_SITE_INFO!$AR$3:$AS$501,2,FALSE),"")</f>
        <v/>
      </c>
    </row>
    <row r="4145" spans="1:10" x14ac:dyDescent="0.35">
      <c r="A4145" s="113"/>
      <c r="B4145" s="114"/>
      <c r="C4145" s="115"/>
      <c r="D4145" s="114"/>
      <c r="E4145" s="116"/>
      <c r="F4145" s="116"/>
      <c r="G4145" s="114"/>
      <c r="H4145" s="115"/>
      <c r="I4145" s="274"/>
      <c r="J4145" s="277" t="str">
        <f>IFERROR(VLOOKUP(I4145,ACOUSTIC_SITE_INFO!$AR$3:$AS$501,2,FALSE),"")</f>
        <v/>
      </c>
    </row>
    <row r="4146" spans="1:10" x14ac:dyDescent="0.35">
      <c r="A4146" s="113"/>
      <c r="B4146" s="114"/>
      <c r="C4146" s="115"/>
      <c r="D4146" s="114"/>
      <c r="E4146" s="116"/>
      <c r="F4146" s="116"/>
      <c r="G4146" s="114"/>
      <c r="H4146" s="115"/>
      <c r="I4146" s="274"/>
      <c r="J4146" s="277" t="str">
        <f>IFERROR(VLOOKUP(I4146,ACOUSTIC_SITE_INFO!$AR$3:$AS$501,2,FALSE),"")</f>
        <v/>
      </c>
    </row>
    <row r="4147" spans="1:10" x14ac:dyDescent="0.35">
      <c r="A4147" s="113"/>
      <c r="B4147" s="114"/>
      <c r="C4147" s="115"/>
      <c r="D4147" s="114"/>
      <c r="E4147" s="116"/>
      <c r="F4147" s="116"/>
      <c r="G4147" s="114"/>
      <c r="H4147" s="115"/>
      <c r="I4147" s="274"/>
      <c r="J4147" s="277" t="str">
        <f>IFERROR(VLOOKUP(I4147,ACOUSTIC_SITE_INFO!$AR$3:$AS$501,2,FALSE),"")</f>
        <v/>
      </c>
    </row>
    <row r="4148" spans="1:10" x14ac:dyDescent="0.35">
      <c r="A4148" s="113"/>
      <c r="B4148" s="114"/>
      <c r="C4148" s="115"/>
      <c r="D4148" s="114"/>
      <c r="E4148" s="116"/>
      <c r="F4148" s="116"/>
      <c r="G4148" s="114"/>
      <c r="H4148" s="115"/>
      <c r="I4148" s="274"/>
      <c r="J4148" s="277" t="str">
        <f>IFERROR(VLOOKUP(I4148,ACOUSTIC_SITE_INFO!$AR$3:$AS$501,2,FALSE),"")</f>
        <v/>
      </c>
    </row>
    <row r="4149" spans="1:10" x14ac:dyDescent="0.35">
      <c r="A4149" s="113"/>
      <c r="B4149" s="114"/>
      <c r="C4149" s="115"/>
      <c r="D4149" s="114"/>
      <c r="E4149" s="116"/>
      <c r="F4149" s="116"/>
      <c r="G4149" s="114"/>
      <c r="H4149" s="115"/>
      <c r="I4149" s="274"/>
      <c r="J4149" s="277" t="str">
        <f>IFERROR(VLOOKUP(I4149,ACOUSTIC_SITE_INFO!$AR$3:$AS$501,2,FALSE),"")</f>
        <v/>
      </c>
    </row>
    <row r="4150" spans="1:10" x14ac:dyDescent="0.35">
      <c r="A4150" s="113"/>
      <c r="B4150" s="114"/>
      <c r="C4150" s="115"/>
      <c r="D4150" s="114"/>
      <c r="E4150" s="116"/>
      <c r="F4150" s="116"/>
      <c r="G4150" s="114"/>
      <c r="H4150" s="115"/>
      <c r="I4150" s="274"/>
      <c r="J4150" s="277" t="str">
        <f>IFERROR(VLOOKUP(I4150,ACOUSTIC_SITE_INFO!$AR$3:$AS$501,2,FALSE),"")</f>
        <v/>
      </c>
    </row>
    <row r="4151" spans="1:10" x14ac:dyDescent="0.35">
      <c r="A4151" s="113"/>
      <c r="B4151" s="114"/>
      <c r="C4151" s="115"/>
      <c r="D4151" s="114"/>
      <c r="E4151" s="116"/>
      <c r="F4151" s="116"/>
      <c r="G4151" s="114"/>
      <c r="H4151" s="115"/>
      <c r="I4151" s="274"/>
      <c r="J4151" s="277" t="str">
        <f>IFERROR(VLOOKUP(I4151,ACOUSTIC_SITE_INFO!$AR$3:$AS$501,2,FALSE),"")</f>
        <v/>
      </c>
    </row>
    <row r="4152" spans="1:10" x14ac:dyDescent="0.35">
      <c r="A4152" s="113"/>
      <c r="B4152" s="114"/>
      <c r="C4152" s="115"/>
      <c r="D4152" s="114"/>
      <c r="E4152" s="116"/>
      <c r="F4152" s="116"/>
      <c r="G4152" s="114"/>
      <c r="H4152" s="115"/>
      <c r="I4152" s="274"/>
      <c r="J4152" s="277" t="str">
        <f>IFERROR(VLOOKUP(I4152,ACOUSTIC_SITE_INFO!$AR$3:$AS$501,2,FALSE),"")</f>
        <v/>
      </c>
    </row>
    <row r="4153" spans="1:10" x14ac:dyDescent="0.35">
      <c r="A4153" s="113"/>
      <c r="B4153" s="114"/>
      <c r="C4153" s="115"/>
      <c r="D4153" s="114"/>
      <c r="E4153" s="116"/>
      <c r="F4153" s="116"/>
      <c r="G4153" s="114"/>
      <c r="H4153" s="115"/>
      <c r="I4153" s="274"/>
      <c r="J4153" s="277" t="str">
        <f>IFERROR(VLOOKUP(I4153,ACOUSTIC_SITE_INFO!$AR$3:$AS$501,2,FALSE),"")</f>
        <v/>
      </c>
    </row>
    <row r="4154" spans="1:10" x14ac:dyDescent="0.35">
      <c r="A4154" s="113"/>
      <c r="B4154" s="114"/>
      <c r="C4154" s="115"/>
      <c r="D4154" s="114"/>
      <c r="E4154" s="116"/>
      <c r="F4154" s="116"/>
      <c r="G4154" s="114"/>
      <c r="H4154" s="115"/>
      <c r="I4154" s="274"/>
      <c r="J4154" s="277" t="str">
        <f>IFERROR(VLOOKUP(I4154,ACOUSTIC_SITE_INFO!$AR$3:$AS$501,2,FALSE),"")</f>
        <v/>
      </c>
    </row>
    <row r="4155" spans="1:10" x14ac:dyDescent="0.35">
      <c r="A4155" s="113"/>
      <c r="B4155" s="114"/>
      <c r="C4155" s="115"/>
      <c r="D4155" s="114"/>
      <c r="E4155" s="116"/>
      <c r="F4155" s="116"/>
      <c r="G4155" s="114"/>
      <c r="H4155" s="115"/>
      <c r="I4155" s="274"/>
      <c r="J4155" s="277" t="str">
        <f>IFERROR(VLOOKUP(I4155,ACOUSTIC_SITE_INFO!$AR$3:$AS$501,2,FALSE),"")</f>
        <v/>
      </c>
    </row>
    <row r="4156" spans="1:10" x14ac:dyDescent="0.35">
      <c r="A4156" s="113"/>
      <c r="B4156" s="114"/>
      <c r="C4156" s="115"/>
      <c r="D4156" s="114"/>
      <c r="E4156" s="116"/>
      <c r="F4156" s="116"/>
      <c r="G4156" s="114"/>
      <c r="H4156" s="115"/>
      <c r="I4156" s="274"/>
      <c r="J4156" s="277" t="str">
        <f>IFERROR(VLOOKUP(I4156,ACOUSTIC_SITE_INFO!$AR$3:$AS$501,2,FALSE),"")</f>
        <v/>
      </c>
    </row>
    <row r="4157" spans="1:10" x14ac:dyDescent="0.35">
      <c r="A4157" s="113"/>
      <c r="B4157" s="114"/>
      <c r="C4157" s="115"/>
      <c r="D4157" s="114"/>
      <c r="E4157" s="116"/>
      <c r="F4157" s="116"/>
      <c r="G4157" s="114"/>
      <c r="H4157" s="115"/>
      <c r="I4157" s="274"/>
      <c r="J4157" s="277" t="str">
        <f>IFERROR(VLOOKUP(I4157,ACOUSTIC_SITE_INFO!$AR$3:$AS$501,2,FALSE),"")</f>
        <v/>
      </c>
    </row>
    <row r="4158" spans="1:10" x14ac:dyDescent="0.35">
      <c r="A4158" s="113"/>
      <c r="B4158" s="114"/>
      <c r="C4158" s="115"/>
      <c r="D4158" s="114"/>
      <c r="E4158" s="116"/>
      <c r="F4158" s="116"/>
      <c r="G4158" s="114"/>
      <c r="H4158" s="115"/>
      <c r="I4158" s="274"/>
      <c r="J4158" s="277" t="str">
        <f>IFERROR(VLOOKUP(I4158,ACOUSTIC_SITE_INFO!$AR$3:$AS$501,2,FALSE),"")</f>
        <v/>
      </c>
    </row>
    <row r="4159" spans="1:10" x14ac:dyDescent="0.35">
      <c r="A4159" s="113"/>
      <c r="B4159" s="114"/>
      <c r="C4159" s="115"/>
      <c r="D4159" s="114"/>
      <c r="E4159" s="116"/>
      <c r="F4159" s="116"/>
      <c r="G4159" s="114"/>
      <c r="H4159" s="115"/>
      <c r="I4159" s="274"/>
      <c r="J4159" s="277" t="str">
        <f>IFERROR(VLOOKUP(I4159,ACOUSTIC_SITE_INFO!$AR$3:$AS$501,2,FALSE),"")</f>
        <v/>
      </c>
    </row>
    <row r="4160" spans="1:10" x14ac:dyDescent="0.35">
      <c r="A4160" s="113"/>
      <c r="B4160" s="114"/>
      <c r="C4160" s="115"/>
      <c r="D4160" s="114"/>
      <c r="E4160" s="116"/>
      <c r="F4160" s="116"/>
      <c r="G4160" s="114"/>
      <c r="H4160" s="115"/>
      <c r="I4160" s="274"/>
      <c r="J4160" s="277" t="str">
        <f>IFERROR(VLOOKUP(I4160,ACOUSTIC_SITE_INFO!$AR$3:$AS$501,2,FALSE),"")</f>
        <v/>
      </c>
    </row>
    <row r="4161" spans="1:10" x14ac:dyDescent="0.35">
      <c r="A4161" s="113"/>
      <c r="B4161" s="114"/>
      <c r="C4161" s="115"/>
      <c r="D4161" s="114"/>
      <c r="E4161" s="116"/>
      <c r="F4161" s="116"/>
      <c r="G4161" s="114"/>
      <c r="H4161" s="115"/>
      <c r="I4161" s="274"/>
      <c r="J4161" s="277" t="str">
        <f>IFERROR(VLOOKUP(I4161,ACOUSTIC_SITE_INFO!$AR$3:$AS$501,2,FALSE),"")</f>
        <v/>
      </c>
    </row>
    <row r="4162" spans="1:10" x14ac:dyDescent="0.35">
      <c r="A4162" s="113"/>
      <c r="B4162" s="114"/>
      <c r="C4162" s="115"/>
      <c r="D4162" s="114"/>
      <c r="E4162" s="116"/>
      <c r="F4162" s="116"/>
      <c r="G4162" s="114"/>
      <c r="H4162" s="115"/>
      <c r="I4162" s="274"/>
      <c r="J4162" s="277" t="str">
        <f>IFERROR(VLOOKUP(I4162,ACOUSTIC_SITE_INFO!$AR$3:$AS$501,2,FALSE),"")</f>
        <v/>
      </c>
    </row>
    <row r="4163" spans="1:10" x14ac:dyDescent="0.35">
      <c r="A4163" s="113"/>
      <c r="B4163" s="114"/>
      <c r="C4163" s="115"/>
      <c r="D4163" s="114"/>
      <c r="E4163" s="116"/>
      <c r="F4163" s="116"/>
      <c r="G4163" s="114"/>
      <c r="H4163" s="115"/>
      <c r="I4163" s="274"/>
      <c r="J4163" s="277" t="str">
        <f>IFERROR(VLOOKUP(I4163,ACOUSTIC_SITE_INFO!$AR$3:$AS$501,2,FALSE),"")</f>
        <v/>
      </c>
    </row>
    <row r="4164" spans="1:10" x14ac:dyDescent="0.35">
      <c r="A4164" s="113"/>
      <c r="B4164" s="114"/>
      <c r="C4164" s="115"/>
      <c r="D4164" s="114"/>
      <c r="E4164" s="116"/>
      <c r="F4164" s="116"/>
      <c r="G4164" s="114"/>
      <c r="H4164" s="115"/>
      <c r="I4164" s="274"/>
      <c r="J4164" s="277" t="str">
        <f>IFERROR(VLOOKUP(I4164,ACOUSTIC_SITE_INFO!$AR$3:$AS$501,2,FALSE),"")</f>
        <v/>
      </c>
    </row>
    <row r="4165" spans="1:10" x14ac:dyDescent="0.35">
      <c r="A4165" s="113"/>
      <c r="B4165" s="114"/>
      <c r="C4165" s="115"/>
      <c r="D4165" s="114"/>
      <c r="E4165" s="116"/>
      <c r="F4165" s="116"/>
      <c r="G4165" s="114"/>
      <c r="H4165" s="115"/>
      <c r="I4165" s="274"/>
      <c r="J4165" s="277" t="str">
        <f>IFERROR(VLOOKUP(I4165,ACOUSTIC_SITE_INFO!$AR$3:$AS$501,2,FALSE),"")</f>
        <v/>
      </c>
    </row>
    <row r="4166" spans="1:10" x14ac:dyDescent="0.35">
      <c r="A4166" s="113"/>
      <c r="B4166" s="114"/>
      <c r="C4166" s="115"/>
      <c r="D4166" s="114"/>
      <c r="E4166" s="116"/>
      <c r="F4166" s="116"/>
      <c r="G4166" s="114"/>
      <c r="H4166" s="115"/>
      <c r="I4166" s="274"/>
      <c r="J4166" s="277" t="str">
        <f>IFERROR(VLOOKUP(I4166,ACOUSTIC_SITE_INFO!$AR$3:$AS$501,2,FALSE),"")</f>
        <v/>
      </c>
    </row>
    <row r="4167" spans="1:10" x14ac:dyDescent="0.35">
      <c r="A4167" s="113"/>
      <c r="B4167" s="114"/>
      <c r="C4167" s="115"/>
      <c r="D4167" s="114"/>
      <c r="E4167" s="116"/>
      <c r="F4167" s="116"/>
      <c r="G4167" s="114"/>
      <c r="H4167" s="115"/>
      <c r="I4167" s="274"/>
      <c r="J4167" s="277" t="str">
        <f>IFERROR(VLOOKUP(I4167,ACOUSTIC_SITE_INFO!$AR$3:$AS$501,2,FALSE),"")</f>
        <v/>
      </c>
    </row>
    <row r="4168" spans="1:10" x14ac:dyDescent="0.35">
      <c r="A4168" s="113"/>
      <c r="B4168" s="114"/>
      <c r="C4168" s="115"/>
      <c r="D4168" s="114"/>
      <c r="E4168" s="116"/>
      <c r="F4168" s="116"/>
      <c r="G4168" s="114"/>
      <c r="H4168" s="115"/>
      <c r="I4168" s="274"/>
      <c r="J4168" s="277" t="str">
        <f>IFERROR(VLOOKUP(I4168,ACOUSTIC_SITE_INFO!$AR$3:$AS$501,2,FALSE),"")</f>
        <v/>
      </c>
    </row>
    <row r="4169" spans="1:10" x14ac:dyDescent="0.35">
      <c r="A4169" s="113"/>
      <c r="B4169" s="114"/>
      <c r="C4169" s="115"/>
      <c r="D4169" s="114"/>
      <c r="E4169" s="116"/>
      <c r="F4169" s="116"/>
      <c r="G4169" s="114"/>
      <c r="H4169" s="115"/>
      <c r="I4169" s="274"/>
      <c r="J4169" s="277" t="str">
        <f>IFERROR(VLOOKUP(I4169,ACOUSTIC_SITE_INFO!$AR$3:$AS$501,2,FALSE),"")</f>
        <v/>
      </c>
    </row>
    <row r="4170" spans="1:10" x14ac:dyDescent="0.35">
      <c r="A4170" s="113"/>
      <c r="B4170" s="114"/>
      <c r="C4170" s="115"/>
      <c r="D4170" s="114"/>
      <c r="E4170" s="116"/>
      <c r="F4170" s="116"/>
      <c r="G4170" s="114"/>
      <c r="H4170" s="115"/>
      <c r="I4170" s="274"/>
      <c r="J4170" s="277" t="str">
        <f>IFERROR(VLOOKUP(I4170,ACOUSTIC_SITE_INFO!$AR$3:$AS$501,2,FALSE),"")</f>
        <v/>
      </c>
    </row>
    <row r="4171" spans="1:10" x14ac:dyDescent="0.35">
      <c r="A4171" s="113"/>
      <c r="B4171" s="114"/>
      <c r="C4171" s="115"/>
      <c r="D4171" s="114"/>
      <c r="E4171" s="116"/>
      <c r="F4171" s="116"/>
      <c r="G4171" s="114"/>
      <c r="H4171" s="115"/>
      <c r="I4171" s="274"/>
      <c r="J4171" s="277" t="str">
        <f>IFERROR(VLOOKUP(I4171,ACOUSTIC_SITE_INFO!$AR$3:$AS$501,2,FALSE),"")</f>
        <v/>
      </c>
    </row>
    <row r="4172" spans="1:10" x14ac:dyDescent="0.35">
      <c r="A4172" s="113"/>
      <c r="B4172" s="114"/>
      <c r="C4172" s="115"/>
      <c r="D4172" s="114"/>
      <c r="E4172" s="116"/>
      <c r="F4172" s="116"/>
      <c r="G4172" s="114"/>
      <c r="H4172" s="115"/>
      <c r="I4172" s="274"/>
      <c r="J4172" s="277" t="str">
        <f>IFERROR(VLOOKUP(I4172,ACOUSTIC_SITE_INFO!$AR$3:$AS$501,2,FALSE),"")</f>
        <v/>
      </c>
    </row>
    <row r="4173" spans="1:10" x14ac:dyDescent="0.35">
      <c r="A4173" s="113"/>
      <c r="B4173" s="114"/>
      <c r="C4173" s="115"/>
      <c r="D4173" s="114"/>
      <c r="E4173" s="116"/>
      <c r="F4173" s="116"/>
      <c r="G4173" s="114"/>
      <c r="H4173" s="115"/>
      <c r="I4173" s="274"/>
      <c r="J4173" s="277" t="str">
        <f>IFERROR(VLOOKUP(I4173,ACOUSTIC_SITE_INFO!$AR$3:$AS$501,2,FALSE),"")</f>
        <v/>
      </c>
    </row>
    <row r="4174" spans="1:10" x14ac:dyDescent="0.35">
      <c r="A4174" s="113"/>
      <c r="B4174" s="114"/>
      <c r="C4174" s="115"/>
      <c r="D4174" s="114"/>
      <c r="E4174" s="116"/>
      <c r="F4174" s="116"/>
      <c r="G4174" s="114"/>
      <c r="H4174" s="115"/>
      <c r="I4174" s="274"/>
      <c r="J4174" s="277" t="str">
        <f>IFERROR(VLOOKUP(I4174,ACOUSTIC_SITE_INFO!$AR$3:$AS$501,2,FALSE),"")</f>
        <v/>
      </c>
    </row>
    <row r="4175" spans="1:10" x14ac:dyDescent="0.35">
      <c r="A4175" s="113"/>
      <c r="B4175" s="114"/>
      <c r="C4175" s="115"/>
      <c r="D4175" s="114"/>
      <c r="E4175" s="116"/>
      <c r="F4175" s="116"/>
      <c r="G4175" s="114"/>
      <c r="H4175" s="115"/>
      <c r="I4175" s="274"/>
      <c r="J4175" s="277" t="str">
        <f>IFERROR(VLOOKUP(I4175,ACOUSTIC_SITE_INFO!$AR$3:$AS$501,2,FALSE),"")</f>
        <v/>
      </c>
    </row>
    <row r="4176" spans="1:10" x14ac:dyDescent="0.35">
      <c r="A4176" s="113"/>
      <c r="B4176" s="114"/>
      <c r="C4176" s="115"/>
      <c r="D4176" s="114"/>
      <c r="E4176" s="116"/>
      <c r="F4176" s="116"/>
      <c r="G4176" s="114"/>
      <c r="H4176" s="115"/>
      <c r="I4176" s="274"/>
      <c r="J4176" s="277" t="str">
        <f>IFERROR(VLOOKUP(I4176,ACOUSTIC_SITE_INFO!$AR$3:$AS$501,2,FALSE),"")</f>
        <v/>
      </c>
    </row>
    <row r="4177" spans="1:10" x14ac:dyDescent="0.35">
      <c r="A4177" s="113"/>
      <c r="B4177" s="114"/>
      <c r="C4177" s="115"/>
      <c r="D4177" s="114"/>
      <c r="E4177" s="116"/>
      <c r="F4177" s="116"/>
      <c r="G4177" s="114"/>
      <c r="H4177" s="115"/>
      <c r="I4177" s="274"/>
      <c r="J4177" s="277" t="str">
        <f>IFERROR(VLOOKUP(I4177,ACOUSTIC_SITE_INFO!$AR$3:$AS$501,2,FALSE),"")</f>
        <v/>
      </c>
    </row>
    <row r="4178" spans="1:10" x14ac:dyDescent="0.35">
      <c r="A4178" s="113"/>
      <c r="B4178" s="114"/>
      <c r="C4178" s="115"/>
      <c r="D4178" s="114"/>
      <c r="E4178" s="116"/>
      <c r="F4178" s="116"/>
      <c r="G4178" s="114"/>
      <c r="H4178" s="115"/>
      <c r="I4178" s="274"/>
      <c r="J4178" s="277" t="str">
        <f>IFERROR(VLOOKUP(I4178,ACOUSTIC_SITE_INFO!$AR$3:$AS$501,2,FALSE),"")</f>
        <v/>
      </c>
    </row>
    <row r="4179" spans="1:10" x14ac:dyDescent="0.35">
      <c r="A4179" s="113"/>
      <c r="B4179" s="114"/>
      <c r="C4179" s="115"/>
      <c r="D4179" s="114"/>
      <c r="E4179" s="116"/>
      <c r="F4179" s="116"/>
      <c r="G4179" s="114"/>
      <c r="H4179" s="115"/>
      <c r="I4179" s="274"/>
      <c r="J4179" s="277" t="str">
        <f>IFERROR(VLOOKUP(I4179,ACOUSTIC_SITE_INFO!$AR$3:$AS$501,2,FALSE),"")</f>
        <v/>
      </c>
    </row>
    <row r="4180" spans="1:10" x14ac:dyDescent="0.35">
      <c r="A4180" s="113"/>
      <c r="B4180" s="114"/>
      <c r="C4180" s="115"/>
      <c r="D4180" s="114"/>
      <c r="E4180" s="116"/>
      <c r="F4180" s="116"/>
      <c r="G4180" s="114"/>
      <c r="H4180" s="115"/>
      <c r="I4180" s="274"/>
      <c r="J4180" s="277" t="str">
        <f>IFERROR(VLOOKUP(I4180,ACOUSTIC_SITE_INFO!$AR$3:$AS$501,2,FALSE),"")</f>
        <v/>
      </c>
    </row>
    <row r="4181" spans="1:10" x14ac:dyDescent="0.35">
      <c r="A4181" s="113"/>
      <c r="B4181" s="114"/>
      <c r="C4181" s="115"/>
      <c r="D4181" s="114"/>
      <c r="E4181" s="116"/>
      <c r="F4181" s="116"/>
      <c r="G4181" s="114"/>
      <c r="H4181" s="115"/>
      <c r="I4181" s="274"/>
      <c r="J4181" s="277" t="str">
        <f>IFERROR(VLOOKUP(I4181,ACOUSTIC_SITE_INFO!$AR$3:$AS$501,2,FALSE),"")</f>
        <v/>
      </c>
    </row>
    <row r="4182" spans="1:10" x14ac:dyDescent="0.35">
      <c r="A4182" s="113"/>
      <c r="B4182" s="114"/>
      <c r="C4182" s="115"/>
      <c r="D4182" s="114"/>
      <c r="E4182" s="116"/>
      <c r="F4182" s="116"/>
      <c r="G4182" s="114"/>
      <c r="H4182" s="115"/>
      <c r="I4182" s="274"/>
      <c r="J4182" s="277" t="str">
        <f>IFERROR(VLOOKUP(I4182,ACOUSTIC_SITE_INFO!$AR$3:$AS$501,2,FALSE),"")</f>
        <v/>
      </c>
    </row>
    <row r="4183" spans="1:10" x14ac:dyDescent="0.35">
      <c r="A4183" s="113"/>
      <c r="B4183" s="114"/>
      <c r="C4183" s="115"/>
      <c r="D4183" s="114"/>
      <c r="E4183" s="116"/>
      <c r="F4183" s="116"/>
      <c r="G4183" s="114"/>
      <c r="H4183" s="115"/>
      <c r="I4183" s="274"/>
      <c r="J4183" s="277" t="str">
        <f>IFERROR(VLOOKUP(I4183,ACOUSTIC_SITE_INFO!$AR$3:$AS$501,2,FALSE),"")</f>
        <v/>
      </c>
    </row>
    <row r="4184" spans="1:10" x14ac:dyDescent="0.35">
      <c r="A4184" s="113"/>
      <c r="B4184" s="114"/>
      <c r="C4184" s="115"/>
      <c r="D4184" s="114"/>
      <c r="E4184" s="116"/>
      <c r="F4184" s="116"/>
      <c r="G4184" s="114"/>
      <c r="H4184" s="115"/>
      <c r="I4184" s="274"/>
      <c r="J4184" s="277" t="str">
        <f>IFERROR(VLOOKUP(I4184,ACOUSTIC_SITE_INFO!$AR$3:$AS$501,2,FALSE),"")</f>
        <v/>
      </c>
    </row>
    <row r="4185" spans="1:10" x14ac:dyDescent="0.35">
      <c r="A4185" s="113"/>
      <c r="B4185" s="114"/>
      <c r="C4185" s="115"/>
      <c r="D4185" s="114"/>
      <c r="E4185" s="116"/>
      <c r="F4185" s="116"/>
      <c r="G4185" s="114"/>
      <c r="H4185" s="115"/>
      <c r="I4185" s="274"/>
      <c r="J4185" s="277" t="str">
        <f>IFERROR(VLOOKUP(I4185,ACOUSTIC_SITE_INFO!$AR$3:$AS$501,2,FALSE),"")</f>
        <v/>
      </c>
    </row>
    <row r="4186" spans="1:10" x14ac:dyDescent="0.35">
      <c r="A4186" s="113"/>
      <c r="B4186" s="114"/>
      <c r="C4186" s="115"/>
      <c r="D4186" s="114"/>
      <c r="E4186" s="116"/>
      <c r="F4186" s="116"/>
      <c r="G4186" s="114"/>
      <c r="H4186" s="115"/>
      <c r="I4186" s="274"/>
      <c r="J4186" s="277" t="str">
        <f>IFERROR(VLOOKUP(I4186,ACOUSTIC_SITE_INFO!$AR$3:$AS$501,2,FALSE),"")</f>
        <v/>
      </c>
    </row>
    <row r="4187" spans="1:10" x14ac:dyDescent="0.35">
      <c r="A4187" s="113"/>
      <c r="B4187" s="114"/>
      <c r="C4187" s="115"/>
      <c r="D4187" s="114"/>
      <c r="E4187" s="116"/>
      <c r="F4187" s="116"/>
      <c r="G4187" s="114"/>
      <c r="H4187" s="115"/>
      <c r="I4187" s="274"/>
      <c r="J4187" s="277" t="str">
        <f>IFERROR(VLOOKUP(I4187,ACOUSTIC_SITE_INFO!$AR$3:$AS$501,2,FALSE),"")</f>
        <v/>
      </c>
    </row>
    <row r="4188" spans="1:10" x14ac:dyDescent="0.35">
      <c r="A4188" s="113"/>
      <c r="B4188" s="114"/>
      <c r="C4188" s="115"/>
      <c r="D4188" s="114"/>
      <c r="E4188" s="116"/>
      <c r="F4188" s="116"/>
      <c r="G4188" s="114"/>
      <c r="H4188" s="115"/>
      <c r="I4188" s="274"/>
      <c r="J4188" s="277" t="str">
        <f>IFERROR(VLOOKUP(I4188,ACOUSTIC_SITE_INFO!$AR$3:$AS$501,2,FALSE),"")</f>
        <v/>
      </c>
    </row>
    <row r="4189" spans="1:10" x14ac:dyDescent="0.35">
      <c r="A4189" s="113"/>
      <c r="B4189" s="114"/>
      <c r="C4189" s="115"/>
      <c r="D4189" s="114"/>
      <c r="E4189" s="116"/>
      <c r="F4189" s="116"/>
      <c r="G4189" s="114"/>
      <c r="H4189" s="115"/>
      <c r="I4189" s="274"/>
      <c r="J4189" s="277" t="str">
        <f>IFERROR(VLOOKUP(I4189,ACOUSTIC_SITE_INFO!$AR$3:$AS$501,2,FALSE),"")</f>
        <v/>
      </c>
    </row>
    <row r="4190" spans="1:10" x14ac:dyDescent="0.35">
      <c r="A4190" s="113"/>
      <c r="B4190" s="114"/>
      <c r="C4190" s="115"/>
      <c r="D4190" s="114"/>
      <c r="E4190" s="116"/>
      <c r="F4190" s="116"/>
      <c r="G4190" s="114"/>
      <c r="H4190" s="115"/>
      <c r="I4190" s="274"/>
      <c r="J4190" s="277" t="str">
        <f>IFERROR(VLOOKUP(I4190,ACOUSTIC_SITE_INFO!$AR$3:$AS$501,2,FALSE),"")</f>
        <v/>
      </c>
    </row>
    <row r="4191" spans="1:10" x14ac:dyDescent="0.35">
      <c r="A4191" s="113"/>
      <c r="B4191" s="114"/>
      <c r="C4191" s="115"/>
      <c r="D4191" s="114"/>
      <c r="E4191" s="116"/>
      <c r="F4191" s="116"/>
      <c r="G4191" s="114"/>
      <c r="H4191" s="115"/>
      <c r="I4191" s="274"/>
      <c r="J4191" s="277" t="str">
        <f>IFERROR(VLOOKUP(I4191,ACOUSTIC_SITE_INFO!$AR$3:$AS$501,2,FALSE),"")</f>
        <v/>
      </c>
    </row>
    <row r="4192" spans="1:10" x14ac:dyDescent="0.35">
      <c r="A4192" s="113"/>
      <c r="B4192" s="114"/>
      <c r="C4192" s="115"/>
      <c r="D4192" s="114"/>
      <c r="E4192" s="116"/>
      <c r="F4192" s="116"/>
      <c r="G4192" s="114"/>
      <c r="H4192" s="115"/>
      <c r="I4192" s="274"/>
      <c r="J4192" s="277" t="str">
        <f>IFERROR(VLOOKUP(I4192,ACOUSTIC_SITE_INFO!$AR$3:$AS$501,2,FALSE),"")</f>
        <v/>
      </c>
    </row>
    <row r="4193" spans="1:10" x14ac:dyDescent="0.35">
      <c r="A4193" s="113"/>
      <c r="B4193" s="114"/>
      <c r="C4193" s="115"/>
      <c r="D4193" s="114"/>
      <c r="E4193" s="116"/>
      <c r="F4193" s="116"/>
      <c r="G4193" s="114"/>
      <c r="H4193" s="115"/>
      <c r="I4193" s="274"/>
      <c r="J4193" s="277" t="str">
        <f>IFERROR(VLOOKUP(I4193,ACOUSTIC_SITE_INFO!$AR$3:$AS$501,2,FALSE),"")</f>
        <v/>
      </c>
    </row>
    <row r="4194" spans="1:10" x14ac:dyDescent="0.35">
      <c r="A4194" s="113"/>
      <c r="B4194" s="114"/>
      <c r="C4194" s="115"/>
      <c r="D4194" s="114"/>
      <c r="E4194" s="116"/>
      <c r="F4194" s="116"/>
      <c r="G4194" s="114"/>
      <c r="H4194" s="115"/>
      <c r="I4194" s="274"/>
      <c r="J4194" s="277" t="str">
        <f>IFERROR(VLOOKUP(I4194,ACOUSTIC_SITE_INFO!$AR$3:$AS$501,2,FALSE),"")</f>
        <v/>
      </c>
    </row>
    <row r="4195" spans="1:10" x14ac:dyDescent="0.35">
      <c r="A4195" s="113"/>
      <c r="B4195" s="114"/>
      <c r="C4195" s="115"/>
      <c r="D4195" s="114"/>
      <c r="E4195" s="116"/>
      <c r="F4195" s="116"/>
      <c r="G4195" s="114"/>
      <c r="H4195" s="115"/>
      <c r="I4195" s="274"/>
      <c r="J4195" s="277" t="str">
        <f>IFERROR(VLOOKUP(I4195,ACOUSTIC_SITE_INFO!$AR$3:$AS$501,2,FALSE),"")</f>
        <v/>
      </c>
    </row>
    <row r="4196" spans="1:10" x14ac:dyDescent="0.35">
      <c r="A4196" s="113"/>
      <c r="B4196" s="114"/>
      <c r="C4196" s="115"/>
      <c r="D4196" s="114"/>
      <c r="E4196" s="116"/>
      <c r="F4196" s="116"/>
      <c r="G4196" s="114"/>
      <c r="H4196" s="115"/>
      <c r="I4196" s="274"/>
      <c r="J4196" s="277" t="str">
        <f>IFERROR(VLOOKUP(I4196,ACOUSTIC_SITE_INFO!$AR$3:$AS$501,2,FALSE),"")</f>
        <v/>
      </c>
    </row>
    <row r="4197" spans="1:10" x14ac:dyDescent="0.35">
      <c r="A4197" s="113"/>
      <c r="B4197" s="114"/>
      <c r="C4197" s="115"/>
      <c r="D4197" s="114"/>
      <c r="E4197" s="116"/>
      <c r="F4197" s="116"/>
      <c r="G4197" s="114"/>
      <c r="H4197" s="115"/>
      <c r="I4197" s="274"/>
      <c r="J4197" s="277" t="str">
        <f>IFERROR(VLOOKUP(I4197,ACOUSTIC_SITE_INFO!$AR$3:$AS$501,2,FALSE),"")</f>
        <v/>
      </c>
    </row>
    <row r="4198" spans="1:10" x14ac:dyDescent="0.35">
      <c r="A4198" s="113"/>
      <c r="B4198" s="114"/>
      <c r="C4198" s="115"/>
      <c r="D4198" s="114"/>
      <c r="E4198" s="116"/>
      <c r="F4198" s="116"/>
      <c r="G4198" s="114"/>
      <c r="H4198" s="115"/>
      <c r="I4198" s="274"/>
      <c r="J4198" s="277" t="str">
        <f>IFERROR(VLOOKUP(I4198,ACOUSTIC_SITE_INFO!$AR$3:$AS$501,2,FALSE),"")</f>
        <v/>
      </c>
    </row>
    <row r="4199" spans="1:10" x14ac:dyDescent="0.35">
      <c r="A4199" s="113"/>
      <c r="B4199" s="114"/>
      <c r="C4199" s="115"/>
      <c r="D4199" s="114"/>
      <c r="E4199" s="116"/>
      <c r="F4199" s="116"/>
      <c r="G4199" s="114"/>
      <c r="H4199" s="115"/>
      <c r="I4199" s="274"/>
      <c r="J4199" s="277" t="str">
        <f>IFERROR(VLOOKUP(I4199,ACOUSTIC_SITE_INFO!$AR$3:$AS$501,2,FALSE),"")</f>
        <v/>
      </c>
    </row>
    <row r="4200" spans="1:10" x14ac:dyDescent="0.35">
      <c r="A4200" s="113"/>
      <c r="B4200" s="114"/>
      <c r="C4200" s="115"/>
      <c r="D4200" s="114"/>
      <c r="E4200" s="116"/>
      <c r="F4200" s="116"/>
      <c r="G4200" s="114"/>
      <c r="H4200" s="115"/>
      <c r="I4200" s="274"/>
      <c r="J4200" s="277" t="str">
        <f>IFERROR(VLOOKUP(I4200,ACOUSTIC_SITE_INFO!$AR$3:$AS$501,2,FALSE),"")</f>
        <v/>
      </c>
    </row>
    <row r="4201" spans="1:10" x14ac:dyDescent="0.35">
      <c r="A4201" s="113"/>
      <c r="B4201" s="114"/>
      <c r="C4201" s="115"/>
      <c r="D4201" s="114"/>
      <c r="E4201" s="116"/>
      <c r="F4201" s="116"/>
      <c r="G4201" s="114"/>
      <c r="H4201" s="115"/>
      <c r="I4201" s="274"/>
      <c r="J4201" s="277" t="str">
        <f>IFERROR(VLOOKUP(I4201,ACOUSTIC_SITE_INFO!$AR$3:$AS$501,2,FALSE),"")</f>
        <v/>
      </c>
    </row>
    <row r="4202" spans="1:10" x14ac:dyDescent="0.35">
      <c r="A4202" s="113"/>
      <c r="B4202" s="114"/>
      <c r="C4202" s="115"/>
      <c r="D4202" s="114"/>
      <c r="E4202" s="116"/>
      <c r="F4202" s="116"/>
      <c r="G4202" s="114"/>
      <c r="H4202" s="115"/>
      <c r="I4202" s="274"/>
      <c r="J4202" s="277" t="str">
        <f>IFERROR(VLOOKUP(I4202,ACOUSTIC_SITE_INFO!$AR$3:$AS$501,2,FALSE),"")</f>
        <v/>
      </c>
    </row>
    <row r="4203" spans="1:10" x14ac:dyDescent="0.35">
      <c r="A4203" s="113"/>
      <c r="B4203" s="114"/>
      <c r="C4203" s="115"/>
      <c r="D4203" s="114"/>
      <c r="E4203" s="116"/>
      <c r="F4203" s="116"/>
      <c r="G4203" s="114"/>
      <c r="H4203" s="115"/>
      <c r="I4203" s="274"/>
      <c r="J4203" s="277" t="str">
        <f>IFERROR(VLOOKUP(I4203,ACOUSTIC_SITE_INFO!$AR$3:$AS$501,2,FALSE),"")</f>
        <v/>
      </c>
    </row>
    <row r="4204" spans="1:10" x14ac:dyDescent="0.35">
      <c r="A4204" s="113"/>
      <c r="B4204" s="114"/>
      <c r="C4204" s="115"/>
      <c r="D4204" s="114"/>
      <c r="E4204" s="116"/>
      <c r="F4204" s="116"/>
      <c r="G4204" s="114"/>
      <c r="H4204" s="115"/>
      <c r="I4204" s="274"/>
      <c r="J4204" s="277" t="str">
        <f>IFERROR(VLOOKUP(I4204,ACOUSTIC_SITE_INFO!$AR$3:$AS$501,2,FALSE),"")</f>
        <v/>
      </c>
    </row>
    <row r="4205" spans="1:10" x14ac:dyDescent="0.35">
      <c r="A4205" s="113"/>
      <c r="B4205" s="114"/>
      <c r="C4205" s="115"/>
      <c r="D4205" s="114"/>
      <c r="E4205" s="116"/>
      <c r="F4205" s="116"/>
      <c r="G4205" s="114"/>
      <c r="H4205" s="115"/>
      <c r="I4205" s="274"/>
      <c r="J4205" s="277" t="str">
        <f>IFERROR(VLOOKUP(I4205,ACOUSTIC_SITE_INFO!$AR$3:$AS$501,2,FALSE),"")</f>
        <v/>
      </c>
    </row>
    <row r="4206" spans="1:10" x14ac:dyDescent="0.35">
      <c r="A4206" s="113"/>
      <c r="B4206" s="114"/>
      <c r="C4206" s="115"/>
      <c r="D4206" s="114"/>
      <c r="E4206" s="116"/>
      <c r="F4206" s="116"/>
      <c r="G4206" s="114"/>
      <c r="H4206" s="115"/>
      <c r="I4206" s="274"/>
      <c r="J4206" s="277" t="str">
        <f>IFERROR(VLOOKUP(I4206,ACOUSTIC_SITE_INFO!$AR$3:$AS$501,2,FALSE),"")</f>
        <v/>
      </c>
    </row>
    <row r="4207" spans="1:10" x14ac:dyDescent="0.35">
      <c r="A4207" s="113"/>
      <c r="B4207" s="114"/>
      <c r="C4207" s="115"/>
      <c r="D4207" s="114"/>
      <c r="E4207" s="116"/>
      <c r="F4207" s="116"/>
      <c r="G4207" s="114"/>
      <c r="H4207" s="115"/>
      <c r="I4207" s="274"/>
      <c r="J4207" s="277" t="str">
        <f>IFERROR(VLOOKUP(I4207,ACOUSTIC_SITE_INFO!$AR$3:$AS$501,2,FALSE),"")</f>
        <v/>
      </c>
    </row>
    <row r="4208" spans="1:10" x14ac:dyDescent="0.35">
      <c r="A4208" s="113"/>
      <c r="B4208" s="114"/>
      <c r="C4208" s="115"/>
      <c r="D4208" s="114"/>
      <c r="E4208" s="116"/>
      <c r="F4208" s="116"/>
      <c r="G4208" s="114"/>
      <c r="H4208" s="115"/>
      <c r="I4208" s="274"/>
      <c r="J4208" s="277" t="str">
        <f>IFERROR(VLOOKUP(I4208,ACOUSTIC_SITE_INFO!$AR$3:$AS$501,2,FALSE),"")</f>
        <v/>
      </c>
    </row>
    <row r="4209" spans="1:10" x14ac:dyDescent="0.35">
      <c r="A4209" s="113"/>
      <c r="B4209" s="114"/>
      <c r="C4209" s="115"/>
      <c r="D4209" s="114"/>
      <c r="E4209" s="116"/>
      <c r="F4209" s="116"/>
      <c r="G4209" s="114"/>
      <c r="H4209" s="115"/>
      <c r="I4209" s="274"/>
      <c r="J4209" s="277" t="str">
        <f>IFERROR(VLOOKUP(I4209,ACOUSTIC_SITE_INFO!$AR$3:$AS$501,2,FALSE),"")</f>
        <v/>
      </c>
    </row>
    <row r="4210" spans="1:10" x14ac:dyDescent="0.35">
      <c r="A4210" s="113"/>
      <c r="B4210" s="114"/>
      <c r="C4210" s="115"/>
      <c r="D4210" s="114"/>
      <c r="E4210" s="116"/>
      <c r="F4210" s="116"/>
      <c r="G4210" s="114"/>
      <c r="H4210" s="115"/>
      <c r="I4210" s="274"/>
      <c r="J4210" s="277" t="str">
        <f>IFERROR(VLOOKUP(I4210,ACOUSTIC_SITE_INFO!$AR$3:$AS$501,2,FALSE),"")</f>
        <v/>
      </c>
    </row>
    <row r="4211" spans="1:10" x14ac:dyDescent="0.35">
      <c r="A4211" s="113"/>
      <c r="B4211" s="114"/>
      <c r="C4211" s="115"/>
      <c r="D4211" s="114"/>
      <c r="E4211" s="116"/>
      <c r="F4211" s="116"/>
      <c r="G4211" s="114"/>
      <c r="H4211" s="115"/>
      <c r="I4211" s="274"/>
      <c r="J4211" s="277" t="str">
        <f>IFERROR(VLOOKUP(I4211,ACOUSTIC_SITE_INFO!$AR$3:$AS$501,2,FALSE),"")</f>
        <v/>
      </c>
    </row>
    <row r="4212" spans="1:10" x14ac:dyDescent="0.35">
      <c r="A4212" s="113"/>
      <c r="B4212" s="114"/>
      <c r="C4212" s="115"/>
      <c r="D4212" s="114"/>
      <c r="E4212" s="116"/>
      <c r="F4212" s="116"/>
      <c r="G4212" s="114"/>
      <c r="H4212" s="115"/>
      <c r="I4212" s="274"/>
      <c r="J4212" s="277" t="str">
        <f>IFERROR(VLOOKUP(I4212,ACOUSTIC_SITE_INFO!$AR$3:$AS$501,2,FALSE),"")</f>
        <v/>
      </c>
    </row>
    <row r="4213" spans="1:10" x14ac:dyDescent="0.35">
      <c r="A4213" s="113"/>
      <c r="B4213" s="114"/>
      <c r="C4213" s="115"/>
      <c r="D4213" s="114"/>
      <c r="E4213" s="116"/>
      <c r="F4213" s="116"/>
      <c r="G4213" s="114"/>
      <c r="H4213" s="115"/>
      <c r="I4213" s="274"/>
      <c r="J4213" s="277" t="str">
        <f>IFERROR(VLOOKUP(I4213,ACOUSTIC_SITE_INFO!$AR$3:$AS$501,2,FALSE),"")</f>
        <v/>
      </c>
    </row>
    <row r="4214" spans="1:10" x14ac:dyDescent="0.35">
      <c r="A4214" s="113"/>
      <c r="B4214" s="114"/>
      <c r="C4214" s="115"/>
      <c r="D4214" s="114"/>
      <c r="E4214" s="116"/>
      <c r="F4214" s="116"/>
      <c r="G4214" s="114"/>
      <c r="H4214" s="115"/>
      <c r="I4214" s="274"/>
      <c r="J4214" s="277" t="str">
        <f>IFERROR(VLOOKUP(I4214,ACOUSTIC_SITE_INFO!$AR$3:$AS$501,2,FALSE),"")</f>
        <v/>
      </c>
    </row>
    <row r="4215" spans="1:10" x14ac:dyDescent="0.35">
      <c r="A4215" s="113"/>
      <c r="B4215" s="114"/>
      <c r="C4215" s="115"/>
      <c r="D4215" s="114"/>
      <c r="E4215" s="116"/>
      <c r="F4215" s="116"/>
      <c r="G4215" s="114"/>
      <c r="H4215" s="115"/>
      <c r="I4215" s="274"/>
      <c r="J4215" s="277" t="str">
        <f>IFERROR(VLOOKUP(I4215,ACOUSTIC_SITE_INFO!$AR$3:$AS$501,2,FALSE),"")</f>
        <v/>
      </c>
    </row>
    <row r="4216" spans="1:10" x14ac:dyDescent="0.35">
      <c r="A4216" s="113"/>
      <c r="B4216" s="114"/>
      <c r="C4216" s="115"/>
      <c r="D4216" s="114"/>
      <c r="E4216" s="116"/>
      <c r="F4216" s="116"/>
      <c r="G4216" s="114"/>
      <c r="H4216" s="115"/>
      <c r="I4216" s="274"/>
      <c r="J4216" s="277" t="str">
        <f>IFERROR(VLOOKUP(I4216,ACOUSTIC_SITE_INFO!$AR$3:$AS$501,2,FALSE),"")</f>
        <v/>
      </c>
    </row>
    <row r="4217" spans="1:10" x14ac:dyDescent="0.35">
      <c r="A4217" s="113"/>
      <c r="B4217" s="114"/>
      <c r="C4217" s="115"/>
      <c r="D4217" s="114"/>
      <c r="E4217" s="116"/>
      <c r="F4217" s="116"/>
      <c r="G4217" s="114"/>
      <c r="H4217" s="115"/>
      <c r="I4217" s="274"/>
      <c r="J4217" s="277" t="str">
        <f>IFERROR(VLOOKUP(I4217,ACOUSTIC_SITE_INFO!$AR$3:$AS$501,2,FALSE),"")</f>
        <v/>
      </c>
    </row>
    <row r="4218" spans="1:10" x14ac:dyDescent="0.35">
      <c r="A4218" s="113"/>
      <c r="B4218" s="114"/>
      <c r="C4218" s="115"/>
      <c r="D4218" s="114"/>
      <c r="E4218" s="116"/>
      <c r="F4218" s="116"/>
      <c r="G4218" s="114"/>
      <c r="H4218" s="115"/>
      <c r="I4218" s="274"/>
      <c r="J4218" s="277" t="str">
        <f>IFERROR(VLOOKUP(I4218,ACOUSTIC_SITE_INFO!$AR$3:$AS$501,2,FALSE),"")</f>
        <v/>
      </c>
    </row>
    <row r="4219" spans="1:10" x14ac:dyDescent="0.35">
      <c r="A4219" s="113"/>
      <c r="B4219" s="114"/>
      <c r="C4219" s="115"/>
      <c r="D4219" s="114"/>
      <c r="E4219" s="116"/>
      <c r="F4219" s="116"/>
      <c r="G4219" s="114"/>
      <c r="H4219" s="115"/>
      <c r="I4219" s="274"/>
      <c r="J4219" s="277" t="str">
        <f>IFERROR(VLOOKUP(I4219,ACOUSTIC_SITE_INFO!$AR$3:$AS$501,2,FALSE),"")</f>
        <v/>
      </c>
    </row>
    <row r="4220" spans="1:10" x14ac:dyDescent="0.35">
      <c r="A4220" s="113"/>
      <c r="B4220" s="114"/>
      <c r="C4220" s="115"/>
      <c r="D4220" s="114"/>
      <c r="E4220" s="116"/>
      <c r="F4220" s="116"/>
      <c r="G4220" s="114"/>
      <c r="H4220" s="115"/>
      <c r="I4220" s="274"/>
      <c r="J4220" s="277" t="str">
        <f>IFERROR(VLOOKUP(I4220,ACOUSTIC_SITE_INFO!$AR$3:$AS$501,2,FALSE),"")</f>
        <v/>
      </c>
    </row>
    <row r="4221" spans="1:10" x14ac:dyDescent="0.35">
      <c r="A4221" s="113"/>
      <c r="B4221" s="114"/>
      <c r="C4221" s="115"/>
      <c r="D4221" s="114"/>
      <c r="E4221" s="116"/>
      <c r="F4221" s="116"/>
      <c r="G4221" s="114"/>
      <c r="H4221" s="115"/>
      <c r="I4221" s="274"/>
      <c r="J4221" s="277" t="str">
        <f>IFERROR(VLOOKUP(I4221,ACOUSTIC_SITE_INFO!$AR$3:$AS$501,2,FALSE),"")</f>
        <v/>
      </c>
    </row>
    <row r="4222" spans="1:10" x14ac:dyDescent="0.35">
      <c r="A4222" s="113"/>
      <c r="B4222" s="114"/>
      <c r="C4222" s="115"/>
      <c r="D4222" s="114"/>
      <c r="E4222" s="116"/>
      <c r="F4222" s="116"/>
      <c r="G4222" s="114"/>
      <c r="H4222" s="115"/>
      <c r="I4222" s="274"/>
      <c r="J4222" s="277" t="str">
        <f>IFERROR(VLOOKUP(I4222,ACOUSTIC_SITE_INFO!$AR$3:$AS$501,2,FALSE),"")</f>
        <v/>
      </c>
    </row>
    <row r="4223" spans="1:10" x14ac:dyDescent="0.35">
      <c r="A4223" s="113"/>
      <c r="B4223" s="114"/>
      <c r="C4223" s="115"/>
      <c r="D4223" s="114"/>
      <c r="E4223" s="116"/>
      <c r="F4223" s="116"/>
      <c r="G4223" s="114"/>
      <c r="H4223" s="115"/>
      <c r="I4223" s="274"/>
      <c r="J4223" s="277" t="str">
        <f>IFERROR(VLOOKUP(I4223,ACOUSTIC_SITE_INFO!$AR$3:$AS$501,2,FALSE),"")</f>
        <v/>
      </c>
    </row>
    <row r="4224" spans="1:10" x14ac:dyDescent="0.35">
      <c r="A4224" s="113"/>
      <c r="B4224" s="114"/>
      <c r="C4224" s="115"/>
      <c r="D4224" s="114"/>
      <c r="E4224" s="116"/>
      <c r="F4224" s="116"/>
      <c r="G4224" s="114"/>
      <c r="H4224" s="115"/>
      <c r="I4224" s="274"/>
      <c r="J4224" s="277" t="str">
        <f>IFERROR(VLOOKUP(I4224,ACOUSTIC_SITE_INFO!$AR$3:$AS$501,2,FALSE),"")</f>
        <v/>
      </c>
    </row>
    <row r="4225" spans="1:10" x14ac:dyDescent="0.35">
      <c r="A4225" s="113"/>
      <c r="B4225" s="114"/>
      <c r="C4225" s="115"/>
      <c r="D4225" s="114"/>
      <c r="E4225" s="116"/>
      <c r="F4225" s="116"/>
      <c r="G4225" s="114"/>
      <c r="H4225" s="115"/>
      <c r="I4225" s="274"/>
      <c r="J4225" s="277" t="str">
        <f>IFERROR(VLOOKUP(I4225,ACOUSTIC_SITE_INFO!$AR$3:$AS$501,2,FALSE),"")</f>
        <v/>
      </c>
    </row>
    <row r="4226" spans="1:10" x14ac:dyDescent="0.35">
      <c r="A4226" s="113"/>
      <c r="B4226" s="114"/>
      <c r="C4226" s="115"/>
      <c r="D4226" s="114"/>
      <c r="E4226" s="116"/>
      <c r="F4226" s="116"/>
      <c r="G4226" s="114"/>
      <c r="H4226" s="115"/>
      <c r="I4226" s="274"/>
      <c r="J4226" s="277" t="str">
        <f>IFERROR(VLOOKUP(I4226,ACOUSTIC_SITE_INFO!$AR$3:$AS$501,2,FALSE),"")</f>
        <v/>
      </c>
    </row>
    <row r="4227" spans="1:10" x14ac:dyDescent="0.35">
      <c r="A4227" s="113"/>
      <c r="B4227" s="114"/>
      <c r="C4227" s="115"/>
      <c r="D4227" s="114"/>
      <c r="E4227" s="116"/>
      <c r="F4227" s="116"/>
      <c r="G4227" s="114"/>
      <c r="H4227" s="115"/>
      <c r="I4227" s="274"/>
      <c r="J4227" s="277" t="str">
        <f>IFERROR(VLOOKUP(I4227,ACOUSTIC_SITE_INFO!$AR$3:$AS$501,2,FALSE),"")</f>
        <v/>
      </c>
    </row>
    <row r="4228" spans="1:10" x14ac:dyDescent="0.35">
      <c r="A4228" s="113"/>
      <c r="B4228" s="114"/>
      <c r="C4228" s="115"/>
      <c r="D4228" s="114"/>
      <c r="E4228" s="116"/>
      <c r="F4228" s="116"/>
      <c r="G4228" s="114"/>
      <c r="H4228" s="115"/>
      <c r="I4228" s="274"/>
      <c r="J4228" s="277" t="str">
        <f>IFERROR(VLOOKUP(I4228,ACOUSTIC_SITE_INFO!$AR$3:$AS$501,2,FALSE),"")</f>
        <v/>
      </c>
    </row>
    <row r="4229" spans="1:10" x14ac:dyDescent="0.35">
      <c r="A4229" s="113"/>
      <c r="B4229" s="114"/>
      <c r="C4229" s="115"/>
      <c r="D4229" s="114"/>
      <c r="E4229" s="116"/>
      <c r="F4229" s="116"/>
      <c r="G4229" s="114"/>
      <c r="H4229" s="115"/>
      <c r="I4229" s="274"/>
      <c r="J4229" s="277" t="str">
        <f>IFERROR(VLOOKUP(I4229,ACOUSTIC_SITE_INFO!$AR$3:$AS$501,2,FALSE),"")</f>
        <v/>
      </c>
    </row>
    <row r="4230" spans="1:10" x14ac:dyDescent="0.35">
      <c r="A4230" s="113"/>
      <c r="B4230" s="114"/>
      <c r="C4230" s="115"/>
      <c r="D4230" s="114"/>
      <c r="E4230" s="116"/>
      <c r="F4230" s="116"/>
      <c r="G4230" s="114"/>
      <c r="H4230" s="115"/>
      <c r="I4230" s="274"/>
      <c r="J4230" s="277" t="str">
        <f>IFERROR(VLOOKUP(I4230,ACOUSTIC_SITE_INFO!$AR$3:$AS$501,2,FALSE),"")</f>
        <v/>
      </c>
    </row>
    <row r="4231" spans="1:10" x14ac:dyDescent="0.35">
      <c r="A4231" s="113"/>
      <c r="B4231" s="114"/>
      <c r="C4231" s="115"/>
      <c r="D4231" s="114"/>
      <c r="E4231" s="116"/>
      <c r="F4231" s="116"/>
      <c r="G4231" s="114"/>
      <c r="H4231" s="115"/>
      <c r="I4231" s="274"/>
      <c r="J4231" s="277" t="str">
        <f>IFERROR(VLOOKUP(I4231,ACOUSTIC_SITE_INFO!$AR$3:$AS$501,2,FALSE),"")</f>
        <v/>
      </c>
    </row>
    <row r="4232" spans="1:10" x14ac:dyDescent="0.35">
      <c r="A4232" s="113"/>
      <c r="B4232" s="114"/>
      <c r="C4232" s="115"/>
      <c r="D4232" s="114"/>
      <c r="E4232" s="116"/>
      <c r="F4232" s="116"/>
      <c r="G4232" s="114"/>
      <c r="H4232" s="115"/>
      <c r="I4232" s="274"/>
      <c r="J4232" s="277" t="str">
        <f>IFERROR(VLOOKUP(I4232,ACOUSTIC_SITE_INFO!$AR$3:$AS$501,2,FALSE),"")</f>
        <v/>
      </c>
    </row>
    <row r="4233" spans="1:10" x14ac:dyDescent="0.35">
      <c r="A4233" s="113"/>
      <c r="B4233" s="114"/>
      <c r="C4233" s="115"/>
      <c r="D4233" s="114"/>
      <c r="E4233" s="116"/>
      <c r="F4233" s="116"/>
      <c r="G4233" s="114"/>
      <c r="H4233" s="115"/>
      <c r="I4233" s="274"/>
      <c r="J4233" s="277" t="str">
        <f>IFERROR(VLOOKUP(I4233,ACOUSTIC_SITE_INFO!$AR$3:$AS$501,2,FALSE),"")</f>
        <v/>
      </c>
    </row>
    <row r="4234" spans="1:10" x14ac:dyDescent="0.35">
      <c r="A4234" s="113"/>
      <c r="B4234" s="114"/>
      <c r="C4234" s="115"/>
      <c r="D4234" s="114"/>
      <c r="E4234" s="116"/>
      <c r="F4234" s="116"/>
      <c r="G4234" s="114"/>
      <c r="H4234" s="115"/>
      <c r="I4234" s="274"/>
      <c r="J4234" s="277" t="str">
        <f>IFERROR(VLOOKUP(I4234,ACOUSTIC_SITE_INFO!$AR$3:$AS$501,2,FALSE),"")</f>
        <v/>
      </c>
    </row>
    <row r="4235" spans="1:10" x14ac:dyDescent="0.35">
      <c r="A4235" s="113"/>
      <c r="B4235" s="114"/>
      <c r="C4235" s="115"/>
      <c r="D4235" s="114"/>
      <c r="E4235" s="116"/>
      <c r="F4235" s="116"/>
      <c r="G4235" s="114"/>
      <c r="H4235" s="115"/>
      <c r="I4235" s="274"/>
      <c r="J4235" s="277" t="str">
        <f>IFERROR(VLOOKUP(I4235,ACOUSTIC_SITE_INFO!$AR$3:$AS$501,2,FALSE),"")</f>
        <v/>
      </c>
    </row>
    <row r="4236" spans="1:10" x14ac:dyDescent="0.35">
      <c r="A4236" s="113"/>
      <c r="B4236" s="114"/>
      <c r="C4236" s="115"/>
      <c r="D4236" s="114"/>
      <c r="E4236" s="116"/>
      <c r="F4236" s="116"/>
      <c r="G4236" s="114"/>
      <c r="H4236" s="115"/>
      <c r="I4236" s="274"/>
      <c r="J4236" s="277" t="str">
        <f>IFERROR(VLOOKUP(I4236,ACOUSTIC_SITE_INFO!$AR$3:$AS$501,2,FALSE),"")</f>
        <v/>
      </c>
    </row>
    <row r="4237" spans="1:10" x14ac:dyDescent="0.35">
      <c r="A4237" s="113"/>
      <c r="B4237" s="114"/>
      <c r="C4237" s="115"/>
      <c r="D4237" s="114"/>
      <c r="E4237" s="116"/>
      <c r="F4237" s="116"/>
      <c r="G4237" s="114"/>
      <c r="H4237" s="115"/>
      <c r="I4237" s="274"/>
      <c r="J4237" s="277" t="str">
        <f>IFERROR(VLOOKUP(I4237,ACOUSTIC_SITE_INFO!$AR$3:$AS$501,2,FALSE),"")</f>
        <v/>
      </c>
    </row>
    <row r="4238" spans="1:10" x14ac:dyDescent="0.35">
      <c r="A4238" s="113"/>
      <c r="B4238" s="114"/>
      <c r="C4238" s="115"/>
      <c r="D4238" s="114"/>
      <c r="E4238" s="116"/>
      <c r="F4238" s="116"/>
      <c r="G4238" s="114"/>
      <c r="H4238" s="115"/>
      <c r="I4238" s="274"/>
      <c r="J4238" s="277" t="str">
        <f>IFERROR(VLOOKUP(I4238,ACOUSTIC_SITE_INFO!$AR$3:$AS$501,2,FALSE),"")</f>
        <v/>
      </c>
    </row>
    <row r="4239" spans="1:10" x14ac:dyDescent="0.35">
      <c r="A4239" s="113"/>
      <c r="B4239" s="114"/>
      <c r="C4239" s="115"/>
      <c r="D4239" s="114"/>
      <c r="E4239" s="116"/>
      <c r="F4239" s="116"/>
      <c r="G4239" s="114"/>
      <c r="H4239" s="115"/>
      <c r="I4239" s="274"/>
      <c r="J4239" s="277" t="str">
        <f>IFERROR(VLOOKUP(I4239,ACOUSTIC_SITE_INFO!$AR$3:$AS$501,2,FALSE),"")</f>
        <v/>
      </c>
    </row>
    <row r="4240" spans="1:10" x14ac:dyDescent="0.35">
      <c r="A4240" s="113"/>
      <c r="B4240" s="114"/>
      <c r="C4240" s="115"/>
      <c r="D4240" s="114"/>
      <c r="E4240" s="116"/>
      <c r="F4240" s="116"/>
      <c r="G4240" s="114"/>
      <c r="H4240" s="115"/>
      <c r="I4240" s="274"/>
      <c r="J4240" s="277" t="str">
        <f>IFERROR(VLOOKUP(I4240,ACOUSTIC_SITE_INFO!$AR$3:$AS$501,2,FALSE),"")</f>
        <v/>
      </c>
    </row>
    <row r="4241" spans="1:10" x14ac:dyDescent="0.35">
      <c r="A4241" s="113"/>
      <c r="B4241" s="114"/>
      <c r="C4241" s="115"/>
      <c r="D4241" s="114"/>
      <c r="E4241" s="116"/>
      <c r="F4241" s="116"/>
      <c r="G4241" s="114"/>
      <c r="H4241" s="115"/>
      <c r="I4241" s="274"/>
      <c r="J4241" s="277" t="str">
        <f>IFERROR(VLOOKUP(I4241,ACOUSTIC_SITE_INFO!$AR$3:$AS$501,2,FALSE),"")</f>
        <v/>
      </c>
    </row>
    <row r="4242" spans="1:10" x14ac:dyDescent="0.35">
      <c r="A4242" s="113"/>
      <c r="B4242" s="114"/>
      <c r="C4242" s="115"/>
      <c r="D4242" s="114"/>
      <c r="E4242" s="116"/>
      <c r="F4242" s="116"/>
      <c r="G4242" s="114"/>
      <c r="H4242" s="115"/>
      <c r="I4242" s="274"/>
      <c r="J4242" s="277" t="str">
        <f>IFERROR(VLOOKUP(I4242,ACOUSTIC_SITE_INFO!$AR$3:$AS$501,2,FALSE),"")</f>
        <v/>
      </c>
    </row>
    <row r="4243" spans="1:10" x14ac:dyDescent="0.35">
      <c r="A4243" s="113"/>
      <c r="B4243" s="114"/>
      <c r="C4243" s="115"/>
      <c r="D4243" s="114"/>
      <c r="E4243" s="116"/>
      <c r="F4243" s="116"/>
      <c r="G4243" s="114"/>
      <c r="H4243" s="115"/>
      <c r="I4243" s="274"/>
      <c r="J4243" s="277" t="str">
        <f>IFERROR(VLOOKUP(I4243,ACOUSTIC_SITE_INFO!$AR$3:$AS$501,2,FALSE),"")</f>
        <v/>
      </c>
    </row>
    <row r="4244" spans="1:10" x14ac:dyDescent="0.35">
      <c r="A4244" s="113"/>
      <c r="B4244" s="114"/>
      <c r="C4244" s="115"/>
      <c r="D4244" s="114"/>
      <c r="E4244" s="116"/>
      <c r="F4244" s="116"/>
      <c r="G4244" s="114"/>
      <c r="H4244" s="115"/>
      <c r="I4244" s="274"/>
      <c r="J4244" s="277" t="str">
        <f>IFERROR(VLOOKUP(I4244,ACOUSTIC_SITE_INFO!$AR$3:$AS$501,2,FALSE),"")</f>
        <v/>
      </c>
    </row>
    <row r="4245" spans="1:10" x14ac:dyDescent="0.35">
      <c r="A4245" s="113"/>
      <c r="B4245" s="114"/>
      <c r="C4245" s="115"/>
      <c r="D4245" s="114"/>
      <c r="E4245" s="116"/>
      <c r="F4245" s="116"/>
      <c r="G4245" s="114"/>
      <c r="H4245" s="115"/>
      <c r="I4245" s="274"/>
      <c r="J4245" s="277" t="str">
        <f>IFERROR(VLOOKUP(I4245,ACOUSTIC_SITE_INFO!$AR$3:$AS$501,2,FALSE),"")</f>
        <v/>
      </c>
    </row>
    <row r="4246" spans="1:10" x14ac:dyDescent="0.35">
      <c r="A4246" s="113"/>
      <c r="B4246" s="114"/>
      <c r="C4246" s="115"/>
      <c r="D4246" s="114"/>
      <c r="E4246" s="116"/>
      <c r="F4246" s="116"/>
      <c r="G4246" s="114"/>
      <c r="H4246" s="115"/>
      <c r="I4246" s="274"/>
      <c r="J4246" s="277" t="str">
        <f>IFERROR(VLOOKUP(I4246,ACOUSTIC_SITE_INFO!$AR$3:$AS$501,2,FALSE),"")</f>
        <v/>
      </c>
    </row>
    <row r="4247" spans="1:10" x14ac:dyDescent="0.35">
      <c r="A4247" s="113"/>
      <c r="B4247" s="114"/>
      <c r="C4247" s="115"/>
      <c r="D4247" s="114"/>
      <c r="E4247" s="116"/>
      <c r="F4247" s="116"/>
      <c r="G4247" s="114"/>
      <c r="H4247" s="115"/>
      <c r="I4247" s="274"/>
      <c r="J4247" s="277" t="str">
        <f>IFERROR(VLOOKUP(I4247,ACOUSTIC_SITE_INFO!$AR$3:$AS$501,2,FALSE),"")</f>
        <v/>
      </c>
    </row>
    <row r="4248" spans="1:10" x14ac:dyDescent="0.35">
      <c r="A4248" s="113"/>
      <c r="B4248" s="114"/>
      <c r="C4248" s="115"/>
      <c r="D4248" s="114"/>
      <c r="E4248" s="116"/>
      <c r="F4248" s="116"/>
      <c r="G4248" s="114"/>
      <c r="H4248" s="115"/>
      <c r="I4248" s="274"/>
      <c r="J4248" s="277" t="str">
        <f>IFERROR(VLOOKUP(I4248,ACOUSTIC_SITE_INFO!$AR$3:$AS$501,2,FALSE),"")</f>
        <v/>
      </c>
    </row>
    <row r="4249" spans="1:10" x14ac:dyDescent="0.35">
      <c r="A4249" s="113"/>
      <c r="B4249" s="114"/>
      <c r="C4249" s="115"/>
      <c r="D4249" s="114"/>
      <c r="E4249" s="116"/>
      <c r="F4249" s="116"/>
      <c r="G4249" s="114"/>
      <c r="H4249" s="115"/>
      <c r="I4249" s="274"/>
      <c r="J4249" s="277" t="str">
        <f>IFERROR(VLOOKUP(I4249,ACOUSTIC_SITE_INFO!$AR$3:$AS$501,2,FALSE),"")</f>
        <v/>
      </c>
    </row>
    <row r="4250" spans="1:10" x14ac:dyDescent="0.35">
      <c r="A4250" s="113"/>
      <c r="B4250" s="114"/>
      <c r="C4250" s="115"/>
      <c r="D4250" s="114"/>
      <c r="E4250" s="116"/>
      <c r="F4250" s="116"/>
      <c r="G4250" s="114"/>
      <c r="H4250" s="115"/>
      <c r="I4250" s="274"/>
      <c r="J4250" s="277" t="str">
        <f>IFERROR(VLOOKUP(I4250,ACOUSTIC_SITE_INFO!$AR$3:$AS$501,2,FALSE),"")</f>
        <v/>
      </c>
    </row>
    <row r="4251" spans="1:10" x14ac:dyDescent="0.35">
      <c r="A4251" s="113"/>
      <c r="B4251" s="114"/>
      <c r="C4251" s="115"/>
      <c r="D4251" s="114"/>
      <c r="E4251" s="116"/>
      <c r="F4251" s="116"/>
      <c r="G4251" s="114"/>
      <c r="H4251" s="115"/>
      <c r="I4251" s="274"/>
      <c r="J4251" s="277" t="str">
        <f>IFERROR(VLOOKUP(I4251,ACOUSTIC_SITE_INFO!$AR$3:$AS$501,2,FALSE),"")</f>
        <v/>
      </c>
    </row>
    <row r="4252" spans="1:10" x14ac:dyDescent="0.35">
      <c r="A4252" s="113"/>
      <c r="B4252" s="114"/>
      <c r="C4252" s="115"/>
      <c r="D4252" s="114"/>
      <c r="E4252" s="116"/>
      <c r="F4252" s="116"/>
      <c r="G4252" s="114"/>
      <c r="H4252" s="115"/>
      <c r="I4252" s="274"/>
      <c r="J4252" s="277" t="str">
        <f>IFERROR(VLOOKUP(I4252,ACOUSTIC_SITE_INFO!$AR$3:$AS$501,2,FALSE),"")</f>
        <v/>
      </c>
    </row>
    <row r="4253" spans="1:10" x14ac:dyDescent="0.35">
      <c r="A4253" s="113"/>
      <c r="B4253" s="114"/>
      <c r="C4253" s="115"/>
      <c r="D4253" s="114"/>
      <c r="E4253" s="116"/>
      <c r="F4253" s="116"/>
      <c r="G4253" s="114"/>
      <c r="H4253" s="115"/>
      <c r="I4253" s="274"/>
      <c r="J4253" s="277" t="str">
        <f>IFERROR(VLOOKUP(I4253,ACOUSTIC_SITE_INFO!$AR$3:$AS$501,2,FALSE),"")</f>
        <v/>
      </c>
    </row>
    <row r="4254" spans="1:10" x14ac:dyDescent="0.35">
      <c r="A4254" s="113"/>
      <c r="B4254" s="114"/>
      <c r="C4254" s="115"/>
      <c r="D4254" s="114"/>
      <c r="E4254" s="116"/>
      <c r="F4254" s="116"/>
      <c r="G4254" s="114"/>
      <c r="H4254" s="115"/>
      <c r="I4254" s="274"/>
      <c r="J4254" s="277" t="str">
        <f>IFERROR(VLOOKUP(I4254,ACOUSTIC_SITE_INFO!$AR$3:$AS$501,2,FALSE),"")</f>
        <v/>
      </c>
    </row>
    <row r="4255" spans="1:10" x14ac:dyDescent="0.35">
      <c r="A4255" s="113"/>
      <c r="B4255" s="114"/>
      <c r="C4255" s="115"/>
      <c r="D4255" s="114"/>
      <c r="E4255" s="116"/>
      <c r="F4255" s="116"/>
      <c r="G4255" s="114"/>
      <c r="H4255" s="115"/>
      <c r="I4255" s="274"/>
      <c r="J4255" s="277" t="str">
        <f>IFERROR(VLOOKUP(I4255,ACOUSTIC_SITE_INFO!$AR$3:$AS$501,2,FALSE),"")</f>
        <v/>
      </c>
    </row>
    <row r="4256" spans="1:10" x14ac:dyDescent="0.35">
      <c r="A4256" s="113"/>
      <c r="B4256" s="114"/>
      <c r="C4256" s="115"/>
      <c r="D4256" s="114"/>
      <c r="E4256" s="116"/>
      <c r="F4256" s="116"/>
      <c r="G4256" s="114"/>
      <c r="H4256" s="115"/>
      <c r="I4256" s="274"/>
      <c r="J4256" s="277" t="str">
        <f>IFERROR(VLOOKUP(I4256,ACOUSTIC_SITE_INFO!$AR$3:$AS$501,2,FALSE),"")</f>
        <v/>
      </c>
    </row>
    <row r="4257" spans="1:10" x14ac:dyDescent="0.35">
      <c r="A4257" s="113"/>
      <c r="B4257" s="114"/>
      <c r="C4257" s="115"/>
      <c r="D4257" s="114"/>
      <c r="E4257" s="116"/>
      <c r="F4257" s="116"/>
      <c r="G4257" s="114"/>
      <c r="H4257" s="115"/>
      <c r="I4257" s="274"/>
      <c r="J4257" s="277" t="str">
        <f>IFERROR(VLOOKUP(I4257,ACOUSTIC_SITE_INFO!$AR$3:$AS$501,2,FALSE),"")</f>
        <v/>
      </c>
    </row>
    <row r="4258" spans="1:10" x14ac:dyDescent="0.35">
      <c r="A4258" s="113"/>
      <c r="B4258" s="114"/>
      <c r="C4258" s="115"/>
      <c r="D4258" s="114"/>
      <c r="E4258" s="116"/>
      <c r="F4258" s="116"/>
      <c r="G4258" s="114"/>
      <c r="H4258" s="115"/>
      <c r="I4258" s="274"/>
      <c r="J4258" s="277" t="str">
        <f>IFERROR(VLOOKUP(I4258,ACOUSTIC_SITE_INFO!$AR$3:$AS$501,2,FALSE),"")</f>
        <v/>
      </c>
    </row>
    <row r="4259" spans="1:10" x14ac:dyDescent="0.35">
      <c r="A4259" s="113"/>
      <c r="B4259" s="114"/>
      <c r="C4259" s="115"/>
      <c r="D4259" s="114"/>
      <c r="E4259" s="116"/>
      <c r="F4259" s="116"/>
      <c r="G4259" s="114"/>
      <c r="H4259" s="115"/>
      <c r="I4259" s="274"/>
      <c r="J4259" s="277" t="str">
        <f>IFERROR(VLOOKUP(I4259,ACOUSTIC_SITE_INFO!$AR$3:$AS$501,2,FALSE),"")</f>
        <v/>
      </c>
    </row>
    <row r="4260" spans="1:10" x14ac:dyDescent="0.35">
      <c r="A4260" s="113"/>
      <c r="B4260" s="114"/>
      <c r="C4260" s="115"/>
      <c r="D4260" s="114"/>
      <c r="E4260" s="116"/>
      <c r="F4260" s="116"/>
      <c r="G4260" s="114"/>
      <c r="H4260" s="115"/>
      <c r="I4260" s="274"/>
      <c r="J4260" s="277" t="str">
        <f>IFERROR(VLOOKUP(I4260,ACOUSTIC_SITE_INFO!$AR$3:$AS$501,2,FALSE),"")</f>
        <v/>
      </c>
    </row>
    <row r="4261" spans="1:10" x14ac:dyDescent="0.35">
      <c r="A4261" s="113"/>
      <c r="B4261" s="114"/>
      <c r="C4261" s="115"/>
      <c r="D4261" s="114"/>
      <c r="E4261" s="116"/>
      <c r="F4261" s="116"/>
      <c r="G4261" s="114"/>
      <c r="H4261" s="115"/>
      <c r="I4261" s="274"/>
      <c r="J4261" s="277" t="str">
        <f>IFERROR(VLOOKUP(I4261,ACOUSTIC_SITE_INFO!$AR$3:$AS$501,2,FALSE),"")</f>
        <v/>
      </c>
    </row>
    <row r="4262" spans="1:10" x14ac:dyDescent="0.35">
      <c r="A4262" s="113"/>
      <c r="B4262" s="114"/>
      <c r="C4262" s="115"/>
      <c r="D4262" s="114"/>
      <c r="E4262" s="116"/>
      <c r="F4262" s="116"/>
      <c r="G4262" s="114"/>
      <c r="H4262" s="115"/>
      <c r="I4262" s="274"/>
      <c r="J4262" s="277" t="str">
        <f>IFERROR(VLOOKUP(I4262,ACOUSTIC_SITE_INFO!$AR$3:$AS$501,2,FALSE),"")</f>
        <v/>
      </c>
    </row>
    <row r="4263" spans="1:10" x14ac:dyDescent="0.35">
      <c r="A4263" s="113"/>
      <c r="B4263" s="114"/>
      <c r="C4263" s="115"/>
      <c r="D4263" s="114"/>
      <c r="E4263" s="116"/>
      <c r="F4263" s="116"/>
      <c r="G4263" s="114"/>
      <c r="H4263" s="115"/>
      <c r="I4263" s="274"/>
      <c r="J4263" s="277" t="str">
        <f>IFERROR(VLOOKUP(I4263,ACOUSTIC_SITE_INFO!$AR$3:$AS$501,2,FALSE),"")</f>
        <v/>
      </c>
    </row>
    <row r="4264" spans="1:10" x14ac:dyDescent="0.35">
      <c r="A4264" s="113"/>
      <c r="B4264" s="114"/>
      <c r="C4264" s="115"/>
      <c r="D4264" s="114"/>
      <c r="E4264" s="116"/>
      <c r="F4264" s="116"/>
      <c r="G4264" s="114"/>
      <c r="H4264" s="115"/>
      <c r="I4264" s="274"/>
      <c r="J4264" s="277" t="str">
        <f>IFERROR(VLOOKUP(I4264,ACOUSTIC_SITE_INFO!$AR$3:$AS$501,2,FALSE),"")</f>
        <v/>
      </c>
    </row>
    <row r="4265" spans="1:10" x14ac:dyDescent="0.35">
      <c r="A4265" s="113"/>
      <c r="B4265" s="114"/>
      <c r="C4265" s="115"/>
      <c r="D4265" s="114"/>
      <c r="E4265" s="116"/>
      <c r="F4265" s="116"/>
      <c r="G4265" s="114"/>
      <c r="H4265" s="115"/>
      <c r="I4265" s="274"/>
      <c r="J4265" s="277" t="str">
        <f>IFERROR(VLOOKUP(I4265,ACOUSTIC_SITE_INFO!$AR$3:$AS$501,2,FALSE),"")</f>
        <v/>
      </c>
    </row>
    <row r="4266" spans="1:10" x14ac:dyDescent="0.35">
      <c r="A4266" s="113"/>
      <c r="B4266" s="114"/>
      <c r="C4266" s="115"/>
      <c r="D4266" s="114"/>
      <c r="E4266" s="116"/>
      <c r="F4266" s="116"/>
      <c r="G4266" s="114"/>
      <c r="H4266" s="115"/>
      <c r="I4266" s="274"/>
      <c r="J4266" s="277" t="str">
        <f>IFERROR(VLOOKUP(I4266,ACOUSTIC_SITE_INFO!$AR$3:$AS$501,2,FALSE),"")</f>
        <v/>
      </c>
    </row>
    <row r="4267" spans="1:10" x14ac:dyDescent="0.35">
      <c r="A4267" s="113"/>
      <c r="B4267" s="114"/>
      <c r="C4267" s="115"/>
      <c r="D4267" s="114"/>
      <c r="E4267" s="116"/>
      <c r="F4267" s="116"/>
      <c r="G4267" s="114"/>
      <c r="H4267" s="115"/>
      <c r="I4267" s="274"/>
      <c r="J4267" s="277" t="str">
        <f>IFERROR(VLOOKUP(I4267,ACOUSTIC_SITE_INFO!$AR$3:$AS$501,2,FALSE),"")</f>
        <v/>
      </c>
    </row>
    <row r="4268" spans="1:10" x14ac:dyDescent="0.35">
      <c r="A4268" s="113"/>
      <c r="B4268" s="114"/>
      <c r="C4268" s="115"/>
      <c r="D4268" s="114"/>
      <c r="E4268" s="116"/>
      <c r="F4268" s="116"/>
      <c r="G4268" s="114"/>
      <c r="H4268" s="115"/>
      <c r="I4268" s="274"/>
      <c r="J4268" s="277" t="str">
        <f>IFERROR(VLOOKUP(I4268,ACOUSTIC_SITE_INFO!$AR$3:$AS$501,2,FALSE),"")</f>
        <v/>
      </c>
    </row>
    <row r="4269" spans="1:10" x14ac:dyDescent="0.35">
      <c r="A4269" s="113"/>
      <c r="B4269" s="114"/>
      <c r="C4269" s="115"/>
      <c r="D4269" s="114"/>
      <c r="E4269" s="116"/>
      <c r="F4269" s="116"/>
      <c r="G4269" s="114"/>
      <c r="H4269" s="115"/>
      <c r="I4269" s="274"/>
      <c r="J4269" s="277" t="str">
        <f>IFERROR(VLOOKUP(I4269,ACOUSTIC_SITE_INFO!$AR$3:$AS$501,2,FALSE),"")</f>
        <v/>
      </c>
    </row>
    <row r="4270" spans="1:10" x14ac:dyDescent="0.35">
      <c r="A4270" s="113"/>
      <c r="B4270" s="114"/>
      <c r="C4270" s="115"/>
      <c r="D4270" s="114"/>
      <c r="E4270" s="116"/>
      <c r="F4270" s="116"/>
      <c r="G4270" s="114"/>
      <c r="H4270" s="115"/>
      <c r="I4270" s="274"/>
      <c r="J4270" s="277" t="str">
        <f>IFERROR(VLOOKUP(I4270,ACOUSTIC_SITE_INFO!$AR$3:$AS$501,2,FALSE),"")</f>
        <v/>
      </c>
    </row>
    <row r="4271" spans="1:10" x14ac:dyDescent="0.35">
      <c r="A4271" s="113"/>
      <c r="B4271" s="114"/>
      <c r="C4271" s="115"/>
      <c r="D4271" s="114"/>
      <c r="E4271" s="116"/>
      <c r="F4271" s="116"/>
      <c r="G4271" s="114"/>
      <c r="H4271" s="115"/>
      <c r="I4271" s="274"/>
      <c r="J4271" s="277" t="str">
        <f>IFERROR(VLOOKUP(I4271,ACOUSTIC_SITE_INFO!$AR$3:$AS$501,2,FALSE),"")</f>
        <v/>
      </c>
    </row>
    <row r="4272" spans="1:10" x14ac:dyDescent="0.35">
      <c r="A4272" s="113"/>
      <c r="B4272" s="114"/>
      <c r="C4272" s="115"/>
      <c r="D4272" s="114"/>
      <c r="E4272" s="116"/>
      <c r="F4272" s="116"/>
      <c r="G4272" s="114"/>
      <c r="H4272" s="115"/>
      <c r="I4272" s="274"/>
      <c r="J4272" s="277" t="str">
        <f>IFERROR(VLOOKUP(I4272,ACOUSTIC_SITE_INFO!$AR$3:$AS$501,2,FALSE),"")</f>
        <v/>
      </c>
    </row>
    <row r="4273" spans="1:10" x14ac:dyDescent="0.35">
      <c r="A4273" s="113"/>
      <c r="B4273" s="114"/>
      <c r="C4273" s="115"/>
      <c r="D4273" s="114"/>
      <c r="E4273" s="116"/>
      <c r="F4273" s="116"/>
      <c r="G4273" s="114"/>
      <c r="H4273" s="115"/>
      <c r="I4273" s="274"/>
      <c r="J4273" s="277" t="str">
        <f>IFERROR(VLOOKUP(I4273,ACOUSTIC_SITE_INFO!$AR$3:$AS$501,2,FALSE),"")</f>
        <v/>
      </c>
    </row>
    <row r="4274" spans="1:10" x14ac:dyDescent="0.35">
      <c r="A4274" s="113"/>
      <c r="B4274" s="114"/>
      <c r="C4274" s="115"/>
      <c r="D4274" s="114"/>
      <c r="E4274" s="116"/>
      <c r="F4274" s="116"/>
      <c r="G4274" s="114"/>
      <c r="H4274" s="115"/>
      <c r="I4274" s="274"/>
      <c r="J4274" s="277" t="str">
        <f>IFERROR(VLOOKUP(I4274,ACOUSTIC_SITE_INFO!$AR$3:$AS$501,2,FALSE),"")</f>
        <v/>
      </c>
    </row>
    <row r="4275" spans="1:10" x14ac:dyDescent="0.35">
      <c r="A4275" s="113"/>
      <c r="B4275" s="114"/>
      <c r="C4275" s="115"/>
      <c r="D4275" s="114"/>
      <c r="E4275" s="116"/>
      <c r="F4275" s="116"/>
      <c r="G4275" s="114"/>
      <c r="H4275" s="115"/>
      <c r="I4275" s="274"/>
      <c r="J4275" s="277" t="str">
        <f>IFERROR(VLOOKUP(I4275,ACOUSTIC_SITE_INFO!$AR$3:$AS$501,2,FALSE),"")</f>
        <v/>
      </c>
    </row>
    <row r="4276" spans="1:10" x14ac:dyDescent="0.35">
      <c r="A4276" s="113"/>
      <c r="B4276" s="114"/>
      <c r="C4276" s="115"/>
      <c r="D4276" s="114"/>
      <c r="E4276" s="116"/>
      <c r="F4276" s="116"/>
      <c r="G4276" s="114"/>
      <c r="H4276" s="115"/>
      <c r="I4276" s="274"/>
      <c r="J4276" s="277" t="str">
        <f>IFERROR(VLOOKUP(I4276,ACOUSTIC_SITE_INFO!$AR$3:$AS$501,2,FALSE),"")</f>
        <v/>
      </c>
    </row>
    <row r="4277" spans="1:10" x14ac:dyDescent="0.35">
      <c r="A4277" s="113"/>
      <c r="B4277" s="114"/>
      <c r="C4277" s="115"/>
      <c r="D4277" s="114"/>
      <c r="E4277" s="116"/>
      <c r="F4277" s="116"/>
      <c r="G4277" s="114"/>
      <c r="H4277" s="115"/>
      <c r="I4277" s="274"/>
      <c r="J4277" s="277" t="str">
        <f>IFERROR(VLOOKUP(I4277,ACOUSTIC_SITE_INFO!$AR$3:$AS$501,2,FALSE),"")</f>
        <v/>
      </c>
    </row>
    <row r="4278" spans="1:10" x14ac:dyDescent="0.35">
      <c r="A4278" s="113"/>
      <c r="B4278" s="114"/>
      <c r="C4278" s="115"/>
      <c r="D4278" s="114"/>
      <c r="E4278" s="116"/>
      <c r="F4278" s="116"/>
      <c r="G4278" s="114"/>
      <c r="H4278" s="115"/>
      <c r="I4278" s="274"/>
      <c r="J4278" s="277" t="str">
        <f>IFERROR(VLOOKUP(I4278,ACOUSTIC_SITE_INFO!$AR$3:$AS$501,2,FALSE),"")</f>
        <v/>
      </c>
    </row>
    <row r="4279" spans="1:10" x14ac:dyDescent="0.35">
      <c r="A4279" s="113"/>
      <c r="B4279" s="114"/>
      <c r="C4279" s="115"/>
      <c r="D4279" s="114"/>
      <c r="E4279" s="116"/>
      <c r="F4279" s="116"/>
      <c r="G4279" s="114"/>
      <c r="H4279" s="115"/>
      <c r="I4279" s="274"/>
      <c r="J4279" s="277" t="str">
        <f>IFERROR(VLOOKUP(I4279,ACOUSTIC_SITE_INFO!$AR$3:$AS$501,2,FALSE),"")</f>
        <v/>
      </c>
    </row>
    <row r="4280" spans="1:10" x14ac:dyDescent="0.35">
      <c r="A4280" s="113"/>
      <c r="B4280" s="114"/>
      <c r="C4280" s="115"/>
      <c r="D4280" s="114"/>
      <c r="E4280" s="116"/>
      <c r="F4280" s="116"/>
      <c r="G4280" s="114"/>
      <c r="H4280" s="115"/>
      <c r="I4280" s="274"/>
      <c r="J4280" s="277" t="str">
        <f>IFERROR(VLOOKUP(I4280,ACOUSTIC_SITE_INFO!$AR$3:$AS$501,2,FALSE),"")</f>
        <v/>
      </c>
    </row>
    <row r="4281" spans="1:10" x14ac:dyDescent="0.35">
      <c r="A4281" s="113"/>
      <c r="B4281" s="114"/>
      <c r="C4281" s="115"/>
      <c r="D4281" s="114"/>
      <c r="E4281" s="116"/>
      <c r="F4281" s="116"/>
      <c r="G4281" s="114"/>
      <c r="H4281" s="115"/>
      <c r="I4281" s="274"/>
      <c r="J4281" s="277" t="str">
        <f>IFERROR(VLOOKUP(I4281,ACOUSTIC_SITE_INFO!$AR$3:$AS$501,2,FALSE),"")</f>
        <v/>
      </c>
    </row>
    <row r="4282" spans="1:10" x14ac:dyDescent="0.35">
      <c r="A4282" s="113"/>
      <c r="B4282" s="114"/>
      <c r="C4282" s="115"/>
      <c r="D4282" s="114"/>
      <c r="E4282" s="116"/>
      <c r="F4282" s="116"/>
      <c r="G4282" s="114"/>
      <c r="H4282" s="115"/>
      <c r="I4282" s="274"/>
      <c r="J4282" s="277" t="str">
        <f>IFERROR(VLOOKUP(I4282,ACOUSTIC_SITE_INFO!$AR$3:$AS$501,2,FALSE),"")</f>
        <v/>
      </c>
    </row>
    <row r="4283" spans="1:10" x14ac:dyDescent="0.35">
      <c r="A4283" s="113"/>
      <c r="B4283" s="114"/>
      <c r="C4283" s="115"/>
      <c r="D4283" s="114"/>
      <c r="E4283" s="116"/>
      <c r="F4283" s="116"/>
      <c r="G4283" s="114"/>
      <c r="H4283" s="115"/>
      <c r="I4283" s="274"/>
      <c r="J4283" s="277" t="str">
        <f>IFERROR(VLOOKUP(I4283,ACOUSTIC_SITE_INFO!$AR$3:$AS$501,2,FALSE),"")</f>
        <v/>
      </c>
    </row>
    <row r="4284" spans="1:10" x14ac:dyDescent="0.35">
      <c r="A4284" s="113"/>
      <c r="B4284" s="114"/>
      <c r="C4284" s="115"/>
      <c r="D4284" s="114"/>
      <c r="E4284" s="116"/>
      <c r="F4284" s="116"/>
      <c r="G4284" s="114"/>
      <c r="H4284" s="115"/>
      <c r="I4284" s="274"/>
      <c r="J4284" s="277" t="str">
        <f>IFERROR(VLOOKUP(I4284,ACOUSTIC_SITE_INFO!$AR$3:$AS$501,2,FALSE),"")</f>
        <v/>
      </c>
    </row>
    <row r="4285" spans="1:10" x14ac:dyDescent="0.35">
      <c r="A4285" s="113"/>
      <c r="B4285" s="114"/>
      <c r="C4285" s="115"/>
      <c r="D4285" s="114"/>
      <c r="E4285" s="116"/>
      <c r="F4285" s="116"/>
      <c r="G4285" s="114"/>
      <c r="H4285" s="115"/>
      <c r="I4285" s="274"/>
      <c r="J4285" s="277" t="str">
        <f>IFERROR(VLOOKUP(I4285,ACOUSTIC_SITE_INFO!$AR$3:$AS$501,2,FALSE),"")</f>
        <v/>
      </c>
    </row>
    <row r="4286" spans="1:10" x14ac:dyDescent="0.35">
      <c r="A4286" s="113"/>
      <c r="B4286" s="114"/>
      <c r="C4286" s="115"/>
      <c r="D4286" s="114"/>
      <c r="E4286" s="116"/>
      <c r="F4286" s="116"/>
      <c r="G4286" s="114"/>
      <c r="H4286" s="115"/>
      <c r="I4286" s="274"/>
      <c r="J4286" s="277" t="str">
        <f>IFERROR(VLOOKUP(I4286,ACOUSTIC_SITE_INFO!$AR$3:$AS$501,2,FALSE),"")</f>
        <v/>
      </c>
    </row>
    <row r="4287" spans="1:10" x14ac:dyDescent="0.35">
      <c r="A4287" s="113"/>
      <c r="B4287" s="114"/>
      <c r="C4287" s="115"/>
      <c r="D4287" s="114"/>
      <c r="E4287" s="116"/>
      <c r="F4287" s="116"/>
      <c r="G4287" s="114"/>
      <c r="H4287" s="115"/>
      <c r="I4287" s="274"/>
      <c r="J4287" s="277" t="str">
        <f>IFERROR(VLOOKUP(I4287,ACOUSTIC_SITE_INFO!$AR$3:$AS$501,2,FALSE),"")</f>
        <v/>
      </c>
    </row>
    <row r="4288" spans="1:10" x14ac:dyDescent="0.35">
      <c r="A4288" s="113"/>
      <c r="B4288" s="114"/>
      <c r="C4288" s="115"/>
      <c r="D4288" s="114"/>
      <c r="E4288" s="116"/>
      <c r="F4288" s="116"/>
      <c r="G4288" s="114"/>
      <c r="H4288" s="115"/>
      <c r="I4288" s="274"/>
      <c r="J4288" s="277" t="str">
        <f>IFERROR(VLOOKUP(I4288,ACOUSTIC_SITE_INFO!$AR$3:$AS$501,2,FALSE),"")</f>
        <v/>
      </c>
    </row>
    <row r="4289" spans="1:10" x14ac:dyDescent="0.35">
      <c r="A4289" s="113"/>
      <c r="B4289" s="114"/>
      <c r="C4289" s="115"/>
      <c r="D4289" s="114"/>
      <c r="E4289" s="116"/>
      <c r="F4289" s="116"/>
      <c r="G4289" s="114"/>
      <c r="H4289" s="115"/>
      <c r="I4289" s="274"/>
      <c r="J4289" s="277" t="str">
        <f>IFERROR(VLOOKUP(I4289,ACOUSTIC_SITE_INFO!$AR$3:$AS$501,2,FALSE),"")</f>
        <v/>
      </c>
    </row>
    <row r="4290" spans="1:10" x14ac:dyDescent="0.35">
      <c r="A4290" s="113"/>
      <c r="B4290" s="114"/>
      <c r="C4290" s="115"/>
      <c r="D4290" s="114"/>
      <c r="E4290" s="116"/>
      <c r="F4290" s="116"/>
      <c r="G4290" s="114"/>
      <c r="H4290" s="115"/>
      <c r="I4290" s="274"/>
      <c r="J4290" s="277" t="str">
        <f>IFERROR(VLOOKUP(I4290,ACOUSTIC_SITE_INFO!$AR$3:$AS$501,2,FALSE),"")</f>
        <v/>
      </c>
    </row>
    <row r="4291" spans="1:10" x14ac:dyDescent="0.35">
      <c r="A4291" s="113"/>
      <c r="B4291" s="114"/>
      <c r="C4291" s="115"/>
      <c r="D4291" s="114"/>
      <c r="E4291" s="116"/>
      <c r="F4291" s="116"/>
      <c r="G4291" s="114"/>
      <c r="H4291" s="115"/>
      <c r="I4291" s="274"/>
      <c r="J4291" s="277" t="str">
        <f>IFERROR(VLOOKUP(I4291,ACOUSTIC_SITE_INFO!$AR$3:$AS$501,2,FALSE),"")</f>
        <v/>
      </c>
    </row>
    <row r="4292" spans="1:10" x14ac:dyDescent="0.35">
      <c r="A4292" s="113"/>
      <c r="B4292" s="114"/>
      <c r="C4292" s="115"/>
      <c r="D4292" s="114"/>
      <c r="E4292" s="116"/>
      <c r="F4292" s="116"/>
      <c r="G4292" s="114"/>
      <c r="H4292" s="115"/>
      <c r="I4292" s="274"/>
      <c r="J4292" s="277" t="str">
        <f>IFERROR(VLOOKUP(I4292,ACOUSTIC_SITE_INFO!$AR$3:$AS$501,2,FALSE),"")</f>
        <v/>
      </c>
    </row>
    <row r="4293" spans="1:10" x14ac:dyDescent="0.35">
      <c r="A4293" s="113"/>
      <c r="B4293" s="114"/>
      <c r="C4293" s="115"/>
      <c r="D4293" s="114"/>
      <c r="E4293" s="116"/>
      <c r="F4293" s="116"/>
      <c r="G4293" s="114"/>
      <c r="H4293" s="115"/>
      <c r="I4293" s="274"/>
      <c r="J4293" s="277" t="str">
        <f>IFERROR(VLOOKUP(I4293,ACOUSTIC_SITE_INFO!$AR$3:$AS$501,2,FALSE),"")</f>
        <v/>
      </c>
    </row>
    <row r="4294" spans="1:10" x14ac:dyDescent="0.35">
      <c r="A4294" s="113"/>
      <c r="B4294" s="114"/>
      <c r="C4294" s="115"/>
      <c r="D4294" s="114"/>
      <c r="E4294" s="116"/>
      <c r="F4294" s="116"/>
      <c r="G4294" s="114"/>
      <c r="H4294" s="115"/>
      <c r="I4294" s="274"/>
      <c r="J4294" s="277" t="str">
        <f>IFERROR(VLOOKUP(I4294,ACOUSTIC_SITE_INFO!$AR$3:$AS$501,2,FALSE),"")</f>
        <v/>
      </c>
    </row>
    <row r="4295" spans="1:10" x14ac:dyDescent="0.35">
      <c r="A4295" s="113"/>
      <c r="B4295" s="114"/>
      <c r="C4295" s="115"/>
      <c r="D4295" s="114"/>
      <c r="E4295" s="116"/>
      <c r="F4295" s="116"/>
      <c r="G4295" s="114"/>
      <c r="H4295" s="115"/>
      <c r="I4295" s="274"/>
      <c r="J4295" s="277" t="str">
        <f>IFERROR(VLOOKUP(I4295,ACOUSTIC_SITE_INFO!$AR$3:$AS$501,2,FALSE),"")</f>
        <v/>
      </c>
    </row>
    <row r="4296" spans="1:10" x14ac:dyDescent="0.35">
      <c r="A4296" s="113"/>
      <c r="B4296" s="114"/>
      <c r="C4296" s="115"/>
      <c r="D4296" s="114"/>
      <c r="E4296" s="116"/>
      <c r="F4296" s="116"/>
      <c r="G4296" s="114"/>
      <c r="H4296" s="115"/>
      <c r="I4296" s="274"/>
      <c r="J4296" s="277" t="str">
        <f>IFERROR(VLOOKUP(I4296,ACOUSTIC_SITE_INFO!$AR$3:$AS$501,2,FALSE),"")</f>
        <v/>
      </c>
    </row>
    <row r="4297" spans="1:10" x14ac:dyDescent="0.35">
      <c r="A4297" s="113"/>
      <c r="B4297" s="114"/>
      <c r="C4297" s="115"/>
      <c r="D4297" s="114"/>
      <c r="E4297" s="116"/>
      <c r="F4297" s="116"/>
      <c r="G4297" s="114"/>
      <c r="H4297" s="115"/>
      <c r="I4297" s="274"/>
      <c r="J4297" s="277" t="str">
        <f>IFERROR(VLOOKUP(I4297,ACOUSTIC_SITE_INFO!$AR$3:$AS$501,2,FALSE),"")</f>
        <v/>
      </c>
    </row>
    <row r="4298" spans="1:10" x14ac:dyDescent="0.35">
      <c r="A4298" s="113"/>
      <c r="B4298" s="114"/>
      <c r="C4298" s="115"/>
      <c r="D4298" s="114"/>
      <c r="E4298" s="116"/>
      <c r="F4298" s="116"/>
      <c r="G4298" s="114"/>
      <c r="H4298" s="115"/>
      <c r="I4298" s="274"/>
      <c r="J4298" s="277" t="str">
        <f>IFERROR(VLOOKUP(I4298,ACOUSTIC_SITE_INFO!$AR$3:$AS$501,2,FALSE),"")</f>
        <v/>
      </c>
    </row>
    <row r="4299" spans="1:10" x14ac:dyDescent="0.35">
      <c r="A4299" s="113"/>
      <c r="B4299" s="114"/>
      <c r="C4299" s="115"/>
      <c r="D4299" s="114"/>
      <c r="E4299" s="116"/>
      <c r="F4299" s="116"/>
      <c r="G4299" s="114"/>
      <c r="H4299" s="115"/>
      <c r="I4299" s="274"/>
      <c r="J4299" s="277" t="str">
        <f>IFERROR(VLOOKUP(I4299,ACOUSTIC_SITE_INFO!$AR$3:$AS$501,2,FALSE),"")</f>
        <v/>
      </c>
    </row>
    <row r="4300" spans="1:10" x14ac:dyDescent="0.35">
      <c r="A4300" s="113"/>
      <c r="B4300" s="114"/>
      <c r="C4300" s="115"/>
      <c r="D4300" s="114"/>
      <c r="E4300" s="116"/>
      <c r="F4300" s="116"/>
      <c r="G4300" s="114"/>
      <c r="H4300" s="115"/>
      <c r="I4300" s="274"/>
      <c r="J4300" s="277" t="str">
        <f>IFERROR(VLOOKUP(I4300,ACOUSTIC_SITE_INFO!$AR$3:$AS$501,2,FALSE),"")</f>
        <v/>
      </c>
    </row>
    <row r="4301" spans="1:10" x14ac:dyDescent="0.35">
      <c r="A4301" s="113"/>
      <c r="B4301" s="114"/>
      <c r="C4301" s="115"/>
      <c r="D4301" s="114"/>
      <c r="E4301" s="116"/>
      <c r="F4301" s="116"/>
      <c r="G4301" s="114"/>
      <c r="H4301" s="115"/>
      <c r="I4301" s="274"/>
      <c r="J4301" s="277" t="str">
        <f>IFERROR(VLOOKUP(I4301,ACOUSTIC_SITE_INFO!$AR$3:$AS$501,2,FALSE),"")</f>
        <v/>
      </c>
    </row>
    <row r="4302" spans="1:10" x14ac:dyDescent="0.35">
      <c r="A4302" s="113"/>
      <c r="B4302" s="114"/>
      <c r="C4302" s="115"/>
      <c r="D4302" s="114"/>
      <c r="E4302" s="116"/>
      <c r="F4302" s="116"/>
      <c r="G4302" s="114"/>
      <c r="H4302" s="115"/>
      <c r="I4302" s="274"/>
      <c r="J4302" s="277" t="str">
        <f>IFERROR(VLOOKUP(I4302,ACOUSTIC_SITE_INFO!$AR$3:$AS$501,2,FALSE),"")</f>
        <v/>
      </c>
    </row>
    <row r="4303" spans="1:10" x14ac:dyDescent="0.35">
      <c r="A4303" s="113"/>
      <c r="B4303" s="114"/>
      <c r="C4303" s="115"/>
      <c r="D4303" s="114"/>
      <c r="E4303" s="116"/>
      <c r="F4303" s="116"/>
      <c r="G4303" s="114"/>
      <c r="H4303" s="115"/>
      <c r="I4303" s="274"/>
      <c r="J4303" s="277" t="str">
        <f>IFERROR(VLOOKUP(I4303,ACOUSTIC_SITE_INFO!$AR$3:$AS$501,2,FALSE),"")</f>
        <v/>
      </c>
    </row>
    <row r="4304" spans="1:10" x14ac:dyDescent="0.35">
      <c r="A4304" s="113"/>
      <c r="B4304" s="114"/>
      <c r="C4304" s="115"/>
      <c r="D4304" s="114"/>
      <c r="E4304" s="116"/>
      <c r="F4304" s="116"/>
      <c r="G4304" s="114"/>
      <c r="H4304" s="115"/>
      <c r="I4304" s="274"/>
      <c r="J4304" s="277" t="str">
        <f>IFERROR(VLOOKUP(I4304,ACOUSTIC_SITE_INFO!$AR$3:$AS$501,2,FALSE),"")</f>
        <v/>
      </c>
    </row>
    <row r="4305" spans="1:10" x14ac:dyDescent="0.35">
      <c r="A4305" s="113"/>
      <c r="B4305" s="114"/>
      <c r="C4305" s="115"/>
      <c r="D4305" s="114"/>
      <c r="E4305" s="116"/>
      <c r="F4305" s="116"/>
      <c r="G4305" s="114"/>
      <c r="H4305" s="115"/>
      <c r="I4305" s="274"/>
      <c r="J4305" s="277" t="str">
        <f>IFERROR(VLOOKUP(I4305,ACOUSTIC_SITE_INFO!$AR$3:$AS$501,2,FALSE),"")</f>
        <v/>
      </c>
    </row>
    <row r="4306" spans="1:10" x14ac:dyDescent="0.35">
      <c r="A4306" s="113"/>
      <c r="B4306" s="114"/>
      <c r="C4306" s="115"/>
      <c r="D4306" s="114"/>
      <c r="E4306" s="116"/>
      <c r="F4306" s="116"/>
      <c r="G4306" s="114"/>
      <c r="H4306" s="115"/>
      <c r="I4306" s="274"/>
      <c r="J4306" s="277" t="str">
        <f>IFERROR(VLOOKUP(I4306,ACOUSTIC_SITE_INFO!$AR$3:$AS$501,2,FALSE),"")</f>
        <v/>
      </c>
    </row>
    <row r="4307" spans="1:10" x14ac:dyDescent="0.35">
      <c r="A4307" s="113"/>
      <c r="B4307" s="114"/>
      <c r="C4307" s="115"/>
      <c r="D4307" s="114"/>
      <c r="E4307" s="116"/>
      <c r="F4307" s="116"/>
      <c r="G4307" s="114"/>
      <c r="H4307" s="115"/>
      <c r="I4307" s="274"/>
      <c r="J4307" s="277" t="str">
        <f>IFERROR(VLOOKUP(I4307,ACOUSTIC_SITE_INFO!$AR$3:$AS$501,2,FALSE),"")</f>
        <v/>
      </c>
    </row>
    <row r="4308" spans="1:10" x14ac:dyDescent="0.35">
      <c r="A4308" s="113"/>
      <c r="B4308" s="114"/>
      <c r="C4308" s="115"/>
      <c r="D4308" s="114"/>
      <c r="E4308" s="116"/>
      <c r="F4308" s="116"/>
      <c r="G4308" s="114"/>
      <c r="H4308" s="115"/>
      <c r="I4308" s="274"/>
      <c r="J4308" s="277" t="str">
        <f>IFERROR(VLOOKUP(I4308,ACOUSTIC_SITE_INFO!$AR$3:$AS$501,2,FALSE),"")</f>
        <v/>
      </c>
    </row>
    <row r="4309" spans="1:10" x14ac:dyDescent="0.35">
      <c r="A4309" s="113"/>
      <c r="B4309" s="114"/>
      <c r="C4309" s="115"/>
      <c r="D4309" s="114"/>
      <c r="E4309" s="116"/>
      <c r="F4309" s="116"/>
      <c r="G4309" s="114"/>
      <c r="H4309" s="115"/>
      <c r="I4309" s="274"/>
      <c r="J4309" s="277" t="str">
        <f>IFERROR(VLOOKUP(I4309,ACOUSTIC_SITE_INFO!$AR$3:$AS$501,2,FALSE),"")</f>
        <v/>
      </c>
    </row>
    <row r="4310" spans="1:10" x14ac:dyDescent="0.35">
      <c r="A4310" s="113"/>
      <c r="B4310" s="114"/>
      <c r="C4310" s="115"/>
      <c r="D4310" s="114"/>
      <c r="E4310" s="116"/>
      <c r="F4310" s="116"/>
      <c r="G4310" s="114"/>
      <c r="H4310" s="115"/>
      <c r="I4310" s="274"/>
      <c r="J4310" s="277" t="str">
        <f>IFERROR(VLOOKUP(I4310,ACOUSTIC_SITE_INFO!$AR$3:$AS$501,2,FALSE),"")</f>
        <v/>
      </c>
    </row>
    <row r="4311" spans="1:10" x14ac:dyDescent="0.35">
      <c r="A4311" s="113"/>
      <c r="B4311" s="114"/>
      <c r="C4311" s="115"/>
      <c r="D4311" s="114"/>
      <c r="E4311" s="116"/>
      <c r="F4311" s="116"/>
      <c r="G4311" s="114"/>
      <c r="H4311" s="115"/>
      <c r="I4311" s="274"/>
      <c r="J4311" s="277" t="str">
        <f>IFERROR(VLOOKUP(I4311,ACOUSTIC_SITE_INFO!$AR$3:$AS$501,2,FALSE),"")</f>
        <v/>
      </c>
    </row>
    <row r="4312" spans="1:10" x14ac:dyDescent="0.35">
      <c r="A4312" s="113"/>
      <c r="B4312" s="114"/>
      <c r="C4312" s="115"/>
      <c r="D4312" s="114"/>
      <c r="E4312" s="116"/>
      <c r="F4312" s="116"/>
      <c r="G4312" s="114"/>
      <c r="H4312" s="115"/>
      <c r="I4312" s="274"/>
      <c r="J4312" s="277" t="str">
        <f>IFERROR(VLOOKUP(I4312,ACOUSTIC_SITE_INFO!$AR$3:$AS$501,2,FALSE),"")</f>
        <v/>
      </c>
    </row>
    <row r="4313" spans="1:10" x14ac:dyDescent="0.35">
      <c r="A4313" s="113"/>
      <c r="B4313" s="114"/>
      <c r="C4313" s="115"/>
      <c r="D4313" s="114"/>
      <c r="E4313" s="116"/>
      <c r="F4313" s="116"/>
      <c r="G4313" s="114"/>
      <c r="H4313" s="115"/>
      <c r="I4313" s="274"/>
      <c r="J4313" s="277" t="str">
        <f>IFERROR(VLOOKUP(I4313,ACOUSTIC_SITE_INFO!$AR$3:$AS$501,2,FALSE),"")</f>
        <v/>
      </c>
    </row>
    <row r="4314" spans="1:10" x14ac:dyDescent="0.35">
      <c r="A4314" s="113"/>
      <c r="B4314" s="114"/>
      <c r="C4314" s="115"/>
      <c r="D4314" s="114"/>
      <c r="E4314" s="116"/>
      <c r="F4314" s="116"/>
      <c r="G4314" s="114"/>
      <c r="H4314" s="115"/>
      <c r="I4314" s="274"/>
      <c r="J4314" s="277" t="str">
        <f>IFERROR(VLOOKUP(I4314,ACOUSTIC_SITE_INFO!$AR$3:$AS$501,2,FALSE),"")</f>
        <v/>
      </c>
    </row>
    <row r="4315" spans="1:10" x14ac:dyDescent="0.35">
      <c r="A4315" s="113"/>
      <c r="B4315" s="114"/>
      <c r="C4315" s="115"/>
      <c r="D4315" s="114"/>
      <c r="E4315" s="116"/>
      <c r="F4315" s="116"/>
      <c r="G4315" s="114"/>
      <c r="H4315" s="115"/>
      <c r="I4315" s="274"/>
      <c r="J4315" s="277" t="str">
        <f>IFERROR(VLOOKUP(I4315,ACOUSTIC_SITE_INFO!$AR$3:$AS$501,2,FALSE),"")</f>
        <v/>
      </c>
    </row>
    <row r="4316" spans="1:10" x14ac:dyDescent="0.35">
      <c r="A4316" s="113"/>
      <c r="B4316" s="114"/>
      <c r="C4316" s="115"/>
      <c r="D4316" s="114"/>
      <c r="E4316" s="116"/>
      <c r="F4316" s="116"/>
      <c r="G4316" s="114"/>
      <c r="H4316" s="115"/>
      <c r="I4316" s="274"/>
      <c r="J4316" s="277" t="str">
        <f>IFERROR(VLOOKUP(I4316,ACOUSTIC_SITE_INFO!$AR$3:$AS$501,2,FALSE),"")</f>
        <v/>
      </c>
    </row>
    <row r="4317" spans="1:10" x14ac:dyDescent="0.35">
      <c r="A4317" s="113"/>
      <c r="B4317" s="114"/>
      <c r="C4317" s="115"/>
      <c r="D4317" s="114"/>
      <c r="E4317" s="116"/>
      <c r="F4317" s="116"/>
      <c r="G4317" s="114"/>
      <c r="H4317" s="115"/>
      <c r="I4317" s="274"/>
      <c r="J4317" s="277" t="str">
        <f>IFERROR(VLOOKUP(I4317,ACOUSTIC_SITE_INFO!$AR$3:$AS$501,2,FALSE),"")</f>
        <v/>
      </c>
    </row>
    <row r="4318" spans="1:10" x14ac:dyDescent="0.35">
      <c r="A4318" s="113"/>
      <c r="B4318" s="114"/>
      <c r="C4318" s="115"/>
      <c r="D4318" s="114"/>
      <c r="E4318" s="116"/>
      <c r="F4318" s="116"/>
      <c r="G4318" s="114"/>
      <c r="H4318" s="115"/>
      <c r="I4318" s="274"/>
      <c r="J4318" s="277" t="str">
        <f>IFERROR(VLOOKUP(I4318,ACOUSTIC_SITE_INFO!$AR$3:$AS$501,2,FALSE),"")</f>
        <v/>
      </c>
    </row>
    <row r="4319" spans="1:10" x14ac:dyDescent="0.35">
      <c r="A4319" s="113"/>
      <c r="B4319" s="114"/>
      <c r="C4319" s="115"/>
      <c r="D4319" s="114"/>
      <c r="E4319" s="116"/>
      <c r="F4319" s="116"/>
      <c r="G4319" s="114"/>
      <c r="H4319" s="115"/>
      <c r="I4319" s="274"/>
      <c r="J4319" s="277" t="str">
        <f>IFERROR(VLOOKUP(I4319,ACOUSTIC_SITE_INFO!$AR$3:$AS$501,2,FALSE),"")</f>
        <v/>
      </c>
    </row>
    <row r="4320" spans="1:10" x14ac:dyDescent="0.35">
      <c r="A4320" s="113"/>
      <c r="B4320" s="114"/>
      <c r="C4320" s="115"/>
      <c r="D4320" s="114"/>
      <c r="E4320" s="116"/>
      <c r="F4320" s="116"/>
      <c r="G4320" s="114"/>
      <c r="H4320" s="115"/>
      <c r="I4320" s="274"/>
      <c r="J4320" s="277" t="str">
        <f>IFERROR(VLOOKUP(I4320,ACOUSTIC_SITE_INFO!$AR$3:$AS$501,2,FALSE),"")</f>
        <v/>
      </c>
    </row>
    <row r="4321" spans="1:10" x14ac:dyDescent="0.35">
      <c r="A4321" s="113"/>
      <c r="B4321" s="114"/>
      <c r="C4321" s="115"/>
      <c r="D4321" s="114"/>
      <c r="E4321" s="116"/>
      <c r="F4321" s="116"/>
      <c r="G4321" s="114"/>
      <c r="H4321" s="115"/>
      <c r="I4321" s="274"/>
      <c r="J4321" s="277" t="str">
        <f>IFERROR(VLOOKUP(I4321,ACOUSTIC_SITE_INFO!$AR$3:$AS$501,2,FALSE),"")</f>
        <v/>
      </c>
    </row>
    <row r="4322" spans="1:10" x14ac:dyDescent="0.35">
      <c r="A4322" s="113"/>
      <c r="B4322" s="114"/>
      <c r="C4322" s="115"/>
      <c r="D4322" s="114"/>
      <c r="E4322" s="116"/>
      <c r="F4322" s="116"/>
      <c r="G4322" s="114"/>
      <c r="H4322" s="115"/>
      <c r="I4322" s="274"/>
      <c r="J4322" s="277" t="str">
        <f>IFERROR(VLOOKUP(I4322,ACOUSTIC_SITE_INFO!$AR$3:$AS$501,2,FALSE),"")</f>
        <v/>
      </c>
    </row>
    <row r="4323" spans="1:10" x14ac:dyDescent="0.35">
      <c r="A4323" s="113"/>
      <c r="B4323" s="114"/>
      <c r="C4323" s="115"/>
      <c r="D4323" s="114"/>
      <c r="E4323" s="116"/>
      <c r="F4323" s="116"/>
      <c r="G4323" s="114"/>
      <c r="H4323" s="115"/>
      <c r="I4323" s="274"/>
      <c r="J4323" s="277" t="str">
        <f>IFERROR(VLOOKUP(I4323,ACOUSTIC_SITE_INFO!$AR$3:$AS$501,2,FALSE),"")</f>
        <v/>
      </c>
    </row>
    <row r="4324" spans="1:10" x14ac:dyDescent="0.35">
      <c r="A4324" s="113"/>
      <c r="B4324" s="114"/>
      <c r="C4324" s="115"/>
      <c r="D4324" s="114"/>
      <c r="E4324" s="116"/>
      <c r="F4324" s="116"/>
      <c r="G4324" s="114"/>
      <c r="H4324" s="115"/>
      <c r="I4324" s="274"/>
      <c r="J4324" s="277" t="str">
        <f>IFERROR(VLOOKUP(I4324,ACOUSTIC_SITE_INFO!$AR$3:$AS$501,2,FALSE),"")</f>
        <v/>
      </c>
    </row>
    <row r="4325" spans="1:10" x14ac:dyDescent="0.35">
      <c r="A4325" s="113"/>
      <c r="B4325" s="114"/>
      <c r="C4325" s="115"/>
      <c r="D4325" s="114"/>
      <c r="E4325" s="116"/>
      <c r="F4325" s="116"/>
      <c r="G4325" s="114"/>
      <c r="H4325" s="115"/>
      <c r="I4325" s="274"/>
      <c r="J4325" s="277" t="str">
        <f>IFERROR(VLOOKUP(I4325,ACOUSTIC_SITE_INFO!$AR$3:$AS$501,2,FALSE),"")</f>
        <v/>
      </c>
    </row>
    <row r="4326" spans="1:10" x14ac:dyDescent="0.35">
      <c r="A4326" s="113"/>
      <c r="B4326" s="114"/>
      <c r="C4326" s="115"/>
      <c r="D4326" s="114"/>
      <c r="E4326" s="116"/>
      <c r="F4326" s="116"/>
      <c r="G4326" s="114"/>
      <c r="H4326" s="115"/>
      <c r="I4326" s="274"/>
      <c r="J4326" s="277" t="str">
        <f>IFERROR(VLOOKUP(I4326,ACOUSTIC_SITE_INFO!$AR$3:$AS$501,2,FALSE),"")</f>
        <v/>
      </c>
    </row>
    <row r="4327" spans="1:10" x14ac:dyDescent="0.35">
      <c r="A4327" s="113"/>
      <c r="B4327" s="114"/>
      <c r="C4327" s="115"/>
      <c r="D4327" s="114"/>
      <c r="E4327" s="116"/>
      <c r="F4327" s="116"/>
      <c r="G4327" s="114"/>
      <c r="H4327" s="115"/>
      <c r="I4327" s="274"/>
      <c r="J4327" s="277" t="str">
        <f>IFERROR(VLOOKUP(I4327,ACOUSTIC_SITE_INFO!$AR$3:$AS$501,2,FALSE),"")</f>
        <v/>
      </c>
    </row>
    <row r="4328" spans="1:10" x14ac:dyDescent="0.35">
      <c r="A4328" s="113"/>
      <c r="B4328" s="114"/>
      <c r="C4328" s="115"/>
      <c r="D4328" s="114"/>
      <c r="E4328" s="116"/>
      <c r="F4328" s="116"/>
      <c r="G4328" s="114"/>
      <c r="H4328" s="115"/>
      <c r="I4328" s="274"/>
      <c r="J4328" s="277" t="str">
        <f>IFERROR(VLOOKUP(I4328,ACOUSTIC_SITE_INFO!$AR$3:$AS$501,2,FALSE),"")</f>
        <v/>
      </c>
    </row>
    <row r="4329" spans="1:10" x14ac:dyDescent="0.35">
      <c r="A4329" s="113"/>
      <c r="B4329" s="114"/>
      <c r="C4329" s="115"/>
      <c r="D4329" s="114"/>
      <c r="E4329" s="116"/>
      <c r="F4329" s="116"/>
      <c r="G4329" s="114"/>
      <c r="H4329" s="115"/>
      <c r="I4329" s="274"/>
      <c r="J4329" s="277" t="str">
        <f>IFERROR(VLOOKUP(I4329,ACOUSTIC_SITE_INFO!$AR$3:$AS$501,2,FALSE),"")</f>
        <v/>
      </c>
    </row>
    <row r="4330" spans="1:10" x14ac:dyDescent="0.35">
      <c r="A4330" s="113"/>
      <c r="B4330" s="114"/>
      <c r="C4330" s="115"/>
      <c r="D4330" s="114"/>
      <c r="E4330" s="116"/>
      <c r="F4330" s="116"/>
      <c r="G4330" s="114"/>
      <c r="H4330" s="115"/>
      <c r="I4330" s="274"/>
      <c r="J4330" s="277" t="str">
        <f>IFERROR(VLOOKUP(I4330,ACOUSTIC_SITE_INFO!$AR$3:$AS$501,2,FALSE),"")</f>
        <v/>
      </c>
    </row>
    <row r="4331" spans="1:10" x14ac:dyDescent="0.35">
      <c r="A4331" s="113"/>
      <c r="B4331" s="114"/>
      <c r="C4331" s="115"/>
      <c r="D4331" s="114"/>
      <c r="E4331" s="116"/>
      <c r="F4331" s="116"/>
      <c r="G4331" s="114"/>
      <c r="H4331" s="115"/>
      <c r="I4331" s="274"/>
      <c r="J4331" s="277" t="str">
        <f>IFERROR(VLOOKUP(I4331,ACOUSTIC_SITE_INFO!$AR$3:$AS$501,2,FALSE),"")</f>
        <v/>
      </c>
    </row>
    <row r="4332" spans="1:10" x14ac:dyDescent="0.35">
      <c r="A4332" s="113"/>
      <c r="B4332" s="114"/>
      <c r="C4332" s="115"/>
      <c r="D4332" s="114"/>
      <c r="E4332" s="116"/>
      <c r="F4332" s="116"/>
      <c r="G4332" s="114"/>
      <c r="H4332" s="115"/>
      <c r="I4332" s="274"/>
      <c r="J4332" s="277" t="str">
        <f>IFERROR(VLOOKUP(I4332,ACOUSTIC_SITE_INFO!$AR$3:$AS$501,2,FALSE),"")</f>
        <v/>
      </c>
    </row>
    <row r="4333" spans="1:10" x14ac:dyDescent="0.35">
      <c r="A4333" s="113"/>
      <c r="B4333" s="114"/>
      <c r="C4333" s="115"/>
      <c r="D4333" s="114"/>
      <c r="E4333" s="116"/>
      <c r="F4333" s="116"/>
      <c r="G4333" s="114"/>
      <c r="H4333" s="115"/>
      <c r="I4333" s="274"/>
      <c r="J4333" s="277" t="str">
        <f>IFERROR(VLOOKUP(I4333,ACOUSTIC_SITE_INFO!$AR$3:$AS$501,2,FALSE),"")</f>
        <v/>
      </c>
    </row>
    <row r="4334" spans="1:10" x14ac:dyDescent="0.35">
      <c r="A4334" s="113"/>
      <c r="B4334" s="114"/>
      <c r="C4334" s="115"/>
      <c r="D4334" s="114"/>
      <c r="E4334" s="116"/>
      <c r="F4334" s="116"/>
      <c r="G4334" s="114"/>
      <c r="H4334" s="115"/>
      <c r="I4334" s="274"/>
      <c r="J4334" s="277" t="str">
        <f>IFERROR(VLOOKUP(I4334,ACOUSTIC_SITE_INFO!$AR$3:$AS$501,2,FALSE),"")</f>
        <v/>
      </c>
    </row>
    <row r="4335" spans="1:10" x14ac:dyDescent="0.35">
      <c r="A4335" s="113"/>
      <c r="B4335" s="114"/>
      <c r="C4335" s="115"/>
      <c r="D4335" s="114"/>
      <c r="E4335" s="116"/>
      <c r="F4335" s="116"/>
      <c r="G4335" s="114"/>
      <c r="H4335" s="115"/>
      <c r="I4335" s="274"/>
      <c r="J4335" s="277" t="str">
        <f>IFERROR(VLOOKUP(I4335,ACOUSTIC_SITE_INFO!$AR$3:$AS$501,2,FALSE),"")</f>
        <v/>
      </c>
    </row>
    <row r="4336" spans="1:10" x14ac:dyDescent="0.35">
      <c r="A4336" s="113"/>
      <c r="B4336" s="114"/>
      <c r="C4336" s="115"/>
      <c r="D4336" s="114"/>
      <c r="E4336" s="116"/>
      <c r="F4336" s="116"/>
      <c r="G4336" s="114"/>
      <c r="H4336" s="115"/>
      <c r="I4336" s="274"/>
      <c r="J4336" s="277" t="str">
        <f>IFERROR(VLOOKUP(I4336,ACOUSTIC_SITE_INFO!$AR$3:$AS$501,2,FALSE),"")</f>
        <v/>
      </c>
    </row>
    <row r="4337" spans="1:10" x14ac:dyDescent="0.35">
      <c r="A4337" s="113"/>
      <c r="B4337" s="114"/>
      <c r="C4337" s="115"/>
      <c r="D4337" s="114"/>
      <c r="E4337" s="116"/>
      <c r="F4337" s="116"/>
      <c r="G4337" s="114"/>
      <c r="H4337" s="115"/>
      <c r="I4337" s="274"/>
      <c r="J4337" s="277" t="str">
        <f>IFERROR(VLOOKUP(I4337,ACOUSTIC_SITE_INFO!$AR$3:$AS$501,2,FALSE),"")</f>
        <v/>
      </c>
    </row>
    <row r="4338" spans="1:10" x14ac:dyDescent="0.35">
      <c r="A4338" s="113"/>
      <c r="B4338" s="114"/>
      <c r="C4338" s="115"/>
      <c r="D4338" s="114"/>
      <c r="E4338" s="116"/>
      <c r="F4338" s="116"/>
      <c r="G4338" s="114"/>
      <c r="H4338" s="115"/>
      <c r="I4338" s="274"/>
      <c r="J4338" s="277" t="str">
        <f>IFERROR(VLOOKUP(I4338,ACOUSTIC_SITE_INFO!$AR$3:$AS$501,2,FALSE),"")</f>
        <v/>
      </c>
    </row>
    <row r="4339" spans="1:10" x14ac:dyDescent="0.35">
      <c r="A4339" s="113"/>
      <c r="B4339" s="114"/>
      <c r="C4339" s="115"/>
      <c r="D4339" s="114"/>
      <c r="E4339" s="116"/>
      <c r="F4339" s="116"/>
      <c r="G4339" s="114"/>
      <c r="H4339" s="115"/>
      <c r="I4339" s="274"/>
      <c r="J4339" s="277" t="str">
        <f>IFERROR(VLOOKUP(I4339,ACOUSTIC_SITE_INFO!$AR$3:$AS$501,2,FALSE),"")</f>
        <v/>
      </c>
    </row>
    <row r="4340" spans="1:10" x14ac:dyDescent="0.35">
      <c r="A4340" s="113"/>
      <c r="B4340" s="114"/>
      <c r="C4340" s="115"/>
      <c r="D4340" s="114"/>
      <c r="E4340" s="116"/>
      <c r="F4340" s="116"/>
      <c r="G4340" s="114"/>
      <c r="H4340" s="115"/>
      <c r="I4340" s="274"/>
      <c r="J4340" s="277" t="str">
        <f>IFERROR(VLOOKUP(I4340,ACOUSTIC_SITE_INFO!$AR$3:$AS$501,2,FALSE),"")</f>
        <v/>
      </c>
    </row>
    <row r="4341" spans="1:10" x14ac:dyDescent="0.35">
      <c r="A4341" s="113"/>
      <c r="B4341" s="114"/>
      <c r="C4341" s="115"/>
      <c r="D4341" s="114"/>
      <c r="E4341" s="116"/>
      <c r="F4341" s="116"/>
      <c r="G4341" s="114"/>
      <c r="H4341" s="115"/>
      <c r="I4341" s="274"/>
      <c r="J4341" s="277" t="str">
        <f>IFERROR(VLOOKUP(I4341,ACOUSTIC_SITE_INFO!$AR$3:$AS$501,2,FALSE),"")</f>
        <v/>
      </c>
    </row>
    <row r="4342" spans="1:10" x14ac:dyDescent="0.35">
      <c r="A4342" s="113"/>
      <c r="B4342" s="114"/>
      <c r="C4342" s="115"/>
      <c r="D4342" s="114"/>
      <c r="E4342" s="116"/>
      <c r="F4342" s="116"/>
      <c r="G4342" s="114"/>
      <c r="H4342" s="115"/>
      <c r="I4342" s="274"/>
      <c r="J4342" s="277" t="str">
        <f>IFERROR(VLOOKUP(I4342,ACOUSTIC_SITE_INFO!$AR$3:$AS$501,2,FALSE),"")</f>
        <v/>
      </c>
    </row>
    <row r="4343" spans="1:10" x14ac:dyDescent="0.35">
      <c r="A4343" s="113"/>
      <c r="B4343" s="114"/>
      <c r="C4343" s="115"/>
      <c r="D4343" s="114"/>
      <c r="E4343" s="116"/>
      <c r="F4343" s="116"/>
      <c r="G4343" s="114"/>
      <c r="H4343" s="115"/>
      <c r="I4343" s="274"/>
      <c r="J4343" s="277" t="str">
        <f>IFERROR(VLOOKUP(I4343,ACOUSTIC_SITE_INFO!$AR$3:$AS$501,2,FALSE),"")</f>
        <v/>
      </c>
    </row>
    <row r="4344" spans="1:10" x14ac:dyDescent="0.35">
      <c r="A4344" s="113"/>
      <c r="B4344" s="114"/>
      <c r="C4344" s="115"/>
      <c r="D4344" s="114"/>
      <c r="E4344" s="116"/>
      <c r="F4344" s="116"/>
      <c r="G4344" s="114"/>
      <c r="H4344" s="115"/>
      <c r="I4344" s="274"/>
      <c r="J4344" s="277" t="str">
        <f>IFERROR(VLOOKUP(I4344,ACOUSTIC_SITE_INFO!$AR$3:$AS$501,2,FALSE),"")</f>
        <v/>
      </c>
    </row>
    <row r="4345" spans="1:10" x14ac:dyDescent="0.35">
      <c r="A4345" s="113"/>
      <c r="B4345" s="114"/>
      <c r="C4345" s="115"/>
      <c r="D4345" s="114"/>
      <c r="E4345" s="116"/>
      <c r="F4345" s="116"/>
      <c r="G4345" s="114"/>
      <c r="H4345" s="115"/>
      <c r="I4345" s="274"/>
      <c r="J4345" s="277" t="str">
        <f>IFERROR(VLOOKUP(I4345,ACOUSTIC_SITE_INFO!$AR$3:$AS$501,2,FALSE),"")</f>
        <v/>
      </c>
    </row>
    <row r="4346" spans="1:10" x14ac:dyDescent="0.35">
      <c r="A4346" s="113"/>
      <c r="B4346" s="114"/>
      <c r="C4346" s="115"/>
      <c r="D4346" s="114"/>
      <c r="E4346" s="116"/>
      <c r="F4346" s="116"/>
      <c r="G4346" s="114"/>
      <c r="H4346" s="115"/>
      <c r="I4346" s="274"/>
      <c r="J4346" s="277" t="str">
        <f>IFERROR(VLOOKUP(I4346,ACOUSTIC_SITE_INFO!$AR$3:$AS$501,2,FALSE),"")</f>
        <v/>
      </c>
    </row>
    <row r="4347" spans="1:10" x14ac:dyDescent="0.35">
      <c r="A4347" s="113"/>
      <c r="B4347" s="114"/>
      <c r="C4347" s="115"/>
      <c r="D4347" s="114"/>
      <c r="E4347" s="116"/>
      <c r="F4347" s="116"/>
      <c r="G4347" s="114"/>
      <c r="H4347" s="115"/>
      <c r="I4347" s="274"/>
      <c r="J4347" s="277" t="str">
        <f>IFERROR(VLOOKUP(I4347,ACOUSTIC_SITE_INFO!$AR$3:$AS$501,2,FALSE),"")</f>
        <v/>
      </c>
    </row>
    <row r="4348" spans="1:10" x14ac:dyDescent="0.35">
      <c r="A4348" s="113"/>
      <c r="B4348" s="114"/>
      <c r="C4348" s="115"/>
      <c r="D4348" s="114"/>
      <c r="E4348" s="116"/>
      <c r="F4348" s="116"/>
      <c r="G4348" s="114"/>
      <c r="H4348" s="115"/>
      <c r="I4348" s="274"/>
      <c r="J4348" s="277" t="str">
        <f>IFERROR(VLOOKUP(I4348,ACOUSTIC_SITE_INFO!$AR$3:$AS$501,2,FALSE),"")</f>
        <v/>
      </c>
    </row>
    <row r="4349" spans="1:10" x14ac:dyDescent="0.35">
      <c r="A4349" s="113"/>
      <c r="B4349" s="114"/>
      <c r="C4349" s="115"/>
      <c r="D4349" s="114"/>
      <c r="E4349" s="116"/>
      <c r="F4349" s="116"/>
      <c r="G4349" s="114"/>
      <c r="H4349" s="115"/>
      <c r="I4349" s="274"/>
      <c r="J4349" s="277" t="str">
        <f>IFERROR(VLOOKUP(I4349,ACOUSTIC_SITE_INFO!$AR$3:$AS$501,2,FALSE),"")</f>
        <v/>
      </c>
    </row>
    <row r="4350" spans="1:10" x14ac:dyDescent="0.35">
      <c r="A4350" s="113"/>
      <c r="B4350" s="114"/>
      <c r="C4350" s="115"/>
      <c r="D4350" s="114"/>
      <c r="E4350" s="116"/>
      <c r="F4350" s="116"/>
      <c r="G4350" s="114"/>
      <c r="H4350" s="115"/>
      <c r="I4350" s="274"/>
      <c r="J4350" s="277" t="str">
        <f>IFERROR(VLOOKUP(I4350,ACOUSTIC_SITE_INFO!$AR$3:$AS$501,2,FALSE),"")</f>
        <v/>
      </c>
    </row>
    <row r="4351" spans="1:10" x14ac:dyDescent="0.35">
      <c r="A4351" s="113"/>
      <c r="B4351" s="114"/>
      <c r="C4351" s="115"/>
      <c r="D4351" s="114"/>
      <c r="E4351" s="116"/>
      <c r="F4351" s="116"/>
      <c r="G4351" s="114"/>
      <c r="H4351" s="115"/>
      <c r="I4351" s="274"/>
      <c r="J4351" s="277" t="str">
        <f>IFERROR(VLOOKUP(I4351,ACOUSTIC_SITE_INFO!$AR$3:$AS$501,2,FALSE),"")</f>
        <v/>
      </c>
    </row>
    <row r="4352" spans="1:10" x14ac:dyDescent="0.35">
      <c r="A4352" s="113"/>
      <c r="B4352" s="114"/>
      <c r="C4352" s="115"/>
      <c r="D4352" s="114"/>
      <c r="E4352" s="116"/>
      <c r="F4352" s="116"/>
      <c r="G4352" s="114"/>
      <c r="H4352" s="115"/>
      <c r="I4352" s="274"/>
      <c r="J4352" s="277" t="str">
        <f>IFERROR(VLOOKUP(I4352,ACOUSTIC_SITE_INFO!$AR$3:$AS$501,2,FALSE),"")</f>
        <v/>
      </c>
    </row>
    <row r="4353" spans="1:10" x14ac:dyDescent="0.35">
      <c r="A4353" s="113"/>
      <c r="B4353" s="114"/>
      <c r="C4353" s="115"/>
      <c r="D4353" s="114"/>
      <c r="E4353" s="116"/>
      <c r="F4353" s="116"/>
      <c r="G4353" s="114"/>
      <c r="H4353" s="115"/>
      <c r="I4353" s="274"/>
      <c r="J4353" s="277" t="str">
        <f>IFERROR(VLOOKUP(I4353,ACOUSTIC_SITE_INFO!$AR$3:$AS$501,2,FALSE),"")</f>
        <v/>
      </c>
    </row>
    <row r="4354" spans="1:10" x14ac:dyDescent="0.35">
      <c r="A4354" s="113"/>
      <c r="B4354" s="114"/>
      <c r="C4354" s="115"/>
      <c r="D4354" s="114"/>
      <c r="E4354" s="116"/>
      <c r="F4354" s="116"/>
      <c r="G4354" s="114"/>
      <c r="H4354" s="115"/>
      <c r="I4354" s="274"/>
      <c r="J4354" s="277" t="str">
        <f>IFERROR(VLOOKUP(I4354,ACOUSTIC_SITE_INFO!$AR$3:$AS$501,2,FALSE),"")</f>
        <v/>
      </c>
    </row>
    <row r="4355" spans="1:10" x14ac:dyDescent="0.35">
      <c r="A4355" s="113"/>
      <c r="B4355" s="114"/>
      <c r="C4355" s="115"/>
      <c r="D4355" s="114"/>
      <c r="E4355" s="116"/>
      <c r="F4355" s="116"/>
      <c r="G4355" s="114"/>
      <c r="H4355" s="115"/>
      <c r="I4355" s="274"/>
      <c r="J4355" s="277" t="str">
        <f>IFERROR(VLOOKUP(I4355,ACOUSTIC_SITE_INFO!$AR$3:$AS$501,2,FALSE),"")</f>
        <v/>
      </c>
    </row>
    <row r="4356" spans="1:10" x14ac:dyDescent="0.35">
      <c r="A4356" s="113"/>
      <c r="B4356" s="114"/>
      <c r="C4356" s="115"/>
      <c r="D4356" s="114"/>
      <c r="E4356" s="116"/>
      <c r="F4356" s="116"/>
      <c r="G4356" s="114"/>
      <c r="H4356" s="115"/>
      <c r="I4356" s="274"/>
      <c r="J4356" s="277" t="str">
        <f>IFERROR(VLOOKUP(I4356,ACOUSTIC_SITE_INFO!$AR$3:$AS$501,2,FALSE),"")</f>
        <v/>
      </c>
    </row>
    <row r="4357" spans="1:10" x14ac:dyDescent="0.35">
      <c r="A4357" s="113"/>
      <c r="B4357" s="114"/>
      <c r="C4357" s="115"/>
      <c r="D4357" s="114"/>
      <c r="E4357" s="116"/>
      <c r="F4357" s="116"/>
      <c r="G4357" s="114"/>
      <c r="H4357" s="115"/>
      <c r="I4357" s="274"/>
      <c r="J4357" s="277" t="str">
        <f>IFERROR(VLOOKUP(I4357,ACOUSTIC_SITE_INFO!$AR$3:$AS$501,2,FALSE),"")</f>
        <v/>
      </c>
    </row>
    <row r="4358" spans="1:10" x14ac:dyDescent="0.35">
      <c r="A4358" s="113"/>
      <c r="B4358" s="114"/>
      <c r="C4358" s="115"/>
      <c r="D4358" s="114"/>
      <c r="E4358" s="116"/>
      <c r="F4358" s="116"/>
      <c r="G4358" s="114"/>
      <c r="H4358" s="115"/>
      <c r="I4358" s="274"/>
      <c r="J4358" s="277" t="str">
        <f>IFERROR(VLOOKUP(I4358,ACOUSTIC_SITE_INFO!$AR$3:$AS$501,2,FALSE),"")</f>
        <v/>
      </c>
    </row>
    <row r="4359" spans="1:10" x14ac:dyDescent="0.35">
      <c r="A4359" s="113"/>
      <c r="B4359" s="114"/>
      <c r="C4359" s="115"/>
      <c r="D4359" s="114"/>
      <c r="E4359" s="116"/>
      <c r="F4359" s="116"/>
      <c r="G4359" s="114"/>
      <c r="H4359" s="115"/>
      <c r="I4359" s="274"/>
      <c r="J4359" s="277" t="str">
        <f>IFERROR(VLOOKUP(I4359,ACOUSTIC_SITE_INFO!$AR$3:$AS$501,2,FALSE),"")</f>
        <v/>
      </c>
    </row>
    <row r="4360" spans="1:10" x14ac:dyDescent="0.35">
      <c r="A4360" s="113"/>
      <c r="B4360" s="114"/>
      <c r="C4360" s="115"/>
      <c r="D4360" s="114"/>
      <c r="E4360" s="116"/>
      <c r="F4360" s="116"/>
      <c r="G4360" s="114"/>
      <c r="H4360" s="115"/>
      <c r="I4360" s="274"/>
      <c r="J4360" s="277" t="str">
        <f>IFERROR(VLOOKUP(I4360,ACOUSTIC_SITE_INFO!$AR$3:$AS$501,2,FALSE),"")</f>
        <v/>
      </c>
    </row>
    <row r="4361" spans="1:10" x14ac:dyDescent="0.35">
      <c r="A4361" s="113"/>
      <c r="B4361" s="114"/>
      <c r="C4361" s="115"/>
      <c r="D4361" s="114"/>
      <c r="E4361" s="116"/>
      <c r="F4361" s="116"/>
      <c r="G4361" s="114"/>
      <c r="H4361" s="115"/>
      <c r="I4361" s="274"/>
      <c r="J4361" s="277" t="str">
        <f>IFERROR(VLOOKUP(I4361,ACOUSTIC_SITE_INFO!$AR$3:$AS$501,2,FALSE),"")</f>
        <v/>
      </c>
    </row>
    <row r="4362" spans="1:10" x14ac:dyDescent="0.35">
      <c r="A4362" s="113"/>
      <c r="B4362" s="114"/>
      <c r="C4362" s="115"/>
      <c r="D4362" s="114"/>
      <c r="E4362" s="116"/>
      <c r="F4362" s="116"/>
      <c r="G4362" s="114"/>
      <c r="H4362" s="115"/>
      <c r="I4362" s="274"/>
      <c r="J4362" s="277" t="str">
        <f>IFERROR(VLOOKUP(I4362,ACOUSTIC_SITE_INFO!$AR$3:$AS$501,2,FALSE),"")</f>
        <v/>
      </c>
    </row>
    <row r="4363" spans="1:10" x14ac:dyDescent="0.35">
      <c r="A4363" s="113"/>
      <c r="B4363" s="114"/>
      <c r="C4363" s="115"/>
      <c r="D4363" s="114"/>
      <c r="E4363" s="116"/>
      <c r="F4363" s="116"/>
      <c r="G4363" s="114"/>
      <c r="H4363" s="115"/>
      <c r="I4363" s="274"/>
      <c r="J4363" s="277" t="str">
        <f>IFERROR(VLOOKUP(I4363,ACOUSTIC_SITE_INFO!$AR$3:$AS$501,2,FALSE),"")</f>
        <v/>
      </c>
    </row>
    <row r="4364" spans="1:10" x14ac:dyDescent="0.35">
      <c r="A4364" s="113"/>
      <c r="B4364" s="114"/>
      <c r="C4364" s="115"/>
      <c r="D4364" s="114"/>
      <c r="E4364" s="116"/>
      <c r="F4364" s="116"/>
      <c r="G4364" s="114"/>
      <c r="H4364" s="115"/>
      <c r="I4364" s="274"/>
      <c r="J4364" s="277" t="str">
        <f>IFERROR(VLOOKUP(I4364,ACOUSTIC_SITE_INFO!$AR$3:$AS$501,2,FALSE),"")</f>
        <v/>
      </c>
    </row>
    <row r="4365" spans="1:10" x14ac:dyDescent="0.35">
      <c r="A4365" s="113"/>
      <c r="B4365" s="114"/>
      <c r="C4365" s="115"/>
      <c r="D4365" s="114"/>
      <c r="E4365" s="116"/>
      <c r="F4365" s="116"/>
      <c r="G4365" s="114"/>
      <c r="H4365" s="115"/>
      <c r="I4365" s="274"/>
      <c r="J4365" s="277" t="str">
        <f>IFERROR(VLOOKUP(I4365,ACOUSTIC_SITE_INFO!$AR$3:$AS$501,2,FALSE),"")</f>
        <v/>
      </c>
    </row>
    <row r="4366" spans="1:10" x14ac:dyDescent="0.35">
      <c r="A4366" s="113"/>
      <c r="B4366" s="114"/>
      <c r="C4366" s="115"/>
      <c r="D4366" s="114"/>
      <c r="E4366" s="116"/>
      <c r="F4366" s="116"/>
      <c r="G4366" s="114"/>
      <c r="H4366" s="115"/>
      <c r="I4366" s="274"/>
      <c r="J4366" s="277" t="str">
        <f>IFERROR(VLOOKUP(I4366,ACOUSTIC_SITE_INFO!$AR$3:$AS$501,2,FALSE),"")</f>
        <v/>
      </c>
    </row>
    <row r="4367" spans="1:10" x14ac:dyDescent="0.35">
      <c r="A4367" s="113"/>
      <c r="B4367" s="114"/>
      <c r="C4367" s="115"/>
      <c r="D4367" s="114"/>
      <c r="E4367" s="116"/>
      <c r="F4367" s="116"/>
      <c r="G4367" s="114"/>
      <c r="H4367" s="115"/>
      <c r="I4367" s="274"/>
      <c r="J4367" s="277" t="str">
        <f>IFERROR(VLOOKUP(I4367,ACOUSTIC_SITE_INFO!$AR$3:$AS$501,2,FALSE),"")</f>
        <v/>
      </c>
    </row>
    <row r="4368" spans="1:10" x14ac:dyDescent="0.35">
      <c r="A4368" s="113"/>
      <c r="B4368" s="114"/>
      <c r="C4368" s="115"/>
      <c r="D4368" s="114"/>
      <c r="E4368" s="116"/>
      <c r="F4368" s="116"/>
      <c r="G4368" s="114"/>
      <c r="H4368" s="115"/>
      <c r="I4368" s="274"/>
      <c r="J4368" s="277" t="str">
        <f>IFERROR(VLOOKUP(I4368,ACOUSTIC_SITE_INFO!$AR$3:$AS$501,2,FALSE),"")</f>
        <v/>
      </c>
    </row>
    <row r="4369" spans="1:10" x14ac:dyDescent="0.35">
      <c r="A4369" s="113"/>
      <c r="B4369" s="114"/>
      <c r="C4369" s="115"/>
      <c r="D4369" s="114"/>
      <c r="E4369" s="116"/>
      <c r="F4369" s="116"/>
      <c r="G4369" s="114"/>
      <c r="H4369" s="115"/>
      <c r="I4369" s="274"/>
      <c r="J4369" s="277" t="str">
        <f>IFERROR(VLOOKUP(I4369,ACOUSTIC_SITE_INFO!$AR$3:$AS$501,2,FALSE),"")</f>
        <v/>
      </c>
    </row>
    <row r="4370" spans="1:10" x14ac:dyDescent="0.35">
      <c r="A4370" s="113"/>
      <c r="B4370" s="114"/>
      <c r="C4370" s="115"/>
      <c r="D4370" s="114"/>
      <c r="E4370" s="116"/>
      <c r="F4370" s="116"/>
      <c r="G4370" s="114"/>
      <c r="H4370" s="115"/>
      <c r="I4370" s="274"/>
      <c r="J4370" s="277" t="str">
        <f>IFERROR(VLOOKUP(I4370,ACOUSTIC_SITE_INFO!$AR$3:$AS$501,2,FALSE),"")</f>
        <v/>
      </c>
    </row>
    <row r="4371" spans="1:10" x14ac:dyDescent="0.35">
      <c r="A4371" s="113"/>
      <c r="B4371" s="114"/>
      <c r="C4371" s="115"/>
      <c r="D4371" s="114"/>
      <c r="E4371" s="116"/>
      <c r="F4371" s="116"/>
      <c r="G4371" s="114"/>
      <c r="H4371" s="115"/>
      <c r="I4371" s="274"/>
      <c r="J4371" s="277" t="str">
        <f>IFERROR(VLOOKUP(I4371,ACOUSTIC_SITE_INFO!$AR$3:$AS$501,2,FALSE),"")</f>
        <v/>
      </c>
    </row>
    <row r="4372" spans="1:10" x14ac:dyDescent="0.35">
      <c r="A4372" s="113"/>
      <c r="B4372" s="114"/>
      <c r="C4372" s="115"/>
      <c r="D4372" s="114"/>
      <c r="E4372" s="116"/>
      <c r="F4372" s="116"/>
      <c r="G4372" s="114"/>
      <c r="H4372" s="115"/>
      <c r="I4372" s="274"/>
      <c r="J4372" s="277" t="str">
        <f>IFERROR(VLOOKUP(I4372,ACOUSTIC_SITE_INFO!$AR$3:$AS$501,2,FALSE),"")</f>
        <v/>
      </c>
    </row>
    <row r="4373" spans="1:10" x14ac:dyDescent="0.35">
      <c r="A4373" s="113"/>
      <c r="B4373" s="114"/>
      <c r="C4373" s="115"/>
      <c r="D4373" s="114"/>
      <c r="E4373" s="116"/>
      <c r="F4373" s="116"/>
      <c r="G4373" s="114"/>
      <c r="H4373" s="115"/>
      <c r="I4373" s="274"/>
      <c r="J4373" s="277" t="str">
        <f>IFERROR(VLOOKUP(I4373,ACOUSTIC_SITE_INFO!$AR$3:$AS$501,2,FALSE),"")</f>
        <v/>
      </c>
    </row>
    <row r="4374" spans="1:10" x14ac:dyDescent="0.35">
      <c r="A4374" s="113"/>
      <c r="B4374" s="114"/>
      <c r="C4374" s="115"/>
      <c r="D4374" s="114"/>
      <c r="E4374" s="116"/>
      <c r="F4374" s="116"/>
      <c r="G4374" s="114"/>
      <c r="H4374" s="115"/>
      <c r="I4374" s="274"/>
      <c r="J4374" s="277" t="str">
        <f>IFERROR(VLOOKUP(I4374,ACOUSTIC_SITE_INFO!$AR$3:$AS$501,2,FALSE),"")</f>
        <v/>
      </c>
    </row>
    <row r="4375" spans="1:10" x14ac:dyDescent="0.35">
      <c r="A4375" s="113"/>
      <c r="B4375" s="114"/>
      <c r="C4375" s="115"/>
      <c r="D4375" s="114"/>
      <c r="E4375" s="116"/>
      <c r="F4375" s="116"/>
      <c r="G4375" s="114"/>
      <c r="H4375" s="115"/>
      <c r="I4375" s="274"/>
      <c r="J4375" s="277" t="str">
        <f>IFERROR(VLOOKUP(I4375,ACOUSTIC_SITE_INFO!$AR$3:$AS$501,2,FALSE),"")</f>
        <v/>
      </c>
    </row>
    <row r="4376" spans="1:10" x14ac:dyDescent="0.35">
      <c r="A4376" s="113"/>
      <c r="B4376" s="114"/>
      <c r="C4376" s="115"/>
      <c r="D4376" s="114"/>
      <c r="E4376" s="116"/>
      <c r="F4376" s="116"/>
      <c r="G4376" s="114"/>
      <c r="H4376" s="115"/>
      <c r="I4376" s="274"/>
      <c r="J4376" s="277" t="str">
        <f>IFERROR(VLOOKUP(I4376,ACOUSTIC_SITE_INFO!$AR$3:$AS$501,2,FALSE),"")</f>
        <v/>
      </c>
    </row>
    <row r="4377" spans="1:10" x14ac:dyDescent="0.35">
      <c r="A4377" s="113"/>
      <c r="B4377" s="114"/>
      <c r="C4377" s="115"/>
      <c r="D4377" s="114"/>
      <c r="E4377" s="116"/>
      <c r="F4377" s="116"/>
      <c r="G4377" s="114"/>
      <c r="H4377" s="115"/>
      <c r="I4377" s="274"/>
      <c r="J4377" s="277" t="str">
        <f>IFERROR(VLOOKUP(I4377,ACOUSTIC_SITE_INFO!$AR$3:$AS$501,2,FALSE),"")</f>
        <v/>
      </c>
    </row>
    <row r="4378" spans="1:10" x14ac:dyDescent="0.35">
      <c r="A4378" s="113"/>
      <c r="B4378" s="114"/>
      <c r="C4378" s="115"/>
      <c r="D4378" s="114"/>
      <c r="E4378" s="116"/>
      <c r="F4378" s="116"/>
      <c r="G4378" s="114"/>
      <c r="H4378" s="115"/>
      <c r="I4378" s="274"/>
      <c r="J4378" s="277" t="str">
        <f>IFERROR(VLOOKUP(I4378,ACOUSTIC_SITE_INFO!$AR$3:$AS$501,2,FALSE),"")</f>
        <v/>
      </c>
    </row>
    <row r="4379" spans="1:10" x14ac:dyDescent="0.35">
      <c r="A4379" s="113"/>
      <c r="B4379" s="114"/>
      <c r="C4379" s="115"/>
      <c r="D4379" s="114"/>
      <c r="E4379" s="116"/>
      <c r="F4379" s="116"/>
      <c r="G4379" s="114"/>
      <c r="H4379" s="115"/>
      <c r="I4379" s="274"/>
      <c r="J4379" s="277" t="str">
        <f>IFERROR(VLOOKUP(I4379,ACOUSTIC_SITE_INFO!$AR$3:$AS$501,2,FALSE),"")</f>
        <v/>
      </c>
    </row>
    <row r="4380" spans="1:10" x14ac:dyDescent="0.35">
      <c r="A4380" s="113"/>
      <c r="B4380" s="114"/>
      <c r="C4380" s="115"/>
      <c r="D4380" s="114"/>
      <c r="E4380" s="116"/>
      <c r="F4380" s="116"/>
      <c r="G4380" s="114"/>
      <c r="H4380" s="115"/>
      <c r="I4380" s="274"/>
      <c r="J4380" s="277" t="str">
        <f>IFERROR(VLOOKUP(I4380,ACOUSTIC_SITE_INFO!$AR$3:$AS$501,2,FALSE),"")</f>
        <v/>
      </c>
    </row>
    <row r="4381" spans="1:10" x14ac:dyDescent="0.35">
      <c r="A4381" s="113"/>
      <c r="B4381" s="114"/>
      <c r="C4381" s="115"/>
      <c r="D4381" s="114"/>
      <c r="E4381" s="116"/>
      <c r="F4381" s="116"/>
      <c r="G4381" s="114"/>
      <c r="H4381" s="115"/>
      <c r="I4381" s="274"/>
      <c r="J4381" s="277" t="str">
        <f>IFERROR(VLOOKUP(I4381,ACOUSTIC_SITE_INFO!$AR$3:$AS$501,2,FALSE),"")</f>
        <v/>
      </c>
    </row>
    <row r="4382" spans="1:10" x14ac:dyDescent="0.35">
      <c r="A4382" s="113"/>
      <c r="B4382" s="114"/>
      <c r="C4382" s="115"/>
      <c r="D4382" s="114"/>
      <c r="E4382" s="116"/>
      <c r="F4382" s="116"/>
      <c r="G4382" s="114"/>
      <c r="H4382" s="115"/>
      <c r="I4382" s="274"/>
      <c r="J4382" s="277" t="str">
        <f>IFERROR(VLOOKUP(I4382,ACOUSTIC_SITE_INFO!$AR$3:$AS$501,2,FALSE),"")</f>
        <v/>
      </c>
    </row>
    <row r="4383" spans="1:10" x14ac:dyDescent="0.35">
      <c r="A4383" s="113"/>
      <c r="B4383" s="114"/>
      <c r="C4383" s="115"/>
      <c r="D4383" s="114"/>
      <c r="E4383" s="116"/>
      <c r="F4383" s="116"/>
      <c r="G4383" s="114"/>
      <c r="H4383" s="115"/>
      <c r="I4383" s="274"/>
      <c r="J4383" s="277" t="str">
        <f>IFERROR(VLOOKUP(I4383,ACOUSTIC_SITE_INFO!$AR$3:$AS$501,2,FALSE),"")</f>
        <v/>
      </c>
    </row>
    <row r="4384" spans="1:10" x14ac:dyDescent="0.35">
      <c r="A4384" s="113"/>
      <c r="B4384" s="114"/>
      <c r="C4384" s="115"/>
      <c r="D4384" s="114"/>
      <c r="E4384" s="116"/>
      <c r="F4384" s="116"/>
      <c r="G4384" s="114"/>
      <c r="H4384" s="115"/>
      <c r="I4384" s="274"/>
      <c r="J4384" s="277" t="str">
        <f>IFERROR(VLOOKUP(I4384,ACOUSTIC_SITE_INFO!$AR$3:$AS$501,2,FALSE),"")</f>
        <v/>
      </c>
    </row>
    <row r="4385" spans="1:10" x14ac:dyDescent="0.35">
      <c r="A4385" s="113"/>
      <c r="B4385" s="114"/>
      <c r="C4385" s="115"/>
      <c r="D4385" s="114"/>
      <c r="E4385" s="116"/>
      <c r="F4385" s="116"/>
      <c r="G4385" s="114"/>
      <c r="H4385" s="115"/>
      <c r="I4385" s="274"/>
      <c r="J4385" s="277" t="str">
        <f>IFERROR(VLOOKUP(I4385,ACOUSTIC_SITE_INFO!$AR$3:$AS$501,2,FALSE),"")</f>
        <v/>
      </c>
    </row>
    <row r="4386" spans="1:10" x14ac:dyDescent="0.35">
      <c r="A4386" s="113"/>
      <c r="B4386" s="114"/>
      <c r="C4386" s="115"/>
      <c r="D4386" s="114"/>
      <c r="E4386" s="116"/>
      <c r="F4386" s="116"/>
      <c r="G4386" s="114"/>
      <c r="H4386" s="115"/>
      <c r="I4386" s="274"/>
      <c r="J4386" s="277" t="str">
        <f>IFERROR(VLOOKUP(I4386,ACOUSTIC_SITE_INFO!$AR$3:$AS$501,2,FALSE),"")</f>
        <v/>
      </c>
    </row>
    <row r="4387" spans="1:10" x14ac:dyDescent="0.35">
      <c r="A4387" s="113"/>
      <c r="B4387" s="114"/>
      <c r="C4387" s="115"/>
      <c r="D4387" s="114"/>
      <c r="E4387" s="116"/>
      <c r="F4387" s="116"/>
      <c r="G4387" s="114"/>
      <c r="H4387" s="115"/>
      <c r="I4387" s="274"/>
      <c r="J4387" s="277" t="str">
        <f>IFERROR(VLOOKUP(I4387,ACOUSTIC_SITE_INFO!$AR$3:$AS$501,2,FALSE),"")</f>
        <v/>
      </c>
    </row>
    <row r="4388" spans="1:10" x14ac:dyDescent="0.35">
      <c r="A4388" s="113"/>
      <c r="B4388" s="114"/>
      <c r="C4388" s="115"/>
      <c r="D4388" s="114"/>
      <c r="E4388" s="116"/>
      <c r="F4388" s="116"/>
      <c r="G4388" s="114"/>
      <c r="H4388" s="115"/>
      <c r="I4388" s="274"/>
      <c r="J4388" s="277" t="str">
        <f>IFERROR(VLOOKUP(I4388,ACOUSTIC_SITE_INFO!$AR$3:$AS$501,2,FALSE),"")</f>
        <v/>
      </c>
    </row>
    <row r="4389" spans="1:10" x14ac:dyDescent="0.35">
      <c r="A4389" s="113"/>
      <c r="B4389" s="114"/>
      <c r="C4389" s="115"/>
      <c r="D4389" s="114"/>
      <c r="E4389" s="116"/>
      <c r="F4389" s="116"/>
      <c r="G4389" s="114"/>
      <c r="H4389" s="115"/>
      <c r="I4389" s="274"/>
      <c r="J4389" s="277" t="str">
        <f>IFERROR(VLOOKUP(I4389,ACOUSTIC_SITE_INFO!$AR$3:$AS$501,2,FALSE),"")</f>
        <v/>
      </c>
    </row>
    <row r="4390" spans="1:10" x14ac:dyDescent="0.35">
      <c r="A4390" s="113"/>
      <c r="B4390" s="114"/>
      <c r="C4390" s="115"/>
      <c r="D4390" s="114"/>
      <c r="E4390" s="116"/>
      <c r="F4390" s="116"/>
      <c r="G4390" s="114"/>
      <c r="H4390" s="115"/>
      <c r="I4390" s="274"/>
      <c r="J4390" s="277" t="str">
        <f>IFERROR(VLOOKUP(I4390,ACOUSTIC_SITE_INFO!$AR$3:$AS$501,2,FALSE),"")</f>
        <v/>
      </c>
    </row>
    <row r="4391" spans="1:10" x14ac:dyDescent="0.35">
      <c r="A4391" s="113"/>
      <c r="B4391" s="114"/>
      <c r="C4391" s="115"/>
      <c r="D4391" s="114"/>
      <c r="E4391" s="116"/>
      <c r="F4391" s="116"/>
      <c r="G4391" s="114"/>
      <c r="H4391" s="115"/>
      <c r="I4391" s="274"/>
      <c r="J4391" s="277" t="str">
        <f>IFERROR(VLOOKUP(I4391,ACOUSTIC_SITE_INFO!$AR$3:$AS$501,2,FALSE),"")</f>
        <v/>
      </c>
    </row>
    <row r="4392" spans="1:10" x14ac:dyDescent="0.35">
      <c r="A4392" s="113"/>
      <c r="B4392" s="114"/>
      <c r="C4392" s="115"/>
      <c r="D4392" s="114"/>
      <c r="E4392" s="116"/>
      <c r="F4392" s="116"/>
      <c r="G4392" s="114"/>
      <c r="H4392" s="115"/>
      <c r="I4392" s="274"/>
      <c r="J4392" s="277" t="str">
        <f>IFERROR(VLOOKUP(I4392,ACOUSTIC_SITE_INFO!$AR$3:$AS$501,2,FALSE),"")</f>
        <v/>
      </c>
    </row>
    <row r="4393" spans="1:10" x14ac:dyDescent="0.35">
      <c r="A4393" s="113"/>
      <c r="B4393" s="114"/>
      <c r="C4393" s="115"/>
      <c r="D4393" s="114"/>
      <c r="E4393" s="116"/>
      <c r="F4393" s="116"/>
      <c r="G4393" s="114"/>
      <c r="H4393" s="115"/>
      <c r="I4393" s="274"/>
      <c r="J4393" s="277" t="str">
        <f>IFERROR(VLOOKUP(I4393,ACOUSTIC_SITE_INFO!$AR$3:$AS$501,2,FALSE),"")</f>
        <v/>
      </c>
    </row>
    <row r="4394" spans="1:10" x14ac:dyDescent="0.35">
      <c r="A4394" s="113"/>
      <c r="B4394" s="114"/>
      <c r="C4394" s="115"/>
      <c r="D4394" s="114"/>
      <c r="E4394" s="116"/>
      <c r="F4394" s="116"/>
      <c r="G4394" s="114"/>
      <c r="H4394" s="115"/>
      <c r="I4394" s="274"/>
      <c r="J4394" s="277" t="str">
        <f>IFERROR(VLOOKUP(I4394,ACOUSTIC_SITE_INFO!$AR$3:$AS$501,2,FALSE),"")</f>
        <v/>
      </c>
    </row>
    <row r="4395" spans="1:10" x14ac:dyDescent="0.35">
      <c r="A4395" s="113"/>
      <c r="B4395" s="114"/>
      <c r="C4395" s="115"/>
      <c r="D4395" s="114"/>
      <c r="E4395" s="116"/>
      <c r="F4395" s="116"/>
      <c r="G4395" s="114"/>
      <c r="H4395" s="115"/>
      <c r="I4395" s="274"/>
      <c r="J4395" s="277" t="str">
        <f>IFERROR(VLOOKUP(I4395,ACOUSTIC_SITE_INFO!$AR$3:$AS$501,2,FALSE),"")</f>
        <v/>
      </c>
    </row>
    <row r="4396" spans="1:10" x14ac:dyDescent="0.35">
      <c r="A4396" s="113"/>
      <c r="B4396" s="114"/>
      <c r="C4396" s="115"/>
      <c r="D4396" s="114"/>
      <c r="E4396" s="116"/>
      <c r="F4396" s="116"/>
      <c r="G4396" s="114"/>
      <c r="H4396" s="115"/>
      <c r="I4396" s="274"/>
      <c r="J4396" s="277" t="str">
        <f>IFERROR(VLOOKUP(I4396,ACOUSTIC_SITE_INFO!$AR$3:$AS$501,2,FALSE),"")</f>
        <v/>
      </c>
    </row>
    <row r="4397" spans="1:10" x14ac:dyDescent="0.35">
      <c r="A4397" s="113"/>
      <c r="B4397" s="114"/>
      <c r="C4397" s="115"/>
      <c r="D4397" s="114"/>
      <c r="E4397" s="116"/>
      <c r="F4397" s="116"/>
      <c r="G4397" s="114"/>
      <c r="H4397" s="115"/>
      <c r="I4397" s="274"/>
      <c r="J4397" s="277" t="str">
        <f>IFERROR(VLOOKUP(I4397,ACOUSTIC_SITE_INFO!$AR$3:$AS$501,2,FALSE),"")</f>
        <v/>
      </c>
    </row>
    <row r="4398" spans="1:10" x14ac:dyDescent="0.35">
      <c r="A4398" s="113"/>
      <c r="B4398" s="114"/>
      <c r="C4398" s="115"/>
      <c r="D4398" s="114"/>
      <c r="E4398" s="116"/>
      <c r="F4398" s="116"/>
      <c r="G4398" s="114"/>
      <c r="H4398" s="115"/>
      <c r="I4398" s="274"/>
      <c r="J4398" s="277" t="str">
        <f>IFERROR(VLOOKUP(I4398,ACOUSTIC_SITE_INFO!$AR$3:$AS$501,2,FALSE),"")</f>
        <v/>
      </c>
    </row>
    <row r="4399" spans="1:10" x14ac:dyDescent="0.35">
      <c r="A4399" s="113"/>
      <c r="B4399" s="114"/>
      <c r="C4399" s="115"/>
      <c r="D4399" s="114"/>
      <c r="E4399" s="116"/>
      <c r="F4399" s="116"/>
      <c r="G4399" s="114"/>
      <c r="H4399" s="115"/>
      <c r="I4399" s="274"/>
      <c r="J4399" s="277" t="str">
        <f>IFERROR(VLOOKUP(I4399,ACOUSTIC_SITE_INFO!$AR$3:$AS$501,2,FALSE),"")</f>
        <v/>
      </c>
    </row>
    <row r="4400" spans="1:10" x14ac:dyDescent="0.35">
      <c r="A4400" s="113"/>
      <c r="B4400" s="114"/>
      <c r="C4400" s="115"/>
      <c r="D4400" s="114"/>
      <c r="E4400" s="116"/>
      <c r="F4400" s="116"/>
      <c r="G4400" s="114"/>
      <c r="H4400" s="115"/>
      <c r="I4400" s="274"/>
      <c r="J4400" s="277" t="str">
        <f>IFERROR(VLOOKUP(I4400,ACOUSTIC_SITE_INFO!$AR$3:$AS$501,2,FALSE),"")</f>
        <v/>
      </c>
    </row>
    <row r="4401" spans="1:10" x14ac:dyDescent="0.35">
      <c r="A4401" s="113"/>
      <c r="B4401" s="114"/>
      <c r="C4401" s="115"/>
      <c r="D4401" s="114"/>
      <c r="E4401" s="116"/>
      <c r="F4401" s="116"/>
      <c r="G4401" s="114"/>
      <c r="H4401" s="115"/>
      <c r="I4401" s="274"/>
      <c r="J4401" s="277" t="str">
        <f>IFERROR(VLOOKUP(I4401,ACOUSTIC_SITE_INFO!$AR$3:$AS$501,2,FALSE),"")</f>
        <v/>
      </c>
    </row>
    <row r="4402" spans="1:10" x14ac:dyDescent="0.35">
      <c r="A4402" s="113"/>
      <c r="B4402" s="114"/>
      <c r="C4402" s="115"/>
      <c r="D4402" s="114"/>
      <c r="E4402" s="116"/>
      <c r="F4402" s="116"/>
      <c r="G4402" s="114"/>
      <c r="H4402" s="115"/>
      <c r="I4402" s="274"/>
      <c r="J4402" s="277" t="str">
        <f>IFERROR(VLOOKUP(I4402,ACOUSTIC_SITE_INFO!$AR$3:$AS$501,2,FALSE),"")</f>
        <v/>
      </c>
    </row>
    <row r="4403" spans="1:10" x14ac:dyDescent="0.35">
      <c r="A4403" s="113"/>
      <c r="B4403" s="114"/>
      <c r="C4403" s="115"/>
      <c r="D4403" s="114"/>
      <c r="E4403" s="116"/>
      <c r="F4403" s="116"/>
      <c r="G4403" s="114"/>
      <c r="H4403" s="115"/>
      <c r="I4403" s="274"/>
      <c r="J4403" s="277" t="str">
        <f>IFERROR(VLOOKUP(I4403,ACOUSTIC_SITE_INFO!$AR$3:$AS$501,2,FALSE),"")</f>
        <v/>
      </c>
    </row>
    <row r="4404" spans="1:10" x14ac:dyDescent="0.35">
      <c r="A4404" s="113"/>
      <c r="B4404" s="114"/>
      <c r="C4404" s="115"/>
      <c r="D4404" s="114"/>
      <c r="E4404" s="116"/>
      <c r="F4404" s="116"/>
      <c r="G4404" s="114"/>
      <c r="H4404" s="115"/>
      <c r="I4404" s="274"/>
      <c r="J4404" s="277" t="str">
        <f>IFERROR(VLOOKUP(I4404,ACOUSTIC_SITE_INFO!$AR$3:$AS$501,2,FALSE),"")</f>
        <v/>
      </c>
    </row>
    <row r="4405" spans="1:10" x14ac:dyDescent="0.35">
      <c r="A4405" s="113"/>
      <c r="B4405" s="114"/>
      <c r="C4405" s="115"/>
      <c r="D4405" s="114"/>
      <c r="E4405" s="116"/>
      <c r="F4405" s="116"/>
      <c r="G4405" s="114"/>
      <c r="H4405" s="115"/>
      <c r="I4405" s="274"/>
      <c r="J4405" s="277" t="str">
        <f>IFERROR(VLOOKUP(I4405,ACOUSTIC_SITE_INFO!$AR$3:$AS$501,2,FALSE),"")</f>
        <v/>
      </c>
    </row>
    <row r="4406" spans="1:10" x14ac:dyDescent="0.35">
      <c r="A4406" s="113"/>
      <c r="B4406" s="114"/>
      <c r="C4406" s="115"/>
      <c r="D4406" s="114"/>
      <c r="E4406" s="116"/>
      <c r="F4406" s="116"/>
      <c r="G4406" s="114"/>
      <c r="H4406" s="115"/>
      <c r="I4406" s="274"/>
      <c r="J4406" s="277" t="str">
        <f>IFERROR(VLOOKUP(I4406,ACOUSTIC_SITE_INFO!$AR$3:$AS$501,2,FALSE),"")</f>
        <v/>
      </c>
    </row>
    <row r="4407" spans="1:10" x14ac:dyDescent="0.35">
      <c r="A4407" s="113"/>
      <c r="B4407" s="114"/>
      <c r="C4407" s="115"/>
      <c r="D4407" s="114"/>
      <c r="E4407" s="116"/>
      <c r="F4407" s="116"/>
      <c r="G4407" s="114"/>
      <c r="H4407" s="115"/>
      <c r="I4407" s="274"/>
      <c r="J4407" s="277" t="str">
        <f>IFERROR(VLOOKUP(I4407,ACOUSTIC_SITE_INFO!$AR$3:$AS$501,2,FALSE),"")</f>
        <v/>
      </c>
    </row>
    <row r="4408" spans="1:10" x14ac:dyDescent="0.35">
      <c r="A4408" s="113"/>
      <c r="B4408" s="114"/>
      <c r="C4408" s="115"/>
      <c r="D4408" s="114"/>
      <c r="E4408" s="116"/>
      <c r="F4408" s="116"/>
      <c r="G4408" s="114"/>
      <c r="H4408" s="115"/>
      <c r="I4408" s="274"/>
      <c r="J4408" s="277" t="str">
        <f>IFERROR(VLOOKUP(I4408,ACOUSTIC_SITE_INFO!$AR$3:$AS$501,2,FALSE),"")</f>
        <v/>
      </c>
    </row>
    <row r="4409" spans="1:10" x14ac:dyDescent="0.35">
      <c r="A4409" s="113"/>
      <c r="B4409" s="114"/>
      <c r="C4409" s="115"/>
      <c r="D4409" s="114"/>
      <c r="E4409" s="116"/>
      <c r="F4409" s="116"/>
      <c r="G4409" s="114"/>
      <c r="H4409" s="115"/>
      <c r="I4409" s="274"/>
      <c r="J4409" s="277" t="str">
        <f>IFERROR(VLOOKUP(I4409,ACOUSTIC_SITE_INFO!$AR$3:$AS$501,2,FALSE),"")</f>
        <v/>
      </c>
    </row>
    <row r="4410" spans="1:10" x14ac:dyDescent="0.35">
      <c r="A4410" s="113"/>
      <c r="B4410" s="114"/>
      <c r="C4410" s="115"/>
      <c r="D4410" s="114"/>
      <c r="E4410" s="116"/>
      <c r="F4410" s="116"/>
      <c r="G4410" s="114"/>
      <c r="H4410" s="115"/>
      <c r="I4410" s="274"/>
      <c r="J4410" s="277" t="str">
        <f>IFERROR(VLOOKUP(I4410,ACOUSTIC_SITE_INFO!$AR$3:$AS$501,2,FALSE),"")</f>
        <v/>
      </c>
    </row>
    <row r="4411" spans="1:10" x14ac:dyDescent="0.35">
      <c r="A4411" s="113"/>
      <c r="B4411" s="114"/>
      <c r="C4411" s="115"/>
      <c r="D4411" s="114"/>
      <c r="E4411" s="116"/>
      <c r="F4411" s="116"/>
      <c r="G4411" s="114"/>
      <c r="H4411" s="115"/>
      <c r="I4411" s="274"/>
      <c r="J4411" s="277" t="str">
        <f>IFERROR(VLOOKUP(I4411,ACOUSTIC_SITE_INFO!$AR$3:$AS$501,2,FALSE),"")</f>
        <v/>
      </c>
    </row>
    <row r="4412" spans="1:10" x14ac:dyDescent="0.35">
      <c r="A4412" s="113"/>
      <c r="B4412" s="114"/>
      <c r="C4412" s="115"/>
      <c r="D4412" s="114"/>
      <c r="E4412" s="116"/>
      <c r="F4412" s="116"/>
      <c r="G4412" s="114"/>
      <c r="H4412" s="115"/>
      <c r="I4412" s="274"/>
      <c r="J4412" s="277" t="str">
        <f>IFERROR(VLOOKUP(I4412,ACOUSTIC_SITE_INFO!$AR$3:$AS$501,2,FALSE),"")</f>
        <v/>
      </c>
    </row>
    <row r="4413" spans="1:10" x14ac:dyDescent="0.35">
      <c r="A4413" s="113"/>
      <c r="B4413" s="114"/>
      <c r="C4413" s="115"/>
      <c r="D4413" s="114"/>
      <c r="E4413" s="116"/>
      <c r="F4413" s="116"/>
      <c r="G4413" s="114"/>
      <c r="H4413" s="115"/>
      <c r="I4413" s="274"/>
      <c r="J4413" s="277" t="str">
        <f>IFERROR(VLOOKUP(I4413,ACOUSTIC_SITE_INFO!$AR$3:$AS$501,2,FALSE),"")</f>
        <v/>
      </c>
    </row>
    <row r="4414" spans="1:10" x14ac:dyDescent="0.35">
      <c r="A4414" s="113"/>
      <c r="B4414" s="114"/>
      <c r="C4414" s="115"/>
      <c r="D4414" s="114"/>
      <c r="E4414" s="116"/>
      <c r="F4414" s="116"/>
      <c r="G4414" s="114"/>
      <c r="H4414" s="115"/>
      <c r="I4414" s="274"/>
      <c r="J4414" s="277" t="str">
        <f>IFERROR(VLOOKUP(I4414,ACOUSTIC_SITE_INFO!$AR$3:$AS$501,2,FALSE),"")</f>
        <v/>
      </c>
    </row>
    <row r="4415" spans="1:10" x14ac:dyDescent="0.35">
      <c r="A4415" s="113"/>
      <c r="B4415" s="114"/>
      <c r="C4415" s="115"/>
      <c r="D4415" s="114"/>
      <c r="E4415" s="116"/>
      <c r="F4415" s="116"/>
      <c r="G4415" s="114"/>
      <c r="H4415" s="115"/>
      <c r="I4415" s="274"/>
      <c r="J4415" s="277" t="str">
        <f>IFERROR(VLOOKUP(I4415,ACOUSTIC_SITE_INFO!$AR$3:$AS$501,2,FALSE),"")</f>
        <v/>
      </c>
    </row>
    <row r="4416" spans="1:10" x14ac:dyDescent="0.35">
      <c r="A4416" s="113"/>
      <c r="B4416" s="114"/>
      <c r="C4416" s="115"/>
      <c r="D4416" s="114"/>
      <c r="E4416" s="116"/>
      <c r="F4416" s="116"/>
      <c r="G4416" s="114"/>
      <c r="H4416" s="115"/>
      <c r="I4416" s="274"/>
      <c r="J4416" s="277" t="str">
        <f>IFERROR(VLOOKUP(I4416,ACOUSTIC_SITE_INFO!$AR$3:$AS$501,2,FALSE),"")</f>
        <v/>
      </c>
    </row>
    <row r="4417" spans="1:10" x14ac:dyDescent="0.35">
      <c r="A4417" s="113"/>
      <c r="B4417" s="114"/>
      <c r="C4417" s="115"/>
      <c r="D4417" s="114"/>
      <c r="E4417" s="116"/>
      <c r="F4417" s="116"/>
      <c r="G4417" s="114"/>
      <c r="H4417" s="115"/>
      <c r="I4417" s="274"/>
      <c r="J4417" s="277" t="str">
        <f>IFERROR(VLOOKUP(I4417,ACOUSTIC_SITE_INFO!$AR$3:$AS$501,2,FALSE),"")</f>
        <v/>
      </c>
    </row>
    <row r="4418" spans="1:10" x14ac:dyDescent="0.35">
      <c r="A4418" s="113"/>
      <c r="B4418" s="114"/>
      <c r="C4418" s="115"/>
      <c r="D4418" s="114"/>
      <c r="E4418" s="116"/>
      <c r="F4418" s="116"/>
      <c r="G4418" s="114"/>
      <c r="H4418" s="115"/>
      <c r="I4418" s="274"/>
      <c r="J4418" s="277" t="str">
        <f>IFERROR(VLOOKUP(I4418,ACOUSTIC_SITE_INFO!$AR$3:$AS$501,2,FALSE),"")</f>
        <v/>
      </c>
    </row>
    <row r="4419" spans="1:10" x14ac:dyDescent="0.35">
      <c r="A4419" s="113"/>
      <c r="B4419" s="114"/>
      <c r="C4419" s="115"/>
      <c r="D4419" s="114"/>
      <c r="E4419" s="116"/>
      <c r="F4419" s="116"/>
      <c r="G4419" s="114"/>
      <c r="H4419" s="115"/>
      <c r="I4419" s="274"/>
      <c r="J4419" s="277" t="str">
        <f>IFERROR(VLOOKUP(I4419,ACOUSTIC_SITE_INFO!$AR$3:$AS$501,2,FALSE),"")</f>
        <v/>
      </c>
    </row>
    <row r="4420" spans="1:10" x14ac:dyDescent="0.35">
      <c r="A4420" s="113"/>
      <c r="B4420" s="114"/>
      <c r="C4420" s="115"/>
      <c r="D4420" s="114"/>
      <c r="E4420" s="116"/>
      <c r="F4420" s="116"/>
      <c r="G4420" s="114"/>
      <c r="H4420" s="115"/>
      <c r="I4420" s="274"/>
      <c r="J4420" s="277" t="str">
        <f>IFERROR(VLOOKUP(I4420,ACOUSTIC_SITE_INFO!$AR$3:$AS$501,2,FALSE),"")</f>
        <v/>
      </c>
    </row>
    <row r="4421" spans="1:10" x14ac:dyDescent="0.35">
      <c r="A4421" s="113"/>
      <c r="B4421" s="114"/>
      <c r="C4421" s="115"/>
      <c r="D4421" s="114"/>
      <c r="E4421" s="116"/>
      <c r="F4421" s="116"/>
      <c r="G4421" s="114"/>
      <c r="H4421" s="115"/>
      <c r="I4421" s="274"/>
      <c r="J4421" s="277" t="str">
        <f>IFERROR(VLOOKUP(I4421,ACOUSTIC_SITE_INFO!$AR$3:$AS$501,2,FALSE),"")</f>
        <v/>
      </c>
    </row>
    <row r="4422" spans="1:10" x14ac:dyDescent="0.35">
      <c r="A4422" s="113"/>
      <c r="B4422" s="114"/>
      <c r="C4422" s="115"/>
      <c r="D4422" s="114"/>
      <c r="E4422" s="116"/>
      <c r="F4422" s="116"/>
      <c r="G4422" s="114"/>
      <c r="H4422" s="115"/>
      <c r="I4422" s="274"/>
      <c r="J4422" s="277" t="str">
        <f>IFERROR(VLOOKUP(I4422,ACOUSTIC_SITE_INFO!$AR$3:$AS$501,2,FALSE),"")</f>
        <v/>
      </c>
    </row>
    <row r="4423" spans="1:10" x14ac:dyDescent="0.35">
      <c r="A4423" s="113"/>
      <c r="B4423" s="114"/>
      <c r="C4423" s="115"/>
      <c r="D4423" s="114"/>
      <c r="E4423" s="116"/>
      <c r="F4423" s="116"/>
      <c r="G4423" s="114"/>
      <c r="H4423" s="115"/>
      <c r="I4423" s="274"/>
      <c r="J4423" s="277" t="str">
        <f>IFERROR(VLOOKUP(I4423,ACOUSTIC_SITE_INFO!$AR$3:$AS$501,2,FALSE),"")</f>
        <v/>
      </c>
    </row>
    <row r="4424" spans="1:10" x14ac:dyDescent="0.35">
      <c r="A4424" s="113"/>
      <c r="B4424" s="114"/>
      <c r="C4424" s="115"/>
      <c r="D4424" s="114"/>
      <c r="E4424" s="116"/>
      <c r="F4424" s="116"/>
      <c r="G4424" s="114"/>
      <c r="H4424" s="115"/>
      <c r="I4424" s="274"/>
      <c r="J4424" s="277" t="str">
        <f>IFERROR(VLOOKUP(I4424,ACOUSTIC_SITE_INFO!$AR$3:$AS$501,2,FALSE),"")</f>
        <v/>
      </c>
    </row>
    <row r="4425" spans="1:10" x14ac:dyDescent="0.35">
      <c r="A4425" s="113"/>
      <c r="B4425" s="114"/>
      <c r="C4425" s="115"/>
      <c r="D4425" s="114"/>
      <c r="E4425" s="116"/>
      <c r="F4425" s="116"/>
      <c r="G4425" s="114"/>
      <c r="H4425" s="115"/>
      <c r="I4425" s="274"/>
      <c r="J4425" s="277" t="str">
        <f>IFERROR(VLOOKUP(I4425,ACOUSTIC_SITE_INFO!$AR$3:$AS$501,2,FALSE),"")</f>
        <v/>
      </c>
    </row>
    <row r="4426" spans="1:10" x14ac:dyDescent="0.35">
      <c r="A4426" s="113"/>
      <c r="B4426" s="114"/>
      <c r="C4426" s="115"/>
      <c r="D4426" s="114"/>
      <c r="E4426" s="116"/>
      <c r="F4426" s="116"/>
      <c r="G4426" s="114"/>
      <c r="H4426" s="115"/>
      <c r="I4426" s="274"/>
      <c r="J4426" s="277" t="str">
        <f>IFERROR(VLOOKUP(I4426,ACOUSTIC_SITE_INFO!$AR$3:$AS$501,2,FALSE),"")</f>
        <v/>
      </c>
    </row>
    <row r="4427" spans="1:10" x14ac:dyDescent="0.35">
      <c r="A4427" s="113"/>
      <c r="B4427" s="114"/>
      <c r="C4427" s="115"/>
      <c r="D4427" s="114"/>
      <c r="E4427" s="116"/>
      <c r="F4427" s="116"/>
      <c r="G4427" s="114"/>
      <c r="H4427" s="115"/>
      <c r="I4427" s="274"/>
      <c r="J4427" s="277" t="str">
        <f>IFERROR(VLOOKUP(I4427,ACOUSTIC_SITE_INFO!$AR$3:$AS$501,2,FALSE),"")</f>
        <v/>
      </c>
    </row>
    <row r="4428" spans="1:10" x14ac:dyDescent="0.35">
      <c r="A4428" s="113"/>
      <c r="B4428" s="114"/>
      <c r="C4428" s="115"/>
      <c r="D4428" s="114"/>
      <c r="E4428" s="116"/>
      <c r="F4428" s="116"/>
      <c r="G4428" s="114"/>
      <c r="H4428" s="115"/>
      <c r="I4428" s="274"/>
      <c r="J4428" s="277" t="str">
        <f>IFERROR(VLOOKUP(I4428,ACOUSTIC_SITE_INFO!$AR$3:$AS$501,2,FALSE),"")</f>
        <v/>
      </c>
    </row>
    <row r="4429" spans="1:10" x14ac:dyDescent="0.35">
      <c r="A4429" s="113"/>
      <c r="B4429" s="114"/>
      <c r="C4429" s="115"/>
      <c r="D4429" s="114"/>
      <c r="E4429" s="116"/>
      <c r="F4429" s="116"/>
      <c r="G4429" s="114"/>
      <c r="H4429" s="115"/>
      <c r="I4429" s="274"/>
      <c r="J4429" s="277" t="str">
        <f>IFERROR(VLOOKUP(I4429,ACOUSTIC_SITE_INFO!$AR$3:$AS$501,2,FALSE),"")</f>
        <v/>
      </c>
    </row>
    <row r="4430" spans="1:10" x14ac:dyDescent="0.35">
      <c r="A4430" s="113"/>
      <c r="B4430" s="114"/>
      <c r="C4430" s="115"/>
      <c r="D4430" s="114"/>
      <c r="E4430" s="116"/>
      <c r="F4430" s="116"/>
      <c r="G4430" s="114"/>
      <c r="H4430" s="115"/>
      <c r="I4430" s="274"/>
      <c r="J4430" s="277" t="str">
        <f>IFERROR(VLOOKUP(I4430,ACOUSTIC_SITE_INFO!$AR$3:$AS$501,2,FALSE),"")</f>
        <v/>
      </c>
    </row>
    <row r="4431" spans="1:10" x14ac:dyDescent="0.35">
      <c r="A4431" s="113"/>
      <c r="B4431" s="114"/>
      <c r="C4431" s="115"/>
      <c r="D4431" s="114"/>
      <c r="E4431" s="116"/>
      <c r="F4431" s="116"/>
      <c r="G4431" s="114"/>
      <c r="H4431" s="115"/>
      <c r="I4431" s="274"/>
      <c r="J4431" s="277" t="str">
        <f>IFERROR(VLOOKUP(I4431,ACOUSTIC_SITE_INFO!$AR$3:$AS$501,2,FALSE),"")</f>
        <v/>
      </c>
    </row>
    <row r="4432" spans="1:10" x14ac:dyDescent="0.35">
      <c r="A4432" s="113"/>
      <c r="B4432" s="114"/>
      <c r="C4432" s="115"/>
      <c r="D4432" s="114"/>
      <c r="E4432" s="116"/>
      <c r="F4432" s="116"/>
      <c r="G4432" s="114"/>
      <c r="H4432" s="115"/>
      <c r="I4432" s="274"/>
      <c r="J4432" s="277" t="str">
        <f>IFERROR(VLOOKUP(I4432,ACOUSTIC_SITE_INFO!$AR$3:$AS$501,2,FALSE),"")</f>
        <v/>
      </c>
    </row>
    <row r="4433" spans="1:10" x14ac:dyDescent="0.35">
      <c r="A4433" s="113"/>
      <c r="B4433" s="114"/>
      <c r="C4433" s="115"/>
      <c r="D4433" s="114"/>
      <c r="E4433" s="116"/>
      <c r="F4433" s="116"/>
      <c r="G4433" s="114"/>
      <c r="H4433" s="115"/>
      <c r="I4433" s="274"/>
      <c r="J4433" s="277" t="str">
        <f>IFERROR(VLOOKUP(I4433,ACOUSTIC_SITE_INFO!$AR$3:$AS$501,2,FALSE),"")</f>
        <v/>
      </c>
    </row>
    <row r="4434" spans="1:10" x14ac:dyDescent="0.35">
      <c r="A4434" s="113"/>
      <c r="B4434" s="114"/>
      <c r="C4434" s="115"/>
      <c r="D4434" s="114"/>
      <c r="E4434" s="116"/>
      <c r="F4434" s="116"/>
      <c r="G4434" s="114"/>
      <c r="H4434" s="115"/>
      <c r="I4434" s="274"/>
      <c r="J4434" s="277" t="str">
        <f>IFERROR(VLOOKUP(I4434,ACOUSTIC_SITE_INFO!$AR$3:$AS$501,2,FALSE),"")</f>
        <v/>
      </c>
    </row>
    <row r="4435" spans="1:10" x14ac:dyDescent="0.35">
      <c r="A4435" s="113"/>
      <c r="B4435" s="114"/>
      <c r="C4435" s="115"/>
      <c r="D4435" s="114"/>
      <c r="E4435" s="116"/>
      <c r="F4435" s="116"/>
      <c r="G4435" s="114"/>
      <c r="H4435" s="115"/>
      <c r="I4435" s="274"/>
      <c r="J4435" s="277" t="str">
        <f>IFERROR(VLOOKUP(I4435,ACOUSTIC_SITE_INFO!$AR$3:$AS$501,2,FALSE),"")</f>
        <v/>
      </c>
    </row>
    <row r="4436" spans="1:10" x14ac:dyDescent="0.35">
      <c r="A4436" s="113"/>
      <c r="B4436" s="114"/>
      <c r="C4436" s="115"/>
      <c r="D4436" s="114"/>
      <c r="E4436" s="116"/>
      <c r="F4436" s="116"/>
      <c r="G4436" s="114"/>
      <c r="H4436" s="115"/>
      <c r="I4436" s="274"/>
      <c r="J4436" s="277" t="str">
        <f>IFERROR(VLOOKUP(I4436,ACOUSTIC_SITE_INFO!$AR$3:$AS$501,2,FALSE),"")</f>
        <v/>
      </c>
    </row>
    <row r="4437" spans="1:10" x14ac:dyDescent="0.35">
      <c r="A4437" s="113"/>
      <c r="B4437" s="114"/>
      <c r="C4437" s="115"/>
      <c r="D4437" s="114"/>
      <c r="E4437" s="116"/>
      <c r="F4437" s="116"/>
      <c r="G4437" s="114"/>
      <c r="H4437" s="115"/>
      <c r="I4437" s="274"/>
      <c r="J4437" s="277" t="str">
        <f>IFERROR(VLOOKUP(I4437,ACOUSTIC_SITE_INFO!$AR$3:$AS$501,2,FALSE),"")</f>
        <v/>
      </c>
    </row>
    <row r="4438" spans="1:10" x14ac:dyDescent="0.35">
      <c r="A4438" s="113"/>
      <c r="B4438" s="114"/>
      <c r="C4438" s="115"/>
      <c r="D4438" s="114"/>
      <c r="E4438" s="116"/>
      <c r="F4438" s="116"/>
      <c r="G4438" s="114"/>
      <c r="H4438" s="115"/>
      <c r="I4438" s="274"/>
      <c r="J4438" s="277" t="str">
        <f>IFERROR(VLOOKUP(I4438,ACOUSTIC_SITE_INFO!$AR$3:$AS$501,2,FALSE),"")</f>
        <v/>
      </c>
    </row>
    <row r="4439" spans="1:10" x14ac:dyDescent="0.35">
      <c r="A4439" s="113"/>
      <c r="B4439" s="114"/>
      <c r="C4439" s="115"/>
      <c r="D4439" s="114"/>
      <c r="E4439" s="116"/>
      <c r="F4439" s="116"/>
      <c r="G4439" s="114"/>
      <c r="H4439" s="115"/>
      <c r="I4439" s="274"/>
      <c r="J4439" s="277" t="str">
        <f>IFERROR(VLOOKUP(I4439,ACOUSTIC_SITE_INFO!$AR$3:$AS$501,2,FALSE),"")</f>
        <v/>
      </c>
    </row>
    <row r="4440" spans="1:10" x14ac:dyDescent="0.35">
      <c r="A4440" s="113"/>
      <c r="B4440" s="114"/>
      <c r="C4440" s="115"/>
      <c r="D4440" s="114"/>
      <c r="E4440" s="116"/>
      <c r="F4440" s="116"/>
      <c r="G4440" s="114"/>
      <c r="H4440" s="115"/>
      <c r="I4440" s="274"/>
      <c r="J4440" s="277" t="str">
        <f>IFERROR(VLOOKUP(I4440,ACOUSTIC_SITE_INFO!$AR$3:$AS$501,2,FALSE),"")</f>
        <v/>
      </c>
    </row>
    <row r="4441" spans="1:10" x14ac:dyDescent="0.35">
      <c r="A4441" s="113"/>
      <c r="B4441" s="114"/>
      <c r="C4441" s="115"/>
      <c r="D4441" s="114"/>
      <c r="E4441" s="116"/>
      <c r="F4441" s="116"/>
      <c r="G4441" s="114"/>
      <c r="H4441" s="115"/>
      <c r="I4441" s="274"/>
      <c r="J4441" s="277" t="str">
        <f>IFERROR(VLOOKUP(I4441,ACOUSTIC_SITE_INFO!$AR$3:$AS$501,2,FALSE),"")</f>
        <v/>
      </c>
    </row>
    <row r="4442" spans="1:10" x14ac:dyDescent="0.35">
      <c r="A4442" s="113"/>
      <c r="B4442" s="114"/>
      <c r="C4442" s="115"/>
      <c r="D4442" s="114"/>
      <c r="E4442" s="116"/>
      <c r="F4442" s="116"/>
      <c r="G4442" s="114"/>
      <c r="H4442" s="115"/>
      <c r="I4442" s="274"/>
      <c r="J4442" s="277" t="str">
        <f>IFERROR(VLOOKUP(I4442,ACOUSTIC_SITE_INFO!$AR$3:$AS$501,2,FALSE),"")</f>
        <v/>
      </c>
    </row>
    <row r="4443" spans="1:10" x14ac:dyDescent="0.35">
      <c r="A4443" s="113"/>
      <c r="B4443" s="114"/>
      <c r="C4443" s="115"/>
      <c r="D4443" s="114"/>
      <c r="E4443" s="116"/>
      <c r="F4443" s="116"/>
      <c r="G4443" s="114"/>
      <c r="H4443" s="115"/>
      <c r="I4443" s="274"/>
      <c r="J4443" s="277" t="str">
        <f>IFERROR(VLOOKUP(I4443,ACOUSTIC_SITE_INFO!$AR$3:$AS$501,2,FALSE),"")</f>
        <v/>
      </c>
    </row>
    <row r="4444" spans="1:10" x14ac:dyDescent="0.35">
      <c r="A4444" s="113"/>
      <c r="B4444" s="114"/>
      <c r="C4444" s="115"/>
      <c r="D4444" s="114"/>
      <c r="E4444" s="116"/>
      <c r="F4444" s="116"/>
      <c r="G4444" s="114"/>
      <c r="H4444" s="115"/>
      <c r="I4444" s="274"/>
      <c r="J4444" s="277" t="str">
        <f>IFERROR(VLOOKUP(I4444,ACOUSTIC_SITE_INFO!$AR$3:$AS$501,2,FALSE),"")</f>
        <v/>
      </c>
    </row>
    <row r="4445" spans="1:10" x14ac:dyDescent="0.35">
      <c r="A4445" s="113"/>
      <c r="B4445" s="114"/>
      <c r="C4445" s="115"/>
      <c r="D4445" s="114"/>
      <c r="E4445" s="116"/>
      <c r="F4445" s="116"/>
      <c r="G4445" s="114"/>
      <c r="H4445" s="115"/>
      <c r="I4445" s="274"/>
      <c r="J4445" s="277" t="str">
        <f>IFERROR(VLOOKUP(I4445,ACOUSTIC_SITE_INFO!$AR$3:$AS$501,2,FALSE),"")</f>
        <v/>
      </c>
    </row>
    <row r="4446" spans="1:10" x14ac:dyDescent="0.35">
      <c r="A4446" s="113"/>
      <c r="B4446" s="114"/>
      <c r="C4446" s="115"/>
      <c r="D4446" s="114"/>
      <c r="E4446" s="116"/>
      <c r="F4446" s="116"/>
      <c r="G4446" s="114"/>
      <c r="H4446" s="115"/>
      <c r="I4446" s="274"/>
      <c r="J4446" s="277" t="str">
        <f>IFERROR(VLOOKUP(I4446,ACOUSTIC_SITE_INFO!$AR$3:$AS$501,2,FALSE),"")</f>
        <v/>
      </c>
    </row>
    <row r="4447" spans="1:10" x14ac:dyDescent="0.35">
      <c r="A4447" s="113"/>
      <c r="B4447" s="114"/>
      <c r="C4447" s="115"/>
      <c r="D4447" s="114"/>
      <c r="E4447" s="116"/>
      <c r="F4447" s="116"/>
      <c r="G4447" s="114"/>
      <c r="H4447" s="115"/>
      <c r="I4447" s="274"/>
      <c r="J4447" s="277" t="str">
        <f>IFERROR(VLOOKUP(I4447,ACOUSTIC_SITE_INFO!$AR$3:$AS$501,2,FALSE),"")</f>
        <v/>
      </c>
    </row>
    <row r="4448" spans="1:10" x14ac:dyDescent="0.35">
      <c r="A4448" s="113"/>
      <c r="B4448" s="114"/>
      <c r="C4448" s="115"/>
      <c r="D4448" s="114"/>
      <c r="E4448" s="116"/>
      <c r="F4448" s="116"/>
      <c r="G4448" s="114"/>
      <c r="H4448" s="115"/>
      <c r="I4448" s="274"/>
      <c r="J4448" s="277" t="str">
        <f>IFERROR(VLOOKUP(I4448,ACOUSTIC_SITE_INFO!$AR$3:$AS$501,2,FALSE),"")</f>
        <v/>
      </c>
    </row>
    <row r="4449" spans="1:10" x14ac:dyDescent="0.35">
      <c r="A4449" s="113"/>
      <c r="B4449" s="114"/>
      <c r="C4449" s="115"/>
      <c r="D4449" s="114"/>
      <c r="E4449" s="116"/>
      <c r="F4449" s="116"/>
      <c r="G4449" s="114"/>
      <c r="H4449" s="115"/>
      <c r="I4449" s="274"/>
      <c r="J4449" s="277" t="str">
        <f>IFERROR(VLOOKUP(I4449,ACOUSTIC_SITE_INFO!$AR$3:$AS$501,2,FALSE),"")</f>
        <v/>
      </c>
    </row>
    <row r="4450" spans="1:10" x14ac:dyDescent="0.35">
      <c r="A4450" s="113"/>
      <c r="B4450" s="114"/>
      <c r="C4450" s="115"/>
      <c r="D4450" s="114"/>
      <c r="E4450" s="116"/>
      <c r="F4450" s="116"/>
      <c r="G4450" s="114"/>
      <c r="H4450" s="115"/>
      <c r="I4450" s="274"/>
      <c r="J4450" s="277" t="str">
        <f>IFERROR(VLOOKUP(I4450,ACOUSTIC_SITE_INFO!$AR$3:$AS$501,2,FALSE),"")</f>
        <v/>
      </c>
    </row>
    <row r="4451" spans="1:10" x14ac:dyDescent="0.35">
      <c r="A4451" s="113"/>
      <c r="B4451" s="114"/>
      <c r="C4451" s="115"/>
      <c r="D4451" s="114"/>
      <c r="E4451" s="116"/>
      <c r="F4451" s="116"/>
      <c r="G4451" s="114"/>
      <c r="H4451" s="115"/>
      <c r="I4451" s="274"/>
      <c r="J4451" s="277" t="str">
        <f>IFERROR(VLOOKUP(I4451,ACOUSTIC_SITE_INFO!$AR$3:$AS$501,2,FALSE),"")</f>
        <v/>
      </c>
    </row>
    <row r="4452" spans="1:10" x14ac:dyDescent="0.35">
      <c r="A4452" s="113"/>
      <c r="B4452" s="114"/>
      <c r="C4452" s="115"/>
      <c r="D4452" s="114"/>
      <c r="E4452" s="116"/>
      <c r="F4452" s="116"/>
      <c r="G4452" s="114"/>
      <c r="H4452" s="115"/>
      <c r="I4452" s="274"/>
      <c r="J4452" s="277" t="str">
        <f>IFERROR(VLOOKUP(I4452,ACOUSTIC_SITE_INFO!$AR$3:$AS$501,2,FALSE),"")</f>
        <v/>
      </c>
    </row>
    <row r="4453" spans="1:10" x14ac:dyDescent="0.35">
      <c r="A4453" s="113"/>
      <c r="B4453" s="114"/>
      <c r="C4453" s="115"/>
      <c r="D4453" s="114"/>
      <c r="E4453" s="116"/>
      <c r="F4453" s="116"/>
      <c r="G4453" s="114"/>
      <c r="H4453" s="115"/>
      <c r="I4453" s="274"/>
      <c r="J4453" s="277" t="str">
        <f>IFERROR(VLOOKUP(I4453,ACOUSTIC_SITE_INFO!$AR$3:$AS$501,2,FALSE),"")</f>
        <v/>
      </c>
    </row>
    <row r="4454" spans="1:10" x14ac:dyDescent="0.35">
      <c r="A4454" s="113"/>
      <c r="B4454" s="114"/>
      <c r="C4454" s="115"/>
      <c r="D4454" s="114"/>
      <c r="E4454" s="116"/>
      <c r="F4454" s="116"/>
      <c r="G4454" s="114"/>
      <c r="H4454" s="115"/>
      <c r="I4454" s="274"/>
      <c r="J4454" s="277" t="str">
        <f>IFERROR(VLOOKUP(I4454,ACOUSTIC_SITE_INFO!$AR$3:$AS$501,2,FALSE),"")</f>
        <v/>
      </c>
    </row>
    <row r="4455" spans="1:10" x14ac:dyDescent="0.35">
      <c r="A4455" s="113"/>
      <c r="B4455" s="114"/>
      <c r="C4455" s="115"/>
      <c r="D4455" s="114"/>
      <c r="E4455" s="116"/>
      <c r="F4455" s="116"/>
      <c r="G4455" s="114"/>
      <c r="H4455" s="115"/>
      <c r="I4455" s="274"/>
      <c r="J4455" s="277" t="str">
        <f>IFERROR(VLOOKUP(I4455,ACOUSTIC_SITE_INFO!$AR$3:$AS$501,2,FALSE),"")</f>
        <v/>
      </c>
    </row>
    <row r="4456" spans="1:10" x14ac:dyDescent="0.35">
      <c r="A4456" s="113"/>
      <c r="B4456" s="114"/>
      <c r="C4456" s="115"/>
      <c r="D4456" s="114"/>
      <c r="E4456" s="116"/>
      <c r="F4456" s="116"/>
      <c r="G4456" s="114"/>
      <c r="H4456" s="115"/>
      <c r="I4456" s="274"/>
      <c r="J4456" s="277" t="str">
        <f>IFERROR(VLOOKUP(I4456,ACOUSTIC_SITE_INFO!$AR$3:$AS$501,2,FALSE),"")</f>
        <v/>
      </c>
    </row>
    <row r="4457" spans="1:10" x14ac:dyDescent="0.35">
      <c r="A4457" s="113"/>
      <c r="B4457" s="114"/>
      <c r="C4457" s="115"/>
      <c r="D4457" s="114"/>
      <c r="E4457" s="116"/>
      <c r="F4457" s="116"/>
      <c r="G4457" s="114"/>
      <c r="H4457" s="115"/>
      <c r="I4457" s="274"/>
      <c r="J4457" s="277" t="str">
        <f>IFERROR(VLOOKUP(I4457,ACOUSTIC_SITE_INFO!$AR$3:$AS$501,2,FALSE),"")</f>
        <v/>
      </c>
    </row>
    <row r="4458" spans="1:10" x14ac:dyDescent="0.35">
      <c r="A4458" s="113"/>
      <c r="B4458" s="114"/>
      <c r="C4458" s="115"/>
      <c r="D4458" s="114"/>
      <c r="E4458" s="116"/>
      <c r="F4458" s="116"/>
      <c r="G4458" s="114"/>
      <c r="H4458" s="115"/>
      <c r="I4458" s="274"/>
      <c r="J4458" s="277" t="str">
        <f>IFERROR(VLOOKUP(I4458,ACOUSTIC_SITE_INFO!$AR$3:$AS$501,2,FALSE),"")</f>
        <v/>
      </c>
    </row>
    <row r="4459" spans="1:10" x14ac:dyDescent="0.35">
      <c r="A4459" s="113"/>
      <c r="B4459" s="114"/>
      <c r="C4459" s="115"/>
      <c r="D4459" s="114"/>
      <c r="E4459" s="116"/>
      <c r="F4459" s="116"/>
      <c r="G4459" s="114"/>
      <c r="H4459" s="115"/>
      <c r="I4459" s="274"/>
      <c r="J4459" s="277" t="str">
        <f>IFERROR(VLOOKUP(I4459,ACOUSTIC_SITE_INFO!$AR$3:$AS$501,2,FALSE),"")</f>
        <v/>
      </c>
    </row>
    <row r="4460" spans="1:10" x14ac:dyDescent="0.35">
      <c r="A4460" s="113"/>
      <c r="B4460" s="114"/>
      <c r="C4460" s="115"/>
      <c r="D4460" s="114"/>
      <c r="E4460" s="116"/>
      <c r="F4460" s="116"/>
      <c r="G4460" s="114"/>
      <c r="H4460" s="115"/>
      <c r="I4460" s="274"/>
      <c r="J4460" s="277" t="str">
        <f>IFERROR(VLOOKUP(I4460,ACOUSTIC_SITE_INFO!$AR$3:$AS$501,2,FALSE),"")</f>
        <v/>
      </c>
    </row>
    <row r="4461" spans="1:10" x14ac:dyDescent="0.35">
      <c r="A4461" s="113"/>
      <c r="B4461" s="114"/>
      <c r="C4461" s="115"/>
      <c r="D4461" s="114"/>
      <c r="E4461" s="116"/>
      <c r="F4461" s="116"/>
      <c r="G4461" s="114"/>
      <c r="H4461" s="115"/>
      <c r="I4461" s="274"/>
      <c r="J4461" s="277" t="str">
        <f>IFERROR(VLOOKUP(I4461,ACOUSTIC_SITE_INFO!$AR$3:$AS$501,2,FALSE),"")</f>
        <v/>
      </c>
    </row>
    <row r="4462" spans="1:10" x14ac:dyDescent="0.35">
      <c r="A4462" s="113"/>
      <c r="B4462" s="114"/>
      <c r="C4462" s="115"/>
      <c r="D4462" s="114"/>
      <c r="E4462" s="116"/>
      <c r="F4462" s="116"/>
      <c r="G4462" s="114"/>
      <c r="H4462" s="115"/>
      <c r="I4462" s="274"/>
      <c r="J4462" s="277" t="str">
        <f>IFERROR(VLOOKUP(I4462,ACOUSTIC_SITE_INFO!$AR$3:$AS$501,2,FALSE),"")</f>
        <v/>
      </c>
    </row>
    <row r="4463" spans="1:10" x14ac:dyDescent="0.35">
      <c r="A4463" s="113"/>
      <c r="B4463" s="114"/>
      <c r="C4463" s="115"/>
      <c r="D4463" s="114"/>
      <c r="E4463" s="116"/>
      <c r="F4463" s="116"/>
      <c r="G4463" s="114"/>
      <c r="H4463" s="115"/>
      <c r="I4463" s="274"/>
      <c r="J4463" s="277" t="str">
        <f>IFERROR(VLOOKUP(I4463,ACOUSTIC_SITE_INFO!$AR$3:$AS$501,2,FALSE),"")</f>
        <v/>
      </c>
    </row>
    <row r="4464" spans="1:10" x14ac:dyDescent="0.35">
      <c r="A4464" s="113"/>
      <c r="B4464" s="114"/>
      <c r="C4464" s="115"/>
      <c r="D4464" s="114"/>
      <c r="E4464" s="116"/>
      <c r="F4464" s="116"/>
      <c r="G4464" s="114"/>
      <c r="H4464" s="115"/>
      <c r="I4464" s="274"/>
      <c r="J4464" s="277" t="str">
        <f>IFERROR(VLOOKUP(I4464,ACOUSTIC_SITE_INFO!$AR$3:$AS$501,2,FALSE),"")</f>
        <v/>
      </c>
    </row>
    <row r="4465" spans="1:10" x14ac:dyDescent="0.35">
      <c r="A4465" s="113"/>
      <c r="B4465" s="114"/>
      <c r="C4465" s="115"/>
      <c r="D4465" s="114"/>
      <c r="E4465" s="116"/>
      <c r="F4465" s="116"/>
      <c r="G4465" s="114"/>
      <c r="H4465" s="115"/>
      <c r="I4465" s="274"/>
      <c r="J4465" s="277" t="str">
        <f>IFERROR(VLOOKUP(I4465,ACOUSTIC_SITE_INFO!$AR$3:$AS$501,2,FALSE),"")</f>
        <v/>
      </c>
    </row>
    <row r="4466" spans="1:10" x14ac:dyDescent="0.35">
      <c r="A4466" s="113"/>
      <c r="B4466" s="114"/>
      <c r="C4466" s="115"/>
      <c r="D4466" s="114"/>
      <c r="E4466" s="116"/>
      <c r="F4466" s="116"/>
      <c r="G4466" s="114"/>
      <c r="H4466" s="115"/>
      <c r="I4466" s="274"/>
      <c r="J4466" s="277" t="str">
        <f>IFERROR(VLOOKUP(I4466,ACOUSTIC_SITE_INFO!$AR$3:$AS$501,2,FALSE),"")</f>
        <v/>
      </c>
    </row>
    <row r="4467" spans="1:10" x14ac:dyDescent="0.35">
      <c r="A4467" s="113"/>
      <c r="B4467" s="114"/>
      <c r="C4467" s="115"/>
      <c r="D4467" s="114"/>
      <c r="E4467" s="116"/>
      <c r="F4467" s="116"/>
      <c r="G4467" s="114"/>
      <c r="H4467" s="115"/>
      <c r="I4467" s="274"/>
      <c r="J4467" s="277" t="str">
        <f>IFERROR(VLOOKUP(I4467,ACOUSTIC_SITE_INFO!$AR$3:$AS$501,2,FALSE),"")</f>
        <v/>
      </c>
    </row>
    <row r="4468" spans="1:10" x14ac:dyDescent="0.35">
      <c r="A4468" s="113"/>
      <c r="B4468" s="114"/>
      <c r="C4468" s="115"/>
      <c r="D4468" s="114"/>
      <c r="E4468" s="116"/>
      <c r="F4468" s="116"/>
      <c r="G4468" s="114"/>
      <c r="H4468" s="115"/>
      <c r="I4468" s="274"/>
      <c r="J4468" s="277" t="str">
        <f>IFERROR(VLOOKUP(I4468,ACOUSTIC_SITE_INFO!$AR$3:$AS$501,2,FALSE),"")</f>
        <v/>
      </c>
    </row>
    <row r="4469" spans="1:10" x14ac:dyDescent="0.35">
      <c r="A4469" s="113"/>
      <c r="B4469" s="114"/>
      <c r="C4469" s="115"/>
      <c r="D4469" s="114"/>
      <c r="E4469" s="116"/>
      <c r="F4469" s="116"/>
      <c r="G4469" s="114"/>
      <c r="H4469" s="115"/>
      <c r="I4469" s="274"/>
      <c r="J4469" s="277" t="str">
        <f>IFERROR(VLOOKUP(I4469,ACOUSTIC_SITE_INFO!$AR$3:$AS$501,2,FALSE),"")</f>
        <v/>
      </c>
    </row>
    <row r="4470" spans="1:10" x14ac:dyDescent="0.35">
      <c r="A4470" s="113"/>
      <c r="B4470" s="114"/>
      <c r="C4470" s="115"/>
      <c r="D4470" s="114"/>
      <c r="E4470" s="116"/>
      <c r="F4470" s="116"/>
      <c r="G4470" s="114"/>
      <c r="H4470" s="115"/>
      <c r="I4470" s="274"/>
      <c r="J4470" s="277" t="str">
        <f>IFERROR(VLOOKUP(I4470,ACOUSTIC_SITE_INFO!$AR$3:$AS$501,2,FALSE),"")</f>
        <v/>
      </c>
    </row>
    <row r="4471" spans="1:10" x14ac:dyDescent="0.35">
      <c r="A4471" s="113"/>
      <c r="B4471" s="114"/>
      <c r="C4471" s="115"/>
      <c r="D4471" s="114"/>
      <c r="E4471" s="116"/>
      <c r="F4471" s="116"/>
      <c r="G4471" s="114"/>
      <c r="H4471" s="115"/>
      <c r="I4471" s="274"/>
      <c r="J4471" s="277" t="str">
        <f>IFERROR(VLOOKUP(I4471,ACOUSTIC_SITE_INFO!$AR$3:$AS$501,2,FALSE),"")</f>
        <v/>
      </c>
    </row>
    <row r="4472" spans="1:10" x14ac:dyDescent="0.35">
      <c r="A4472" s="113"/>
      <c r="B4472" s="114"/>
      <c r="C4472" s="115"/>
      <c r="D4472" s="114"/>
      <c r="E4472" s="116"/>
      <c r="F4472" s="116"/>
      <c r="G4472" s="114"/>
      <c r="H4472" s="115"/>
      <c r="I4472" s="274"/>
      <c r="J4472" s="277" t="str">
        <f>IFERROR(VLOOKUP(I4472,ACOUSTIC_SITE_INFO!$AR$3:$AS$501,2,FALSE),"")</f>
        <v/>
      </c>
    </row>
    <row r="4473" spans="1:10" x14ac:dyDescent="0.35">
      <c r="A4473" s="113"/>
      <c r="B4473" s="114"/>
      <c r="C4473" s="115"/>
      <c r="D4473" s="114"/>
      <c r="E4473" s="116"/>
      <c r="F4473" s="116"/>
      <c r="G4473" s="114"/>
      <c r="H4473" s="115"/>
      <c r="I4473" s="274"/>
      <c r="J4473" s="277" t="str">
        <f>IFERROR(VLOOKUP(I4473,ACOUSTIC_SITE_INFO!$AR$3:$AS$501,2,FALSE),"")</f>
        <v/>
      </c>
    </row>
    <row r="4474" spans="1:10" x14ac:dyDescent="0.35">
      <c r="A4474" s="113"/>
      <c r="B4474" s="114"/>
      <c r="C4474" s="115"/>
      <c r="D4474" s="114"/>
      <c r="E4474" s="116"/>
      <c r="F4474" s="116"/>
      <c r="G4474" s="114"/>
      <c r="H4474" s="115"/>
      <c r="I4474" s="274"/>
      <c r="J4474" s="277" t="str">
        <f>IFERROR(VLOOKUP(I4474,ACOUSTIC_SITE_INFO!$AR$3:$AS$501,2,FALSE),"")</f>
        <v/>
      </c>
    </row>
    <row r="4475" spans="1:10" x14ac:dyDescent="0.35">
      <c r="A4475" s="113"/>
      <c r="B4475" s="114"/>
      <c r="C4475" s="115"/>
      <c r="D4475" s="114"/>
      <c r="E4475" s="116"/>
      <c r="F4475" s="116"/>
      <c r="G4475" s="114"/>
      <c r="H4475" s="115"/>
      <c r="I4475" s="274"/>
      <c r="J4475" s="277" t="str">
        <f>IFERROR(VLOOKUP(I4475,ACOUSTIC_SITE_INFO!$AR$3:$AS$501,2,FALSE),"")</f>
        <v/>
      </c>
    </row>
    <row r="4476" spans="1:10" x14ac:dyDescent="0.35">
      <c r="A4476" s="113"/>
      <c r="B4476" s="114"/>
      <c r="C4476" s="115"/>
      <c r="D4476" s="114"/>
      <c r="E4476" s="116"/>
      <c r="F4476" s="116"/>
      <c r="G4476" s="114"/>
      <c r="H4476" s="115"/>
      <c r="I4476" s="274"/>
      <c r="J4476" s="277" t="str">
        <f>IFERROR(VLOOKUP(I4476,ACOUSTIC_SITE_INFO!$AR$3:$AS$501,2,FALSE),"")</f>
        <v/>
      </c>
    </row>
    <row r="4477" spans="1:10" x14ac:dyDescent="0.35">
      <c r="A4477" s="113"/>
      <c r="B4477" s="114"/>
      <c r="C4477" s="115"/>
      <c r="D4477" s="114"/>
      <c r="E4477" s="116"/>
      <c r="F4477" s="116"/>
      <c r="G4477" s="114"/>
      <c r="H4477" s="115"/>
      <c r="I4477" s="274"/>
      <c r="J4477" s="277" t="str">
        <f>IFERROR(VLOOKUP(I4477,ACOUSTIC_SITE_INFO!$AR$3:$AS$501,2,FALSE),"")</f>
        <v/>
      </c>
    </row>
    <row r="4478" spans="1:10" x14ac:dyDescent="0.35">
      <c r="A4478" s="113"/>
      <c r="B4478" s="114"/>
      <c r="C4478" s="115"/>
      <c r="D4478" s="114"/>
      <c r="E4478" s="116"/>
      <c r="F4478" s="116"/>
      <c r="G4478" s="114"/>
      <c r="H4478" s="115"/>
      <c r="I4478" s="274"/>
      <c r="J4478" s="277" t="str">
        <f>IFERROR(VLOOKUP(I4478,ACOUSTIC_SITE_INFO!$AR$3:$AS$501,2,FALSE),"")</f>
        <v/>
      </c>
    </row>
    <row r="4479" spans="1:10" x14ac:dyDescent="0.35">
      <c r="A4479" s="113"/>
      <c r="B4479" s="114"/>
      <c r="C4479" s="115"/>
      <c r="D4479" s="114"/>
      <c r="E4479" s="116"/>
      <c r="F4479" s="116"/>
      <c r="G4479" s="114"/>
      <c r="H4479" s="115"/>
      <c r="I4479" s="274"/>
      <c r="J4479" s="277" t="str">
        <f>IFERROR(VLOOKUP(I4479,ACOUSTIC_SITE_INFO!$AR$3:$AS$501,2,FALSE),"")</f>
        <v/>
      </c>
    </row>
    <row r="4480" spans="1:10" x14ac:dyDescent="0.35">
      <c r="A4480" s="113"/>
      <c r="B4480" s="114"/>
      <c r="C4480" s="115"/>
      <c r="D4480" s="114"/>
      <c r="E4480" s="116"/>
      <c r="F4480" s="116"/>
      <c r="G4480" s="114"/>
      <c r="H4480" s="115"/>
      <c r="I4480" s="274"/>
      <c r="J4480" s="277" t="str">
        <f>IFERROR(VLOOKUP(I4480,ACOUSTIC_SITE_INFO!$AR$3:$AS$501,2,FALSE),"")</f>
        <v/>
      </c>
    </row>
    <row r="4481" spans="1:10" x14ac:dyDescent="0.35">
      <c r="A4481" s="113"/>
      <c r="B4481" s="114"/>
      <c r="C4481" s="115"/>
      <c r="D4481" s="114"/>
      <c r="E4481" s="116"/>
      <c r="F4481" s="116"/>
      <c r="G4481" s="114"/>
      <c r="H4481" s="115"/>
      <c r="I4481" s="274"/>
      <c r="J4481" s="277" t="str">
        <f>IFERROR(VLOOKUP(I4481,ACOUSTIC_SITE_INFO!$AR$3:$AS$501,2,FALSE),"")</f>
        <v/>
      </c>
    </row>
    <row r="4482" spans="1:10" x14ac:dyDescent="0.35">
      <c r="A4482" s="113"/>
      <c r="B4482" s="114"/>
      <c r="C4482" s="115"/>
      <c r="D4482" s="114"/>
      <c r="E4482" s="116"/>
      <c r="F4482" s="116"/>
      <c r="G4482" s="114"/>
      <c r="H4482" s="115"/>
      <c r="I4482" s="274"/>
      <c r="J4482" s="277" t="str">
        <f>IFERROR(VLOOKUP(I4482,ACOUSTIC_SITE_INFO!$AR$3:$AS$501,2,FALSE),"")</f>
        <v/>
      </c>
    </row>
    <row r="4483" spans="1:10" x14ac:dyDescent="0.35">
      <c r="A4483" s="113"/>
      <c r="B4483" s="114"/>
      <c r="C4483" s="115"/>
      <c r="D4483" s="114"/>
      <c r="E4483" s="116"/>
      <c r="F4483" s="116"/>
      <c r="G4483" s="114"/>
      <c r="H4483" s="115"/>
      <c r="I4483" s="274"/>
      <c r="J4483" s="277" t="str">
        <f>IFERROR(VLOOKUP(I4483,ACOUSTIC_SITE_INFO!$AR$3:$AS$501,2,FALSE),"")</f>
        <v/>
      </c>
    </row>
    <row r="4484" spans="1:10" x14ac:dyDescent="0.35">
      <c r="A4484" s="113"/>
      <c r="B4484" s="114"/>
      <c r="C4484" s="115"/>
      <c r="D4484" s="114"/>
      <c r="E4484" s="116"/>
      <c r="F4484" s="116"/>
      <c r="G4484" s="114"/>
      <c r="H4484" s="115"/>
      <c r="I4484" s="274"/>
      <c r="J4484" s="277" t="str">
        <f>IFERROR(VLOOKUP(I4484,ACOUSTIC_SITE_INFO!$AR$3:$AS$501,2,FALSE),"")</f>
        <v/>
      </c>
    </row>
    <row r="4485" spans="1:10" x14ac:dyDescent="0.35">
      <c r="A4485" s="113"/>
      <c r="B4485" s="114"/>
      <c r="C4485" s="115"/>
      <c r="D4485" s="114"/>
      <c r="E4485" s="116"/>
      <c r="F4485" s="116"/>
      <c r="G4485" s="114"/>
      <c r="H4485" s="115"/>
      <c r="I4485" s="274"/>
      <c r="J4485" s="277" t="str">
        <f>IFERROR(VLOOKUP(I4485,ACOUSTIC_SITE_INFO!$AR$3:$AS$501,2,FALSE),"")</f>
        <v/>
      </c>
    </row>
    <row r="4486" spans="1:10" x14ac:dyDescent="0.35">
      <c r="A4486" s="113"/>
      <c r="B4486" s="114"/>
      <c r="C4486" s="115"/>
      <c r="D4486" s="114"/>
      <c r="E4486" s="116"/>
      <c r="F4486" s="116"/>
      <c r="G4486" s="114"/>
      <c r="H4486" s="115"/>
      <c r="I4486" s="274"/>
      <c r="J4486" s="277" t="str">
        <f>IFERROR(VLOOKUP(I4486,ACOUSTIC_SITE_INFO!$AR$3:$AS$501,2,FALSE),"")</f>
        <v/>
      </c>
    </row>
    <row r="4487" spans="1:10" x14ac:dyDescent="0.35">
      <c r="A4487" s="113"/>
      <c r="B4487" s="114"/>
      <c r="C4487" s="115"/>
      <c r="D4487" s="114"/>
      <c r="E4487" s="116"/>
      <c r="F4487" s="116"/>
      <c r="G4487" s="114"/>
      <c r="H4487" s="115"/>
      <c r="I4487" s="274"/>
      <c r="J4487" s="277" t="str">
        <f>IFERROR(VLOOKUP(I4487,ACOUSTIC_SITE_INFO!$AR$3:$AS$501,2,FALSE),"")</f>
        <v/>
      </c>
    </row>
    <row r="4488" spans="1:10" x14ac:dyDescent="0.35">
      <c r="A4488" s="113"/>
      <c r="B4488" s="114"/>
      <c r="C4488" s="115"/>
      <c r="D4488" s="114"/>
      <c r="E4488" s="116"/>
      <c r="F4488" s="116"/>
      <c r="G4488" s="114"/>
      <c r="H4488" s="115"/>
      <c r="I4488" s="274"/>
      <c r="J4488" s="277" t="str">
        <f>IFERROR(VLOOKUP(I4488,ACOUSTIC_SITE_INFO!$AR$3:$AS$501,2,FALSE),"")</f>
        <v/>
      </c>
    </row>
    <row r="4489" spans="1:10" x14ac:dyDescent="0.35">
      <c r="A4489" s="113"/>
      <c r="B4489" s="114"/>
      <c r="C4489" s="115"/>
      <c r="D4489" s="114"/>
      <c r="E4489" s="116"/>
      <c r="F4489" s="116"/>
      <c r="G4489" s="114"/>
      <c r="H4489" s="115"/>
      <c r="I4489" s="274"/>
      <c r="J4489" s="277" t="str">
        <f>IFERROR(VLOOKUP(I4489,ACOUSTIC_SITE_INFO!$AR$3:$AS$501,2,FALSE),"")</f>
        <v/>
      </c>
    </row>
    <row r="4490" spans="1:10" x14ac:dyDescent="0.35">
      <c r="A4490" s="113"/>
      <c r="B4490" s="114"/>
      <c r="C4490" s="115"/>
      <c r="D4490" s="114"/>
      <c r="E4490" s="116"/>
      <c r="F4490" s="116"/>
      <c r="G4490" s="114"/>
      <c r="H4490" s="115"/>
      <c r="I4490" s="274"/>
      <c r="J4490" s="277" t="str">
        <f>IFERROR(VLOOKUP(I4490,ACOUSTIC_SITE_INFO!$AR$3:$AS$501,2,FALSE),"")</f>
        <v/>
      </c>
    </row>
    <row r="4491" spans="1:10" x14ac:dyDescent="0.35">
      <c r="A4491" s="113"/>
      <c r="B4491" s="114"/>
      <c r="C4491" s="115"/>
      <c r="D4491" s="114"/>
      <c r="E4491" s="116"/>
      <c r="F4491" s="116"/>
      <c r="G4491" s="114"/>
      <c r="H4491" s="115"/>
      <c r="I4491" s="274"/>
      <c r="J4491" s="277" t="str">
        <f>IFERROR(VLOOKUP(I4491,ACOUSTIC_SITE_INFO!$AR$3:$AS$501,2,FALSE),"")</f>
        <v/>
      </c>
    </row>
    <row r="4492" spans="1:10" x14ac:dyDescent="0.35">
      <c r="A4492" s="113"/>
      <c r="B4492" s="114"/>
      <c r="C4492" s="115"/>
      <c r="D4492" s="114"/>
      <c r="E4492" s="116"/>
      <c r="F4492" s="116"/>
      <c r="G4492" s="114"/>
      <c r="H4492" s="115"/>
      <c r="I4492" s="274"/>
      <c r="J4492" s="277" t="str">
        <f>IFERROR(VLOOKUP(I4492,ACOUSTIC_SITE_INFO!$AR$3:$AS$501,2,FALSE),"")</f>
        <v/>
      </c>
    </row>
    <row r="4493" spans="1:10" x14ac:dyDescent="0.35">
      <c r="A4493" s="113"/>
      <c r="B4493" s="114"/>
      <c r="C4493" s="115"/>
      <c r="D4493" s="114"/>
      <c r="E4493" s="116"/>
      <c r="F4493" s="116"/>
      <c r="G4493" s="114"/>
      <c r="H4493" s="115"/>
      <c r="I4493" s="274"/>
      <c r="J4493" s="277" t="str">
        <f>IFERROR(VLOOKUP(I4493,ACOUSTIC_SITE_INFO!$AR$3:$AS$501,2,FALSE),"")</f>
        <v/>
      </c>
    </row>
    <row r="4494" spans="1:10" x14ac:dyDescent="0.35">
      <c r="A4494" s="113"/>
      <c r="B4494" s="114"/>
      <c r="C4494" s="115"/>
      <c r="D4494" s="114"/>
      <c r="E4494" s="116"/>
      <c r="F4494" s="116"/>
      <c r="G4494" s="114"/>
      <c r="H4494" s="115"/>
      <c r="I4494" s="274"/>
      <c r="J4494" s="277" t="str">
        <f>IFERROR(VLOOKUP(I4494,ACOUSTIC_SITE_INFO!$AR$3:$AS$501,2,FALSE),"")</f>
        <v/>
      </c>
    </row>
    <row r="4495" spans="1:10" x14ac:dyDescent="0.35">
      <c r="A4495" s="113"/>
      <c r="B4495" s="114"/>
      <c r="C4495" s="115"/>
      <c r="D4495" s="114"/>
      <c r="E4495" s="116"/>
      <c r="F4495" s="116"/>
      <c r="G4495" s="114"/>
      <c r="H4495" s="115"/>
      <c r="I4495" s="274"/>
      <c r="J4495" s="277" t="str">
        <f>IFERROR(VLOOKUP(I4495,ACOUSTIC_SITE_INFO!$AR$3:$AS$501,2,FALSE),"")</f>
        <v/>
      </c>
    </row>
    <row r="4496" spans="1:10" x14ac:dyDescent="0.35">
      <c r="A4496" s="113"/>
      <c r="B4496" s="114"/>
      <c r="C4496" s="115"/>
      <c r="D4496" s="114"/>
      <c r="E4496" s="116"/>
      <c r="F4496" s="116"/>
      <c r="G4496" s="114"/>
      <c r="H4496" s="115"/>
      <c r="I4496" s="274"/>
      <c r="J4496" s="277" t="str">
        <f>IFERROR(VLOOKUP(I4496,ACOUSTIC_SITE_INFO!$AR$3:$AS$501,2,FALSE),"")</f>
        <v/>
      </c>
    </row>
    <row r="4497" spans="1:10" x14ac:dyDescent="0.35">
      <c r="A4497" s="113"/>
      <c r="B4497" s="114"/>
      <c r="C4497" s="115"/>
      <c r="D4497" s="114"/>
      <c r="E4497" s="116"/>
      <c r="F4497" s="116"/>
      <c r="G4497" s="114"/>
      <c r="H4497" s="115"/>
      <c r="I4497" s="274"/>
      <c r="J4497" s="277" t="str">
        <f>IFERROR(VLOOKUP(I4497,ACOUSTIC_SITE_INFO!$AR$3:$AS$501,2,FALSE),"")</f>
        <v/>
      </c>
    </row>
    <row r="4498" spans="1:10" x14ac:dyDescent="0.35">
      <c r="A4498" s="113"/>
      <c r="B4498" s="114"/>
      <c r="C4498" s="115"/>
      <c r="D4498" s="114"/>
      <c r="E4498" s="116"/>
      <c r="F4498" s="116"/>
      <c r="G4498" s="114"/>
      <c r="H4498" s="115"/>
      <c r="I4498" s="274"/>
      <c r="J4498" s="277" t="str">
        <f>IFERROR(VLOOKUP(I4498,ACOUSTIC_SITE_INFO!$AR$3:$AS$501,2,FALSE),"")</f>
        <v/>
      </c>
    </row>
    <row r="4499" spans="1:10" x14ac:dyDescent="0.35">
      <c r="A4499" s="113"/>
      <c r="B4499" s="114"/>
      <c r="C4499" s="115"/>
      <c r="D4499" s="114"/>
      <c r="E4499" s="116"/>
      <c r="F4499" s="116"/>
      <c r="G4499" s="114"/>
      <c r="H4499" s="115"/>
      <c r="I4499" s="274"/>
      <c r="J4499" s="277" t="str">
        <f>IFERROR(VLOOKUP(I4499,ACOUSTIC_SITE_INFO!$AR$3:$AS$501,2,FALSE),"")</f>
        <v/>
      </c>
    </row>
    <row r="4500" spans="1:10" x14ac:dyDescent="0.35">
      <c r="A4500" s="113"/>
      <c r="B4500" s="114"/>
      <c r="C4500" s="115"/>
      <c r="D4500" s="114"/>
      <c r="E4500" s="116"/>
      <c r="F4500" s="116"/>
      <c r="G4500" s="114"/>
      <c r="H4500" s="115"/>
      <c r="I4500" s="274"/>
      <c r="J4500" s="277" t="str">
        <f>IFERROR(VLOOKUP(I4500,ACOUSTIC_SITE_INFO!$AR$3:$AS$501,2,FALSE),"")</f>
        <v/>
      </c>
    </row>
  </sheetData>
  <sheetProtection algorithmName="SHA-512" hashValue="O9lv6ZZDD06AZNPkyHq0bC3+SEqLnGLR1Yj2PIjwonTpK2LNKyNjCqCz93WcGs0GeYVx3wp68fonnZU6V/ceeg==" saltValue="irPoX6nlYaJVX1ONghrELA==" spinCount="100000" sheet="1" objects="1" scenarios="1"/>
  <conditionalFormatting sqref="B2:I4500">
    <cfRule type="expression" dxfId="2" priority="4">
      <formula>($A2&lt;&gt;"")</formula>
    </cfRule>
  </conditionalFormatting>
  <conditionalFormatting sqref="J2:J4500">
    <cfRule type="expression" dxfId="1" priority="2">
      <formula>AND($I2&lt;&gt;"",$J2="")</formula>
    </cfRule>
  </conditionalFormatting>
  <conditionalFormatting sqref="B2:H4500">
    <cfRule type="expression" dxfId="0" priority="1">
      <formula>($A2="no bats")</formula>
    </cfRule>
  </conditionalFormatting>
  <dataValidations count="8">
    <dataValidation type="list" allowBlank="1" showInputMessage="1" showErrorMessage="1" sqref="A4501:A1048576">
      <formula1>Species_list</formula1>
    </dataValidation>
    <dataValidation type="list" allowBlank="1" showInputMessage="1" showErrorMessage="1" sqref="C2:C4500">
      <formula1>(Acoustic_ID)</formula1>
    </dataValidation>
    <dataValidation type="list" allowBlank="1" showInputMessage="1" showErrorMessage="1" sqref="I4501:I1048576">
      <formula1>(Acoustic_site)</formula1>
    </dataValidation>
    <dataValidation type="whole" allowBlank="1" showInputMessage="1" showErrorMessage="1" sqref="G2:G4500 B2:B4500">
      <formula1>0</formula1>
      <formula2>1000000</formula2>
    </dataValidation>
    <dataValidation type="list" allowBlank="1" showInputMessage="1" showErrorMessage="1" sqref="E2:E4500">
      <formula1>(Converter)</formula1>
    </dataValidation>
    <dataValidation type="list" allowBlank="1" showInputMessage="1" showErrorMessage="1" sqref="A2:A45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4500">
      <formula1>-1</formula1>
      <formula2>1</formula2>
    </dataValidation>
    <dataValidation type="list" showInputMessage="1" showErrorMessage="1" sqref="I2:I45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T1" workbookViewId="0">
      <selection activeCell="AM2" sqref="AM2"/>
    </sheetView>
  </sheetViews>
  <sheetFormatPr defaultRowHeight="15.5" x14ac:dyDescent="0.35"/>
  <cols>
    <col min="1" max="1" width="16.81640625" style="6" customWidth="1"/>
    <col min="2" max="2" width="36.54296875" style="2" bestFit="1" customWidth="1"/>
    <col min="3" max="3" width="56.453125" style="2" bestFit="1" customWidth="1"/>
    <col min="4" max="4" width="25" style="6" bestFit="1" customWidth="1"/>
    <col min="5" max="5" width="16.54296875" bestFit="1" customWidth="1"/>
    <col min="6" max="6" width="16.54296875" style="6" customWidth="1"/>
    <col min="7" max="7" width="16.81640625" customWidth="1"/>
    <col min="8" max="12" width="16.81640625" style="6" customWidth="1"/>
    <col min="13" max="13" width="18.81640625" style="6" bestFit="1" customWidth="1"/>
    <col min="14" max="14" width="16.81640625" style="6" customWidth="1"/>
    <col min="15" max="15" width="11.26953125" bestFit="1" customWidth="1"/>
    <col min="16" max="16" width="15.7265625" style="6" bestFit="1" customWidth="1"/>
    <col min="17" max="17" width="18.453125" bestFit="1" customWidth="1"/>
    <col min="18" max="18" width="18.453125" style="6" customWidth="1"/>
    <col min="19" max="19" width="58.26953125" style="6" customWidth="1"/>
    <col min="20" max="20" width="10.453125" bestFit="1" customWidth="1"/>
    <col min="21" max="21" width="9.1796875" style="154"/>
    <col min="22" max="29" width="9.1796875" style="156"/>
    <col min="30" max="33" width="9.1796875" style="154"/>
    <col min="34" max="34" width="13.54296875" style="154" bestFit="1" customWidth="1"/>
    <col min="35" max="35" width="16.54296875" bestFit="1" customWidth="1"/>
    <col min="36" max="36" width="16.54296875" style="6" customWidth="1"/>
    <col min="37" max="37" width="10.1796875" bestFit="1" customWidth="1"/>
    <col min="38" max="38" width="18.26953125" bestFit="1" customWidth="1"/>
    <col min="39" max="39" width="27.1796875" bestFit="1" customWidth="1"/>
    <col min="40" max="40" width="27.1796875" style="7" customWidth="1"/>
    <col min="41" max="42" width="27.1796875" style="6" customWidth="1"/>
    <col min="43" max="43" width="17.453125" bestFit="1" customWidth="1"/>
    <col min="44" max="44" width="15.7265625" bestFit="1" customWidth="1"/>
    <col min="45" max="45" width="12.81640625" bestFit="1" customWidth="1"/>
    <col min="47" max="47" width="11.54296875" bestFit="1" customWidth="1"/>
  </cols>
  <sheetData>
    <row r="1" spans="1:42" x14ac:dyDescent="0.3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7" t="s">
        <v>2515</v>
      </c>
      <c r="AO1" s="207" t="s">
        <v>2518</v>
      </c>
      <c r="AP1"/>
    </row>
    <row r="2" spans="1:42" x14ac:dyDescent="0.3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2519</v>
      </c>
      <c r="AP2"/>
    </row>
    <row r="3" spans="1:42" x14ac:dyDescent="0.35">
      <c r="A3" s="13" t="str">
        <f>IF(ACCEPTED_CODES!U4=0,"",ACCEPTED_CODES!U4)</f>
        <v>ANPA</v>
      </c>
      <c r="B3" s="13" t="str">
        <f>IF(ACCEPTED_CODES!V4=0,"",ACCEPTED_CODES!V4)</f>
        <v>Antrozous pallidus</v>
      </c>
      <c r="C3" s="13" t="str">
        <f>IF(ACCEPTED_CODES!U4=0,"",ACCEPTED_CODES!U4)</f>
        <v>ANPA</v>
      </c>
      <c r="D3" s="13" t="str">
        <f>IF(ACCEPTED_CODES!W4=0,"",ACCEPTED_CODES!W4)</f>
        <v>Pallid bat</v>
      </c>
      <c r="E3" t="s">
        <v>22</v>
      </c>
      <c r="F3" s="6" t="s">
        <v>250</v>
      </c>
      <c r="G3" t="s">
        <v>24</v>
      </c>
      <c r="H3" s="6" t="s">
        <v>240</v>
      </c>
      <c r="I3" s="6" t="s">
        <v>26</v>
      </c>
      <c r="J3" s="6" t="s">
        <v>2543</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2516</v>
      </c>
      <c r="AO3" s="7" t="s">
        <v>2520</v>
      </c>
      <c r="AP3"/>
    </row>
    <row r="4" spans="1:42" x14ac:dyDescent="0.35">
      <c r="A4" s="13" t="str">
        <f>IF(ACCEPTED_CODES!U5=0,"",ACCEPTED_CODES!U5)</f>
        <v>COTO</v>
      </c>
      <c r="B4" s="13" t="str">
        <f>IF(ACCEPTED_CODES!V5=0,"",ACCEPTED_CODES!V5)</f>
        <v>Corynorhinus townsendii</v>
      </c>
      <c r="C4" s="13" t="str">
        <f>IF(ACCEPTED_CODES!U5=0,"",ACCEPTED_CODES!U5)</f>
        <v>COTO</v>
      </c>
      <c r="D4" s="13" t="str">
        <f>IF(ACCEPTED_CODES!W5=0,"",ACCEPTED_CODES!W5)</f>
        <v>Townsend's big-eared bat</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35">
      <c r="A5" s="13" t="str">
        <f>IF(ACCEPTED_CODES!U6=0,"",ACCEPTED_CODES!U6)</f>
        <v>EPFU</v>
      </c>
      <c r="B5" s="13" t="str">
        <f>IF(ACCEPTED_CODES!V6=0,"",ACCEPTED_CODES!V6)</f>
        <v>Eptesicus fuscus</v>
      </c>
      <c r="C5" s="13" t="str">
        <f>IF(ACCEPTED_CODES!U6=0,"",ACCEPTED_CODES!U6)</f>
        <v>EPFU</v>
      </c>
      <c r="D5" s="13" t="str">
        <f>IF(ACCEPTED_CODES!W6=0,"",ACCEPTED_CODES!W6)</f>
        <v>Big brown bat</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35">
      <c r="A6" s="13" t="str">
        <f>IF(ACCEPTED_CODES!U7=0,"",ACCEPTED_CODES!U7)</f>
        <v>EUMA</v>
      </c>
      <c r="B6" s="13" t="str">
        <f>IF(ACCEPTED_CODES!V7=0,"",ACCEPTED_CODES!V7)</f>
        <v>Euderma maculatum</v>
      </c>
      <c r="C6" s="13" t="str">
        <f>IF(ACCEPTED_CODES!U7=0,"",ACCEPTED_CODES!U7)</f>
        <v>EUMA</v>
      </c>
      <c r="D6" s="13" t="str">
        <f>IF(ACCEPTED_CODES!W7=0,"",ACCEPTED_CODES!W7)</f>
        <v>Spotted bat</v>
      </c>
      <c r="I6" s="6" t="s">
        <v>19</v>
      </c>
      <c r="J6" s="6" t="s">
        <v>241</v>
      </c>
      <c r="P6" s="6" t="s">
        <v>175</v>
      </c>
      <c r="Q6" t="s">
        <v>344</v>
      </c>
      <c r="S6" s="6" t="s">
        <v>325</v>
      </c>
      <c r="T6" s="154" t="s">
        <v>43</v>
      </c>
      <c r="V6" s="154"/>
      <c r="W6" s="154"/>
      <c r="X6" s="7" t="s">
        <v>200</v>
      </c>
      <c r="Y6" s="7"/>
      <c r="Z6" s="7">
        <v>5</v>
      </c>
      <c r="AA6" s="7" t="s">
        <v>204</v>
      </c>
      <c r="AB6" t="s">
        <v>348</v>
      </c>
      <c r="AC6" t="s">
        <v>204</v>
      </c>
      <c r="AD6"/>
      <c r="AE6" s="154" t="s">
        <v>2475</v>
      </c>
      <c r="AF6"/>
      <c r="AG6"/>
      <c r="AH6"/>
      <c r="AI6" t="s">
        <v>204</v>
      </c>
      <c r="AJ6" t="s">
        <v>342</v>
      </c>
      <c r="AM6" s="38" t="s">
        <v>135</v>
      </c>
      <c r="AN6" s="38"/>
      <c r="AO6"/>
      <c r="AP6"/>
    </row>
    <row r="7" spans="1:42" x14ac:dyDescent="0.35">
      <c r="A7" s="13" t="str">
        <f>IF(ACCEPTED_CODES!U8=0,"",ACCEPTED_CODES!U8)</f>
        <v>INPH</v>
      </c>
      <c r="B7" s="13" t="str">
        <f>IF(ACCEPTED_CODES!V8=0,"",ACCEPTED_CODES!V8)</f>
        <v>Idionycteris phyllotis</v>
      </c>
      <c r="C7" s="13" t="str">
        <f>IF(ACCEPTED_CODES!U8=0,"",ACCEPTED_CODES!U8)</f>
        <v>INPH</v>
      </c>
      <c r="D7" s="13" t="str">
        <f>IF(ACCEPTED_CODES!W8=0,"",ACCEPTED_CODES!W8)</f>
        <v>Allen's big-eared bat</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35">
      <c r="A8" s="13" t="str">
        <f>IF(ACCEPTED_CODES!U9=0,"",ACCEPTED_CODES!U9)</f>
        <v>LABL</v>
      </c>
      <c r="B8" s="13" t="str">
        <f>IF(ACCEPTED_CODES!V9=0,"",ACCEPTED_CODES!V9)</f>
        <v>Lasiurus blossevillii</v>
      </c>
      <c r="C8" s="13" t="str">
        <f>IF(ACCEPTED_CODES!U9=0,"",ACCEPTED_CODES!U9)</f>
        <v>LABL</v>
      </c>
      <c r="D8" s="13" t="str">
        <f>IF(ACCEPTED_CODES!W9=0,"",ACCEPTED_CODES!W9)</f>
        <v>Western red bat</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35">
      <c r="A9" s="13" t="str">
        <f>IF(ACCEPTED_CODES!U10=0,"",ACCEPTED_CODES!U10)</f>
        <v>LABO</v>
      </c>
      <c r="B9" s="13" t="str">
        <f>IF(ACCEPTED_CODES!V10=0,"",ACCEPTED_CODES!V10)</f>
        <v>Lasiurus borealis</v>
      </c>
      <c r="C9" s="13" t="str">
        <f>IF(ACCEPTED_CODES!U10=0,"",ACCEPTED_CODES!U10)</f>
        <v>LABO</v>
      </c>
      <c r="D9" s="13" t="str">
        <f>IF(ACCEPTED_CODES!W10=0,"",ACCEPTED_CODES!W10)</f>
        <v>Eastern red bat</v>
      </c>
      <c r="E9" s="6" t="s">
        <v>25</v>
      </c>
      <c r="F9" s="6" t="s">
        <v>243</v>
      </c>
      <c r="G9" t="s">
        <v>418</v>
      </c>
      <c r="P9" s="6" t="s">
        <v>178</v>
      </c>
      <c r="Q9" t="s">
        <v>2527</v>
      </c>
      <c r="S9" s="6" t="s">
        <v>334</v>
      </c>
      <c r="T9" s="154" t="s">
        <v>45</v>
      </c>
      <c r="V9" s="154"/>
      <c r="W9" s="154"/>
      <c r="X9" s="151" t="s">
        <v>445</v>
      </c>
      <c r="Y9" s="7"/>
      <c r="Z9" s="7">
        <v>8</v>
      </c>
      <c r="AA9" s="7"/>
      <c r="AB9" t="s">
        <v>351</v>
      </c>
      <c r="AC9"/>
      <c r="AD9"/>
      <c r="AE9"/>
      <c r="AF9"/>
      <c r="AG9"/>
      <c r="AH9"/>
      <c r="AJ9"/>
      <c r="AM9" s="38" t="s">
        <v>137</v>
      </c>
      <c r="AN9" s="38"/>
      <c r="AO9"/>
      <c r="AP9"/>
    </row>
    <row r="10" spans="1:42" x14ac:dyDescent="0.35">
      <c r="A10" s="13" t="str">
        <f>IF(ACCEPTED_CODES!U11=0,"",ACCEPTED_CODES!U11)</f>
        <v>LACI</v>
      </c>
      <c r="B10" s="13" t="str">
        <f>IF(ACCEPTED_CODES!V11=0,"",ACCEPTED_CODES!V11)</f>
        <v>Lasiurus cinereus</v>
      </c>
      <c r="C10" s="13" t="str">
        <f>IF(ACCEPTED_CODES!U11=0,"",ACCEPTED_CODES!U11)</f>
        <v>LACI</v>
      </c>
      <c r="D10" s="13" t="str">
        <f>IF(ACCEPTED_CODES!W11=0,"",ACCEPTED_CODES!W11)</f>
        <v>Hoary bat</v>
      </c>
      <c r="E10" s="6" t="s">
        <v>26</v>
      </c>
      <c r="F10" s="6" t="s">
        <v>2543</v>
      </c>
      <c r="G10" t="s">
        <v>419</v>
      </c>
      <c r="P10" s="6" t="s">
        <v>179</v>
      </c>
      <c r="Q10" t="s">
        <v>2538</v>
      </c>
      <c r="T10" s="154" t="s">
        <v>46</v>
      </c>
      <c r="V10" s="154"/>
      <c r="W10" s="154"/>
      <c r="X10" s="151" t="s">
        <v>446</v>
      </c>
      <c r="Y10" s="7"/>
      <c r="Z10" s="7">
        <v>9</v>
      </c>
      <c r="AA10" s="7"/>
      <c r="AB10" s="156" t="s">
        <v>1721</v>
      </c>
      <c r="AC10"/>
      <c r="AD10"/>
      <c r="AE10"/>
      <c r="AF10"/>
      <c r="AG10"/>
      <c r="AH10"/>
      <c r="AJ10"/>
      <c r="AM10" s="38" t="s">
        <v>138</v>
      </c>
      <c r="AN10" s="38"/>
      <c r="AO10"/>
      <c r="AP10"/>
    </row>
    <row r="11" spans="1:42" x14ac:dyDescent="0.35">
      <c r="A11" s="13" t="str">
        <f>IF(ACCEPTED_CODES!U12=0,"",ACCEPTED_CODES!U12)</f>
        <v>LANO</v>
      </c>
      <c r="B11" s="13" t="str">
        <f>IF(ACCEPTED_CODES!V12=0,"",ACCEPTED_CODES!V12)</f>
        <v>Lasionycteris noctivagans</v>
      </c>
      <c r="C11" s="13" t="str">
        <f>IF(ACCEPTED_CODES!U12=0,"",ACCEPTED_CODES!U12)</f>
        <v>LANO</v>
      </c>
      <c r="D11" s="13" t="str">
        <f>IF(ACCEPTED_CODES!W12=0,"",ACCEPTED_CODES!W12)</f>
        <v>Silver-haired bat</v>
      </c>
      <c r="E11" s="6" t="s">
        <v>27</v>
      </c>
      <c r="F11" s="6" t="s">
        <v>272</v>
      </c>
      <c r="P11" s="6" t="s">
        <v>180</v>
      </c>
      <c r="Q11" t="s">
        <v>2539</v>
      </c>
      <c r="T11" s="154" t="s">
        <v>47</v>
      </c>
      <c r="V11" s="154"/>
      <c r="W11" s="154"/>
      <c r="X11" s="151" t="s">
        <v>447</v>
      </c>
      <c r="Y11" s="7"/>
      <c r="Z11" s="7"/>
      <c r="AA11" s="7"/>
      <c r="AB11" t="s">
        <v>1722</v>
      </c>
      <c r="AC11"/>
      <c r="AD11"/>
      <c r="AE11"/>
      <c r="AF11"/>
      <c r="AG11"/>
      <c r="AH11"/>
      <c r="AJ11"/>
      <c r="AM11" s="38" t="s">
        <v>139</v>
      </c>
      <c r="AN11" s="38"/>
      <c r="AO11"/>
      <c r="AP11"/>
    </row>
    <row r="12" spans="1:42" x14ac:dyDescent="0.35">
      <c r="A12" s="13" t="str">
        <f>IF(ACCEPTED_CODES!U13=0,"",ACCEPTED_CODES!U13)</f>
        <v>MYCA</v>
      </c>
      <c r="B12" s="13" t="str">
        <f>IF(ACCEPTED_CODES!V13=0,"",ACCEPTED_CODES!V13)</f>
        <v>Myotis californicus</v>
      </c>
      <c r="C12" s="13" t="str">
        <f>IF(ACCEPTED_CODES!U13=0,"",ACCEPTED_CODES!U13)</f>
        <v>MYCA</v>
      </c>
      <c r="D12" s="13" t="str">
        <f>IF(ACCEPTED_CODES!W13=0,"",ACCEPTED_CODES!W13)</f>
        <v>California myotis</v>
      </c>
      <c r="E12" s="6" t="s">
        <v>28</v>
      </c>
      <c r="F12" s="6" t="s">
        <v>255</v>
      </c>
      <c r="P12" s="6" t="s">
        <v>181</v>
      </c>
      <c r="Q12" t="s">
        <v>2541</v>
      </c>
      <c r="T12" s="154"/>
      <c r="V12" s="154"/>
      <c r="W12" s="154"/>
      <c r="X12" s="7" t="s">
        <v>448</v>
      </c>
      <c r="Y12" s="7"/>
      <c r="Z12" s="7"/>
      <c r="AA12" s="7"/>
      <c r="AB12" t="s">
        <v>2526</v>
      </c>
      <c r="AC12"/>
      <c r="AD12"/>
      <c r="AE12"/>
      <c r="AF12"/>
      <c r="AG12"/>
      <c r="AH12"/>
      <c r="AJ12"/>
      <c r="AM12" s="38" t="s">
        <v>140</v>
      </c>
      <c r="AN12" s="38"/>
      <c r="AO12"/>
      <c r="AP12"/>
    </row>
    <row r="13" spans="1:42" x14ac:dyDescent="0.35">
      <c r="A13" s="13" t="str">
        <f>IF(ACCEPTED_CODES!U14=0,"",ACCEPTED_CODES!U14)</f>
        <v>MYCI</v>
      </c>
      <c r="B13" s="13" t="str">
        <f>IF(ACCEPTED_CODES!V14=0,"",ACCEPTED_CODES!V14)</f>
        <v>Myotis ciliolabrum</v>
      </c>
      <c r="C13" s="13" t="str">
        <f>IF(ACCEPTED_CODES!U14=0,"",ACCEPTED_CODES!U14)</f>
        <v>MYCI</v>
      </c>
      <c r="D13" s="13" t="str">
        <f>IF(ACCEPTED_CODES!W14=0,"",ACCEPTED_CODES!W14)</f>
        <v>Western small-footed myotis</v>
      </c>
      <c r="E13" s="6" t="s">
        <v>19</v>
      </c>
      <c r="F13" s="6" t="s">
        <v>241</v>
      </c>
      <c r="P13" s="6" t="s">
        <v>184</v>
      </c>
      <c r="Q13" t="s">
        <v>2540</v>
      </c>
      <c r="T13" s="154"/>
      <c r="V13" s="154"/>
      <c r="W13" s="154"/>
      <c r="X13" s="7" t="s">
        <v>449</v>
      </c>
      <c r="Y13" s="7"/>
      <c r="Z13" s="7"/>
      <c r="AA13" s="7"/>
      <c r="AB13" t="s">
        <v>204</v>
      </c>
      <c r="AC13"/>
      <c r="AD13"/>
      <c r="AE13"/>
      <c r="AF13"/>
      <c r="AG13"/>
      <c r="AH13"/>
      <c r="AJ13"/>
      <c r="AM13" s="38" t="s">
        <v>141</v>
      </c>
      <c r="AN13" s="38"/>
      <c r="AO13"/>
      <c r="AP13"/>
    </row>
    <row r="14" spans="1:42" x14ac:dyDescent="0.35">
      <c r="A14" s="13" t="str">
        <f>IF(ACCEPTED_CODES!U15=0,"",ACCEPTED_CODES!U15)</f>
        <v>MYEV</v>
      </c>
      <c r="B14" s="13" t="str">
        <f>IF(ACCEPTED_CODES!V15=0,"",ACCEPTED_CODES!V15)</f>
        <v>Myotis evotis</v>
      </c>
      <c r="C14" s="13" t="str">
        <f>IF(ACCEPTED_CODES!U15=0,"",ACCEPTED_CODES!U15)</f>
        <v>MYEV</v>
      </c>
      <c r="D14" s="13" t="str">
        <f>IF(ACCEPTED_CODES!W15=0,"",ACCEPTED_CODES!W15)</f>
        <v>Long-eared myotis</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35">
      <c r="A15" s="13" t="str">
        <f>IF(ACCEPTED_CODES!U16=0,"",ACCEPTED_CODES!U16)</f>
        <v>MYGR</v>
      </c>
      <c r="B15" s="13" t="str">
        <f>IF(ACCEPTED_CODES!V16=0,"",ACCEPTED_CODES!V16)</f>
        <v>Myotis grisescens</v>
      </c>
      <c r="C15" s="13" t="str">
        <f>IF(ACCEPTED_CODES!U16=0,"",ACCEPTED_CODES!U16)</f>
        <v>MYGR</v>
      </c>
      <c r="D15" s="13" t="str">
        <f>IF(ACCEPTED_CODES!W16=0,"",ACCEPTED_CODES!W16)</f>
        <v>Gray bat</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35">
      <c r="A16" s="13" t="str">
        <f>IF(ACCEPTED_CODES!U17=0,"",ACCEPTED_CODES!U17)</f>
        <v>MYLU</v>
      </c>
      <c r="B16" s="13" t="str">
        <f>IF(ACCEPTED_CODES!V17=0,"",ACCEPTED_CODES!V17)</f>
        <v>Myotis lucifugus</v>
      </c>
      <c r="C16" s="13" t="str">
        <f>IF(ACCEPTED_CODES!U17=0,"",ACCEPTED_CODES!U17)</f>
        <v>MYLU</v>
      </c>
      <c r="D16" s="13" t="str">
        <f>IF(ACCEPTED_CODES!W17=0,"",ACCEPTED_CODES!W17)</f>
        <v>Little brown bat</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35">
      <c r="A17" s="13" t="str">
        <f>IF(ACCEPTED_CODES!U18=0,"",ACCEPTED_CODES!U18)</f>
        <v>MYSE</v>
      </c>
      <c r="B17" s="13" t="str">
        <f>IF(ACCEPTED_CODES!V18=0,"",ACCEPTED_CODES!V18)</f>
        <v>Myotis septentrionalis</v>
      </c>
      <c r="C17" s="13" t="str">
        <f>IF(ACCEPTED_CODES!U18=0,"",ACCEPTED_CODES!U18)</f>
        <v>MYSE</v>
      </c>
      <c r="D17" s="13" t="str">
        <f>IF(ACCEPTED_CODES!W18=0,"",ACCEPTED_CODES!W18)</f>
        <v>Northern long-eared bat</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35">
      <c r="A18" s="13" t="str">
        <f>IF(ACCEPTED_CODES!U19=0,"",ACCEPTED_CODES!U19)</f>
        <v>MYTH</v>
      </c>
      <c r="B18" s="13" t="str">
        <f>IF(ACCEPTED_CODES!V19=0,"",ACCEPTED_CODES!V19)</f>
        <v>Myotis thysanodes</v>
      </c>
      <c r="C18" s="13" t="str">
        <f>IF(ACCEPTED_CODES!U19=0,"",ACCEPTED_CODES!U19)</f>
        <v>MYTH</v>
      </c>
      <c r="D18" s="13" t="str">
        <f>IF(ACCEPTED_CODES!W19=0,"",ACCEPTED_CODES!W19)</f>
        <v>Fringed myotis</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35">
      <c r="A19" s="13" t="str">
        <f>IF(ACCEPTED_CODES!U20=0,"",ACCEPTED_CODES!U20)</f>
        <v>MYPA</v>
      </c>
      <c r="B19" s="13" t="str">
        <f>IF(ACCEPTED_CODES!V20=0,"",ACCEPTED_CODES!V20)</f>
        <v>Myotis t. pahasapensis</v>
      </c>
      <c r="C19" s="13" t="str">
        <f>IF(ACCEPTED_CODES!U20=0,"",ACCEPTED_CODES!U20)</f>
        <v>MYPA</v>
      </c>
      <c r="D19" s="13" t="str">
        <f>IF(ACCEPTED_CODES!W20=0,"",ACCEPTED_CODES!W20)</f>
        <v>Black Hills fringed myotis</v>
      </c>
      <c r="E19" s="11" t="s">
        <v>396</v>
      </c>
      <c r="F19" s="11" t="s">
        <v>408</v>
      </c>
      <c r="T19" s="154"/>
      <c r="V19" s="154"/>
      <c r="W19" s="154"/>
      <c r="X19" s="7" t="s">
        <v>2537</v>
      </c>
      <c r="Y19" s="7"/>
      <c r="Z19" s="7"/>
      <c r="AA19" s="7"/>
      <c r="AB19"/>
      <c r="AC19"/>
      <c r="AD19"/>
      <c r="AE19"/>
      <c r="AF19"/>
      <c r="AG19"/>
      <c r="AH19"/>
      <c r="AJ19"/>
      <c r="AM19" s="38" t="s">
        <v>164</v>
      </c>
      <c r="AN19" s="38"/>
      <c r="AO19"/>
      <c r="AP19"/>
    </row>
    <row r="20" spans="1:42" x14ac:dyDescent="0.35">
      <c r="A20" s="13" t="str">
        <f>IF(ACCEPTED_CODES!U21=0,"",ACCEPTED_CODES!U21)</f>
        <v>MYVE</v>
      </c>
      <c r="B20" s="13" t="str">
        <f>IF(ACCEPTED_CODES!V21=0,"",ACCEPTED_CODES!V21)</f>
        <v>Myotis velifer</v>
      </c>
      <c r="C20" s="13" t="str">
        <f>IF(ACCEPTED_CODES!U21=0,"",ACCEPTED_CODES!U21)</f>
        <v>MYVE</v>
      </c>
      <c r="D20" s="13" t="str">
        <f>IF(ACCEPTED_CODES!W21=0,"",ACCEPTED_CODES!W21)</f>
        <v>Cave myotis</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35">
      <c r="A21" s="13" t="str">
        <f>IF(ACCEPTED_CODES!U22=0,"",ACCEPTED_CODES!U22)</f>
        <v>MYVO</v>
      </c>
      <c r="B21" s="13" t="str">
        <f>IF(ACCEPTED_CODES!V22=0,"",ACCEPTED_CODES!V22)</f>
        <v>Myotis volans</v>
      </c>
      <c r="C21" s="13" t="str">
        <f>IF(ACCEPTED_CODES!U22=0,"",ACCEPTED_CODES!U22)</f>
        <v>MYVO</v>
      </c>
      <c r="D21" s="13" t="str">
        <f>IF(ACCEPTED_CODES!W22=0,"",ACCEPTED_CODES!W22)</f>
        <v>Long-legged myotis</v>
      </c>
      <c r="E21" s="11" t="s">
        <v>401</v>
      </c>
      <c r="F21" s="11" t="s">
        <v>410</v>
      </c>
      <c r="T21" s="154"/>
      <c r="V21" s="154"/>
      <c r="W21" s="154"/>
      <c r="X21" s="7"/>
      <c r="Y21" s="7"/>
      <c r="Z21" s="7"/>
      <c r="AA21" s="7"/>
      <c r="AB21"/>
      <c r="AC21"/>
      <c r="AD21"/>
      <c r="AE21"/>
      <c r="AF21"/>
      <c r="AG21"/>
      <c r="AH21"/>
      <c r="AJ21"/>
      <c r="AM21" s="38" t="s">
        <v>262</v>
      </c>
      <c r="AN21" s="38"/>
      <c r="AO21"/>
      <c r="AP21"/>
    </row>
    <row r="22" spans="1:42" x14ac:dyDescent="0.35">
      <c r="A22" s="13" t="str">
        <f>IF(ACCEPTED_CODES!U23=0,"",ACCEPTED_CODES!U23)</f>
        <v>MYYU</v>
      </c>
      <c r="B22" s="13" t="str">
        <f>IF(ACCEPTED_CODES!V23=0,"",ACCEPTED_CODES!V23)</f>
        <v>Myotis yumanensis</v>
      </c>
      <c r="C22" s="13" t="str">
        <f>IF(ACCEPTED_CODES!U23=0,"",ACCEPTED_CODES!U23)</f>
        <v>MYYU</v>
      </c>
      <c r="D22" s="13" t="str">
        <f>IF(ACCEPTED_CODES!W23=0,"",ACCEPTED_CODES!W23)</f>
        <v>Yuma myotis</v>
      </c>
      <c r="E22" s="11" t="s">
        <v>402</v>
      </c>
      <c r="F22" s="11" t="s">
        <v>411</v>
      </c>
      <c r="T22" s="154"/>
      <c r="V22" s="154"/>
      <c r="W22" s="154"/>
      <c r="X22" s="7"/>
      <c r="Y22" s="7"/>
      <c r="Z22" s="7"/>
      <c r="AA22" s="7"/>
      <c r="AB22"/>
      <c r="AC22"/>
      <c r="AD22"/>
      <c r="AE22"/>
      <c r="AF22"/>
      <c r="AG22"/>
      <c r="AH22"/>
      <c r="AJ22"/>
      <c r="AM22" t="s">
        <v>422</v>
      </c>
      <c r="AN22" s="38"/>
      <c r="AO22"/>
      <c r="AP22"/>
    </row>
    <row r="23" spans="1:42" x14ac:dyDescent="0.35">
      <c r="A23" s="13" t="str">
        <f>IF(ACCEPTED_CODES!U24=0,"",ACCEPTED_CODES!U24)</f>
        <v>NYHU</v>
      </c>
      <c r="B23" s="13" t="str">
        <f>IF(ACCEPTED_CODES!V24=0,"",ACCEPTED_CODES!V24)</f>
        <v>Nycticeius humeralis</v>
      </c>
      <c r="C23" s="13" t="str">
        <f>IF(ACCEPTED_CODES!U24=0,"",ACCEPTED_CODES!U24)</f>
        <v>NYHU</v>
      </c>
      <c r="D23" s="13" t="str">
        <f>IF(ACCEPTED_CODES!W24=0,"",ACCEPTED_CODES!W24)</f>
        <v>Evening bat</v>
      </c>
      <c r="E23" s="11" t="s">
        <v>403</v>
      </c>
      <c r="F23" s="11" t="s">
        <v>412</v>
      </c>
      <c r="T23" s="154"/>
      <c r="V23" s="154"/>
      <c r="W23" s="154"/>
      <c r="X23" s="7"/>
      <c r="Y23" s="7"/>
      <c r="Z23" s="7"/>
      <c r="AA23" s="7"/>
      <c r="AB23"/>
      <c r="AC23"/>
      <c r="AD23"/>
      <c r="AE23"/>
      <c r="AF23"/>
      <c r="AG23"/>
      <c r="AH23"/>
      <c r="AJ23"/>
      <c r="AM23" s="157" t="s">
        <v>741</v>
      </c>
      <c r="AN23"/>
      <c r="AO23"/>
      <c r="AP23"/>
    </row>
    <row r="24" spans="1:42" x14ac:dyDescent="0.35">
      <c r="A24" s="13" t="str">
        <f>IF(ACCEPTED_CODES!U25=0,"",ACCEPTED_CODES!U25)</f>
        <v>NYMA</v>
      </c>
      <c r="B24" s="13" t="str">
        <f>IF(ACCEPTED_CODES!V25=0,"",ACCEPTED_CODES!V25)</f>
        <v>Nyctinomops macrotis</v>
      </c>
      <c r="C24" s="13" t="str">
        <f>IF(ACCEPTED_CODES!U25=0,"",ACCEPTED_CODES!U25)</f>
        <v>NYMA</v>
      </c>
      <c r="D24" s="13" t="str">
        <f>IF(ACCEPTED_CODES!W25=0,"",ACCEPTED_CODES!W25)</f>
        <v>Big free-tailed bat</v>
      </c>
      <c r="E24" s="11" t="s">
        <v>404</v>
      </c>
      <c r="F24" s="11" t="s">
        <v>413</v>
      </c>
      <c r="T24" s="154"/>
      <c r="V24" s="154"/>
      <c r="W24" s="154"/>
      <c r="X24" s="7"/>
      <c r="Y24" s="7"/>
      <c r="Z24" s="7"/>
      <c r="AA24" s="7"/>
      <c r="AB24"/>
      <c r="AC24"/>
      <c r="AD24"/>
      <c r="AE24"/>
      <c r="AF24"/>
      <c r="AG24"/>
      <c r="AH24"/>
      <c r="AJ24"/>
      <c r="AM24" t="s">
        <v>423</v>
      </c>
      <c r="AN24"/>
      <c r="AO24"/>
      <c r="AP24"/>
    </row>
    <row r="25" spans="1:42" x14ac:dyDescent="0.35">
      <c r="A25" s="13" t="str">
        <f>IF(ACCEPTED_CODES!U26=0,"",ACCEPTED_CODES!U26)</f>
        <v>PAHE</v>
      </c>
      <c r="B25" s="13" t="str">
        <f>IF(ACCEPTED_CODES!V26=0,"",ACCEPTED_CODES!V26)</f>
        <v>Parastrellus hesperus</v>
      </c>
      <c r="C25" s="13" t="str">
        <f>IF(ACCEPTED_CODES!U26=0,"",ACCEPTED_CODES!U26)</f>
        <v>PAHE</v>
      </c>
      <c r="D25" s="13" t="str">
        <f>IF(ACCEPTED_CODES!W26=0,"",ACCEPTED_CODES!W26)</f>
        <v>Canyon bat</v>
      </c>
      <c r="E25" s="11" t="s">
        <v>405</v>
      </c>
      <c r="F25" s="11" t="s">
        <v>414</v>
      </c>
      <c r="T25" s="154"/>
      <c r="V25" s="154"/>
      <c r="W25" s="154"/>
      <c r="X25" s="7"/>
      <c r="Y25" s="7"/>
      <c r="Z25" s="7"/>
      <c r="AA25" s="7"/>
      <c r="AB25"/>
      <c r="AC25"/>
      <c r="AD25"/>
      <c r="AE25"/>
      <c r="AF25"/>
      <c r="AG25"/>
      <c r="AH25"/>
      <c r="AJ25"/>
      <c r="AM25" t="s">
        <v>424</v>
      </c>
      <c r="AN25"/>
      <c r="AO25"/>
      <c r="AP25"/>
    </row>
    <row r="26" spans="1:42" x14ac:dyDescent="0.35">
      <c r="A26" s="13" t="str">
        <f>IF(ACCEPTED_CODES!U27=0,"",ACCEPTED_CODES!U27)</f>
        <v>PESU</v>
      </c>
      <c r="B26" s="13" t="str">
        <f>IF(ACCEPTED_CODES!V27=0,"",ACCEPTED_CODES!V27)</f>
        <v>Perimyotis subflavus</v>
      </c>
      <c r="C26" s="13" t="str">
        <f>IF(ACCEPTED_CODES!U27=0,"",ACCEPTED_CODES!U27)</f>
        <v>PESU</v>
      </c>
      <c r="D26" s="13" t="str">
        <f>IF(ACCEPTED_CODES!W27=0,"",ACCEPTED_CODES!W27)</f>
        <v>Tri-colored bat</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35">
      <c r="A27" s="13" t="str">
        <f>IF(ACCEPTED_CODES!U28=0,"",ACCEPTED_CODES!U28)</f>
        <v>TABR</v>
      </c>
      <c r="B27" s="13" t="str">
        <f>IF(ACCEPTED_CODES!V28=0,"",ACCEPTED_CODES!V28)</f>
        <v>Tadarida brasiliensis</v>
      </c>
      <c r="C27" s="13" t="str">
        <f>IF(ACCEPTED_CODES!U28=0,"",ACCEPTED_CODES!U28)</f>
        <v>TABR</v>
      </c>
      <c r="D27" s="13" t="str">
        <f>IF(ACCEPTED_CODES!W28=0,"",ACCEPTED_CODES!W28)</f>
        <v>Brazilian free-tailed bat</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35">
      <c r="A28" s="13" t="str">
        <f>IF(ACCEPTED_CODES!U29=0,"",ACCEPTED_CODES!U29)</f>
        <v>UNKN</v>
      </c>
      <c r="B28" s="13" t="str">
        <f>IF(ACCEPTED_CODES!V29=0,"",ACCEPTED_CODES!V29)</f>
        <v>Unknown</v>
      </c>
      <c r="C28" s="13" t="str">
        <f>IF(ACCEPTED_CODES!U29=0,"",ACCEPTED_CODES!U29)</f>
        <v>UNKN</v>
      </c>
      <c r="D28" s="13" t="str">
        <f>IF(ACCEPTED_CODES!W29=0,"",ACCEPTED_CODES!W29)</f>
        <v>Unknown</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35">
      <c r="A29" s="13" t="str">
        <f>IF(ACCEPTED_CODES!U30=0,"",ACCEPTED_CODES!U30)</f>
        <v>UNMY</v>
      </c>
      <c r="B29" s="13" t="str">
        <f>IF(ACCEPTED_CODES!V30=0,"",ACCEPTED_CODES!V30)</f>
        <v xml:space="preserve">Unknown Myotis </v>
      </c>
      <c r="C29" s="13" t="str">
        <f>IF(ACCEPTED_CODES!U30=0,"",ACCEPTED_CODES!U30)</f>
        <v>UNMY</v>
      </c>
      <c r="D29" s="13" t="str">
        <f>IF(ACCEPTED_CODES!W30=0,"",ACCEPTED_CODES!W30)</f>
        <v>Unknown Myotis</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35">
      <c r="A30" s="13" t="str">
        <f>IF(ACCEPTED_CODES!U31=0,"",ACCEPTED_CODES!U31)</f>
        <v>UNLA</v>
      </c>
      <c r="B30" s="13" t="str">
        <f>IF(ACCEPTED_CODES!V31=0,"",ACCEPTED_CODES!V31)</f>
        <v xml:space="preserve">Unknown Lasiurine </v>
      </c>
      <c r="C30" s="13" t="str">
        <f>IF(ACCEPTED_CODES!U31=0,"",ACCEPTED_CODES!U31)</f>
        <v>UNLA</v>
      </c>
      <c r="D30" s="13" t="str">
        <f>IF(ACCEPTED_CODES!W31=0,"",ACCEPTED_CODES!W31)</f>
        <v>Unknown Lasiurine</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35">
      <c r="A31" s="13" t="str">
        <f>IF(ACCEPTED_CODES!U32=0,"",ACCEPTED_CODES!U32)</f>
        <v>NOBATS</v>
      </c>
      <c r="B31" s="13" t="str">
        <f>IF(ACCEPTED_CODES!V32=0,"",ACCEPTED_CODES!V32)</f>
        <v>No bats</v>
      </c>
      <c r="C31" s="13" t="str">
        <f>IF(ACCEPTED_CODES!U32=0,"",ACCEPTED_CODES!U32)</f>
        <v>NOBATS</v>
      </c>
      <c r="E31" s="38" t="s">
        <v>28</v>
      </c>
      <c r="G31" s="6"/>
      <c r="T31" s="154"/>
      <c r="V31" s="154"/>
      <c r="W31" s="154"/>
      <c r="X31" s="154"/>
      <c r="Y31" s="7"/>
      <c r="Z31" s="7"/>
      <c r="AA31" s="7"/>
      <c r="AB31"/>
      <c r="AC31"/>
      <c r="AD31"/>
      <c r="AE31"/>
      <c r="AF31"/>
      <c r="AG31"/>
      <c r="AH31"/>
      <c r="AJ31"/>
      <c r="AM31" t="s">
        <v>429</v>
      </c>
      <c r="AN31"/>
      <c r="AO31"/>
      <c r="AP31"/>
    </row>
    <row r="32" spans="1:42" x14ac:dyDescent="0.35">
      <c r="A32" s="389" t="s">
        <v>400</v>
      </c>
      <c r="B32" s="390"/>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4.5" x14ac:dyDescent="0.3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4.5" x14ac:dyDescent="0.3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4.5" x14ac:dyDescent="0.3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4.5" x14ac:dyDescent="0.35">
      <c r="A36" s="6" t="s">
        <v>251</v>
      </c>
      <c r="B36" t="s">
        <v>252</v>
      </c>
      <c r="C36" t="s">
        <v>241</v>
      </c>
      <c r="D36" t="s">
        <v>19</v>
      </c>
      <c r="E36" s="38" t="s">
        <v>2543</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4.5" x14ac:dyDescent="0.3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4.5" x14ac:dyDescent="0.3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4.5" x14ac:dyDescent="0.3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35">
      <c r="C40" t="s">
        <v>2543</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35">
      <c r="C41" t="s">
        <v>244</v>
      </c>
      <c r="D41" t="s">
        <v>246</v>
      </c>
      <c r="E41" s="38" t="s">
        <v>2544</v>
      </c>
      <c r="G41" s="6"/>
      <c r="T41" s="154"/>
      <c r="V41" s="154"/>
      <c r="W41" s="154"/>
      <c r="X41" s="154"/>
      <c r="Y41" s="7"/>
      <c r="Z41" s="154"/>
      <c r="AA41" s="154"/>
      <c r="AB41"/>
      <c r="AC41"/>
      <c r="AD41"/>
      <c r="AE41"/>
      <c r="AF41"/>
      <c r="AG41"/>
      <c r="AH41"/>
      <c r="AJ41"/>
      <c r="AM41" t="s">
        <v>437</v>
      </c>
      <c r="AN41"/>
      <c r="AO41"/>
      <c r="AP41"/>
    </row>
    <row r="42" spans="1:42" x14ac:dyDescent="0.35">
      <c r="C42" t="s">
        <v>255</v>
      </c>
      <c r="D42" t="s">
        <v>28</v>
      </c>
      <c r="E42" s="38" t="s">
        <v>259</v>
      </c>
      <c r="G42" s="6"/>
      <c r="T42" s="154"/>
      <c r="V42" s="154"/>
      <c r="W42" s="154"/>
      <c r="X42" s="154"/>
      <c r="Y42" s="7"/>
      <c r="Z42" s="154"/>
      <c r="AA42" s="154"/>
      <c r="AB42"/>
      <c r="AC42"/>
      <c r="AD42"/>
      <c r="AE42"/>
      <c r="AF42"/>
      <c r="AG42"/>
      <c r="AH42"/>
      <c r="AJ42"/>
      <c r="AN42"/>
      <c r="AO42"/>
      <c r="AP42"/>
    </row>
    <row r="43" spans="1:42" x14ac:dyDescent="0.3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35">
      <c r="C44" t="s">
        <v>241</v>
      </c>
      <c r="D44" t="s">
        <v>19</v>
      </c>
      <c r="E44" s="38" t="s">
        <v>260</v>
      </c>
      <c r="G44" s="6"/>
      <c r="T44" s="154"/>
      <c r="V44" s="154"/>
      <c r="W44" s="154"/>
      <c r="X44" s="154"/>
      <c r="Y44" s="7"/>
      <c r="Z44" s="154"/>
      <c r="AA44" s="154"/>
      <c r="AB44"/>
      <c r="AC44"/>
      <c r="AD44"/>
      <c r="AE44"/>
      <c r="AF44"/>
      <c r="AG44"/>
      <c r="AH44"/>
      <c r="AJ44"/>
      <c r="AN44"/>
      <c r="AO44"/>
      <c r="AP44"/>
    </row>
    <row r="45" spans="1:42" x14ac:dyDescent="0.35">
      <c r="T45" s="154"/>
      <c r="V45" s="154"/>
      <c r="W45" s="154"/>
      <c r="X45" s="154"/>
      <c r="Y45" s="7"/>
      <c r="Z45" s="154"/>
      <c r="AA45" s="154"/>
      <c r="AB45"/>
      <c r="AC45"/>
      <c r="AD45"/>
      <c r="AE45"/>
      <c r="AF45"/>
      <c r="AG45"/>
      <c r="AH45"/>
      <c r="AJ45"/>
      <c r="AN45"/>
      <c r="AO45"/>
      <c r="AP45"/>
    </row>
    <row r="46" spans="1:42" x14ac:dyDescent="0.35">
      <c r="C46" s="3" t="s">
        <v>237</v>
      </c>
      <c r="D46"/>
      <c r="T46" s="154"/>
      <c r="V46" s="154"/>
      <c r="W46" s="154"/>
      <c r="X46" s="154"/>
      <c r="Y46" s="7"/>
      <c r="Z46" s="154"/>
      <c r="AA46" s="154"/>
      <c r="AB46"/>
      <c r="AC46"/>
      <c r="AD46"/>
      <c r="AE46"/>
      <c r="AF46"/>
      <c r="AG46"/>
      <c r="AH46"/>
      <c r="AJ46"/>
      <c r="AN46"/>
      <c r="AO46"/>
      <c r="AP46"/>
    </row>
    <row r="47" spans="1:42" x14ac:dyDescent="0.35">
      <c r="C47" s="17" t="s">
        <v>251</v>
      </c>
      <c r="D47" t="s">
        <v>21</v>
      </c>
      <c r="T47" s="154"/>
      <c r="V47" s="154"/>
      <c r="W47" s="154"/>
      <c r="X47" s="154"/>
      <c r="Y47" s="7"/>
      <c r="Z47" s="154"/>
      <c r="AA47" s="154"/>
      <c r="AB47"/>
      <c r="AC47"/>
      <c r="AD47"/>
      <c r="AE47"/>
      <c r="AF47"/>
      <c r="AG47"/>
      <c r="AH47"/>
      <c r="AJ47"/>
      <c r="AN47"/>
      <c r="AO47"/>
      <c r="AP47"/>
    </row>
    <row r="48" spans="1:42" x14ac:dyDescent="0.35">
      <c r="C48" t="s">
        <v>250</v>
      </c>
      <c r="D48" t="s">
        <v>22</v>
      </c>
      <c r="T48" s="154"/>
      <c r="V48" s="154"/>
      <c r="W48" s="154"/>
      <c r="X48" s="154"/>
      <c r="Y48" s="7"/>
      <c r="Z48" s="154"/>
      <c r="AA48" s="154"/>
      <c r="AB48"/>
      <c r="AC48"/>
      <c r="AD48"/>
      <c r="AE48"/>
      <c r="AF48"/>
      <c r="AG48"/>
      <c r="AH48"/>
      <c r="AJ48"/>
      <c r="AN48"/>
      <c r="AO48"/>
      <c r="AP48"/>
    </row>
    <row r="49" spans="3:42" x14ac:dyDescent="0.35">
      <c r="C49" t="s">
        <v>241</v>
      </c>
      <c r="D49" t="s">
        <v>19</v>
      </c>
      <c r="T49" s="154"/>
      <c r="V49" s="154"/>
      <c r="W49" s="154"/>
      <c r="X49" s="154"/>
      <c r="Y49" s="7"/>
      <c r="Z49" s="154"/>
      <c r="AA49" s="154"/>
      <c r="AB49"/>
      <c r="AC49"/>
      <c r="AD49"/>
      <c r="AE49"/>
      <c r="AF49"/>
      <c r="AG49"/>
      <c r="AH49"/>
      <c r="AJ49"/>
      <c r="AN49"/>
      <c r="AO49"/>
      <c r="AP49"/>
    </row>
    <row r="50" spans="3:42" x14ac:dyDescent="0.35">
      <c r="T50" s="154"/>
      <c r="V50" s="154"/>
      <c r="W50" s="154"/>
      <c r="X50" s="154"/>
      <c r="Y50" s="7"/>
      <c r="Z50" s="154"/>
      <c r="AA50" s="154"/>
      <c r="AB50"/>
      <c r="AC50"/>
      <c r="AD50"/>
      <c r="AE50"/>
      <c r="AF50"/>
      <c r="AG50"/>
      <c r="AH50"/>
      <c r="AJ50"/>
      <c r="AN50"/>
      <c r="AO50"/>
      <c r="AP50"/>
    </row>
    <row r="51" spans="3:42" x14ac:dyDescent="0.35">
      <c r="T51" s="154"/>
      <c r="V51" s="154"/>
      <c r="W51" s="154"/>
      <c r="X51" s="154"/>
      <c r="Y51" s="7"/>
      <c r="Z51" s="154"/>
      <c r="AA51" s="154"/>
      <c r="AB51"/>
      <c r="AC51"/>
      <c r="AD51"/>
      <c r="AE51"/>
      <c r="AF51"/>
      <c r="AG51"/>
      <c r="AH51"/>
      <c r="AJ51"/>
      <c r="AN51"/>
      <c r="AO51"/>
      <c r="AP51"/>
    </row>
    <row r="52" spans="3:42" x14ac:dyDescent="0.35">
      <c r="T52" s="154"/>
      <c r="V52" s="154"/>
      <c r="W52" s="154"/>
      <c r="X52" s="154"/>
      <c r="Y52" s="7"/>
      <c r="Z52" s="154"/>
      <c r="AA52" s="154"/>
      <c r="AB52"/>
      <c r="AC52"/>
      <c r="AD52"/>
      <c r="AE52"/>
      <c r="AF52"/>
      <c r="AG52"/>
      <c r="AH52"/>
      <c r="AJ52"/>
      <c r="AN52"/>
      <c r="AO52"/>
      <c r="AP52"/>
    </row>
    <row r="53" spans="3:42" x14ac:dyDescent="0.35">
      <c r="T53" s="154"/>
      <c r="V53" s="154"/>
      <c r="W53" s="154"/>
      <c r="X53" s="154"/>
      <c r="Y53" s="7"/>
      <c r="Z53" s="154"/>
      <c r="AA53" s="154"/>
      <c r="AB53"/>
      <c r="AC53"/>
      <c r="AD53"/>
      <c r="AE53"/>
      <c r="AF53"/>
      <c r="AG53"/>
      <c r="AH53"/>
      <c r="AJ53"/>
      <c r="AN53"/>
      <c r="AO53"/>
      <c r="AP53"/>
    </row>
    <row r="54" spans="3:42" x14ac:dyDescent="0.35">
      <c r="T54" s="154"/>
      <c r="V54" s="154"/>
      <c r="W54" s="154"/>
      <c r="X54" s="154"/>
      <c r="Y54" s="7"/>
      <c r="Z54" s="154"/>
      <c r="AA54" s="154"/>
      <c r="AB54"/>
      <c r="AC54"/>
      <c r="AD54"/>
      <c r="AE54"/>
      <c r="AF54"/>
      <c r="AG54"/>
      <c r="AH54"/>
      <c r="AJ54"/>
      <c r="AN54"/>
      <c r="AO54"/>
      <c r="AP54"/>
    </row>
    <row r="55" spans="3:42" x14ac:dyDescent="0.35">
      <c r="T55" s="154"/>
      <c r="V55" s="154"/>
      <c r="W55" s="154"/>
      <c r="X55" s="154"/>
      <c r="Y55" s="7"/>
      <c r="Z55" s="154"/>
      <c r="AA55" s="154"/>
      <c r="AB55"/>
      <c r="AC55"/>
      <c r="AD55"/>
      <c r="AE55"/>
      <c r="AF55"/>
      <c r="AG55"/>
      <c r="AH55"/>
      <c r="AJ55"/>
      <c r="AN55"/>
      <c r="AO55"/>
      <c r="AP55"/>
    </row>
    <row r="56" spans="3:42" x14ac:dyDescent="0.35">
      <c r="T56" s="154"/>
      <c r="V56" s="154"/>
      <c r="W56" s="154"/>
      <c r="X56" s="154"/>
      <c r="Y56" s="7"/>
      <c r="Z56" s="154"/>
      <c r="AA56" s="154"/>
      <c r="AB56"/>
      <c r="AC56"/>
      <c r="AD56"/>
      <c r="AE56"/>
      <c r="AF56"/>
      <c r="AG56"/>
      <c r="AH56"/>
      <c r="AJ56"/>
      <c r="AN56"/>
      <c r="AO56"/>
      <c r="AP56"/>
    </row>
    <row r="57" spans="3:42" x14ac:dyDescent="0.35">
      <c r="T57" s="154"/>
      <c r="V57" s="154"/>
      <c r="W57" s="154"/>
      <c r="X57" s="154"/>
      <c r="Y57" s="7"/>
      <c r="Z57" s="154"/>
      <c r="AA57" s="154"/>
      <c r="AB57"/>
      <c r="AC57"/>
      <c r="AD57"/>
      <c r="AE57"/>
      <c r="AF57"/>
      <c r="AG57"/>
      <c r="AH57"/>
      <c r="AJ57"/>
      <c r="AN57"/>
      <c r="AO57"/>
      <c r="AP57"/>
    </row>
    <row r="58" spans="3:42" x14ac:dyDescent="0.35">
      <c r="T58" s="154"/>
      <c r="V58" s="154"/>
      <c r="W58" s="154"/>
      <c r="X58" s="154"/>
      <c r="Y58" s="7"/>
      <c r="Z58" s="154"/>
      <c r="AA58" s="154"/>
      <c r="AB58"/>
      <c r="AC58"/>
      <c r="AD58"/>
      <c r="AE58"/>
      <c r="AF58"/>
      <c r="AG58"/>
      <c r="AH58"/>
      <c r="AJ58"/>
      <c r="AN58"/>
      <c r="AO58"/>
      <c r="AP58"/>
    </row>
    <row r="59" spans="3:42" x14ac:dyDescent="0.35">
      <c r="T59" s="154"/>
      <c r="V59" s="154"/>
      <c r="W59" s="154"/>
      <c r="X59" s="154"/>
      <c r="Y59" s="7"/>
      <c r="Z59" s="154"/>
      <c r="AA59" s="154"/>
      <c r="AB59"/>
      <c r="AC59"/>
      <c r="AD59"/>
      <c r="AE59"/>
      <c r="AF59"/>
      <c r="AG59"/>
      <c r="AH59"/>
      <c r="AJ59"/>
      <c r="AN59"/>
      <c r="AO59"/>
      <c r="AP59"/>
    </row>
    <row r="60" spans="3:42" x14ac:dyDescent="0.35">
      <c r="T60" s="154"/>
      <c r="V60" s="154"/>
      <c r="W60" s="154"/>
      <c r="X60" s="154"/>
      <c r="Y60" s="7"/>
      <c r="Z60" s="154"/>
      <c r="AA60" s="154"/>
      <c r="AB60"/>
      <c r="AC60"/>
      <c r="AD60"/>
      <c r="AE60"/>
      <c r="AF60"/>
      <c r="AG60"/>
      <c r="AH60"/>
      <c r="AJ60"/>
      <c r="AN60"/>
      <c r="AO60"/>
      <c r="AP60"/>
    </row>
    <row r="61" spans="3:42" x14ac:dyDescent="0.35">
      <c r="T61" s="154"/>
      <c r="V61" s="154"/>
      <c r="W61" s="154"/>
      <c r="X61" s="154"/>
      <c r="Y61" s="7"/>
      <c r="Z61" s="154"/>
      <c r="AA61" s="154"/>
      <c r="AB61"/>
      <c r="AC61"/>
      <c r="AD61"/>
      <c r="AE61"/>
      <c r="AF61"/>
      <c r="AG61"/>
      <c r="AH61"/>
      <c r="AJ61"/>
      <c r="AN61"/>
      <c r="AO61"/>
      <c r="AP61"/>
    </row>
    <row r="62" spans="3:42" x14ac:dyDescent="0.35">
      <c r="T62" s="154"/>
      <c r="V62" s="154"/>
      <c r="W62" s="154"/>
      <c r="X62" s="154"/>
      <c r="Y62" s="7"/>
      <c r="Z62" s="154"/>
      <c r="AA62" s="154"/>
      <c r="AB62"/>
      <c r="AC62"/>
      <c r="AD62"/>
      <c r="AE62"/>
      <c r="AF62"/>
      <c r="AG62"/>
      <c r="AH62"/>
      <c r="AJ62"/>
      <c r="AN62"/>
      <c r="AO62"/>
      <c r="AP62"/>
    </row>
    <row r="63" spans="3:42" x14ac:dyDescent="0.35">
      <c r="T63" s="154"/>
      <c r="V63" s="154"/>
      <c r="W63" s="154"/>
      <c r="X63" s="154"/>
      <c r="Y63" s="7"/>
      <c r="Z63" s="154"/>
      <c r="AA63" s="154"/>
      <c r="AB63"/>
      <c r="AC63"/>
      <c r="AD63"/>
      <c r="AE63"/>
      <c r="AF63"/>
      <c r="AG63"/>
      <c r="AH63"/>
      <c r="AJ63"/>
      <c r="AN63"/>
      <c r="AO63"/>
      <c r="AP63"/>
    </row>
    <row r="64" spans="3:42" x14ac:dyDescent="0.35">
      <c r="T64" s="154"/>
      <c r="V64" s="154"/>
      <c r="W64" s="154"/>
      <c r="X64" s="154"/>
      <c r="Y64" s="7"/>
      <c r="Z64" s="154"/>
      <c r="AA64" s="154"/>
      <c r="AB64"/>
      <c r="AC64"/>
      <c r="AD64"/>
      <c r="AE64"/>
      <c r="AF64"/>
      <c r="AG64"/>
      <c r="AH64"/>
      <c r="AJ64"/>
      <c r="AN64"/>
      <c r="AO64"/>
      <c r="AP64"/>
    </row>
    <row r="65" spans="20:42" x14ac:dyDescent="0.35">
      <c r="T65" s="154"/>
      <c r="V65" s="154"/>
      <c r="W65" s="154"/>
      <c r="X65" s="154"/>
      <c r="Y65" s="7"/>
      <c r="Z65" s="154"/>
      <c r="AA65" s="154"/>
      <c r="AB65"/>
      <c r="AC65"/>
      <c r="AD65"/>
      <c r="AE65"/>
      <c r="AF65"/>
      <c r="AG65"/>
      <c r="AH65"/>
      <c r="AJ65"/>
      <c r="AN65"/>
      <c r="AO65"/>
      <c r="AP65"/>
    </row>
    <row r="66" spans="20:42" x14ac:dyDescent="0.35">
      <c r="T66" s="154"/>
      <c r="V66" s="154"/>
      <c r="W66" s="154"/>
      <c r="X66" s="154"/>
      <c r="Y66" s="7"/>
      <c r="Z66" s="154"/>
      <c r="AA66" s="154"/>
      <c r="AB66"/>
      <c r="AC66"/>
      <c r="AD66"/>
      <c r="AE66"/>
      <c r="AF66"/>
      <c r="AG66"/>
      <c r="AH66"/>
      <c r="AJ66"/>
      <c r="AN66"/>
      <c r="AO66"/>
      <c r="AP66"/>
    </row>
    <row r="67" spans="20:42" x14ac:dyDescent="0.35">
      <c r="T67" s="154"/>
      <c r="V67" s="154"/>
      <c r="W67" s="154"/>
      <c r="X67" s="154"/>
      <c r="Y67" s="7"/>
      <c r="Z67" s="154"/>
      <c r="AA67" s="154"/>
      <c r="AB67"/>
      <c r="AC67"/>
      <c r="AD67"/>
      <c r="AE67"/>
      <c r="AF67"/>
      <c r="AG67"/>
      <c r="AH67"/>
      <c r="AJ67"/>
      <c r="AN67"/>
      <c r="AO67"/>
      <c r="AP67"/>
    </row>
    <row r="68" spans="20:42" x14ac:dyDescent="0.35">
      <c r="T68" s="154"/>
      <c r="V68" s="154"/>
      <c r="W68" s="154"/>
      <c r="X68" s="154"/>
      <c r="Y68" s="7"/>
      <c r="Z68" s="154"/>
      <c r="AA68" s="154"/>
      <c r="AB68"/>
      <c r="AC68"/>
      <c r="AD68"/>
      <c r="AE68"/>
      <c r="AF68"/>
      <c r="AG68"/>
      <c r="AH68"/>
      <c r="AJ68"/>
      <c r="AN68"/>
      <c r="AO68"/>
      <c r="AP68"/>
    </row>
    <row r="69" spans="20:42" x14ac:dyDescent="0.35">
      <c r="T69" s="154"/>
      <c r="V69" s="154"/>
      <c r="W69" s="154"/>
      <c r="X69" s="154"/>
      <c r="Y69" s="7"/>
      <c r="Z69" s="154"/>
      <c r="AA69" s="154"/>
      <c r="AB69"/>
      <c r="AC69"/>
      <c r="AD69"/>
      <c r="AE69"/>
      <c r="AF69"/>
      <c r="AG69"/>
      <c r="AH69"/>
      <c r="AJ69"/>
      <c r="AN69"/>
      <c r="AO69"/>
      <c r="AP69"/>
    </row>
    <row r="70" spans="20:42" x14ac:dyDescent="0.35">
      <c r="T70" s="154"/>
      <c r="V70" s="154"/>
      <c r="W70" s="154"/>
      <c r="X70" s="154"/>
      <c r="Y70" s="7"/>
      <c r="Z70" s="154"/>
      <c r="AA70" s="154"/>
      <c r="AB70"/>
      <c r="AC70"/>
      <c r="AD70"/>
      <c r="AE70"/>
      <c r="AF70"/>
      <c r="AG70"/>
      <c r="AH70"/>
      <c r="AJ70"/>
      <c r="AN70"/>
      <c r="AO70"/>
      <c r="AP70"/>
    </row>
    <row r="71" spans="20:42" x14ac:dyDescent="0.35">
      <c r="T71" s="154"/>
      <c r="V71" s="154"/>
      <c r="W71" s="154"/>
      <c r="X71" s="154"/>
      <c r="Y71" s="7"/>
      <c r="Z71" s="154"/>
      <c r="AA71" s="154"/>
      <c r="AB71"/>
      <c r="AC71"/>
      <c r="AD71"/>
      <c r="AE71"/>
      <c r="AF71"/>
      <c r="AG71"/>
      <c r="AH71"/>
      <c r="AJ71"/>
      <c r="AN71"/>
      <c r="AO71"/>
      <c r="AP71"/>
    </row>
    <row r="72" spans="20:42" x14ac:dyDescent="0.35">
      <c r="T72" s="154"/>
      <c r="V72" s="154"/>
      <c r="W72" s="154"/>
      <c r="X72" s="154"/>
      <c r="Y72" s="7"/>
      <c r="Z72" s="154"/>
      <c r="AA72" s="154"/>
      <c r="AB72"/>
      <c r="AC72"/>
      <c r="AD72"/>
      <c r="AE72"/>
      <c r="AF72"/>
      <c r="AG72"/>
      <c r="AH72"/>
      <c r="AJ72"/>
      <c r="AN72"/>
      <c r="AO72"/>
      <c r="AP72"/>
    </row>
    <row r="73" spans="20:42" x14ac:dyDescent="0.35">
      <c r="T73" s="154"/>
      <c r="V73" s="154"/>
      <c r="W73" s="154"/>
      <c r="X73" s="154"/>
      <c r="Y73" s="7"/>
      <c r="Z73" s="154"/>
      <c r="AA73" s="154"/>
      <c r="AB73"/>
      <c r="AC73"/>
      <c r="AD73"/>
      <c r="AE73"/>
      <c r="AF73"/>
      <c r="AG73"/>
      <c r="AH73"/>
      <c r="AJ73"/>
      <c r="AN73"/>
      <c r="AO73"/>
      <c r="AP73"/>
    </row>
    <row r="74" spans="20:42" x14ac:dyDescent="0.35">
      <c r="T74" s="154"/>
      <c r="V74" s="154"/>
      <c r="W74" s="154"/>
      <c r="X74" s="154"/>
      <c r="Y74" s="7"/>
      <c r="Z74" s="154"/>
      <c r="AA74" s="154"/>
      <c r="AB74"/>
      <c r="AC74"/>
      <c r="AD74"/>
      <c r="AE74"/>
      <c r="AF74"/>
      <c r="AG74"/>
      <c r="AH74"/>
      <c r="AJ74"/>
      <c r="AN74"/>
      <c r="AO74"/>
      <c r="AP74"/>
    </row>
    <row r="75" spans="20:42" x14ac:dyDescent="0.35">
      <c r="T75" s="154"/>
      <c r="V75" s="154"/>
      <c r="W75" s="154"/>
      <c r="X75" s="154"/>
      <c r="Y75" s="7"/>
      <c r="Z75" s="154"/>
      <c r="AA75" s="154"/>
      <c r="AB75"/>
      <c r="AC75"/>
      <c r="AD75"/>
      <c r="AE75"/>
      <c r="AF75"/>
      <c r="AG75"/>
      <c r="AH75"/>
      <c r="AJ75"/>
      <c r="AN75"/>
      <c r="AO75"/>
      <c r="AP75"/>
    </row>
    <row r="76" spans="20:42" x14ac:dyDescent="0.35">
      <c r="T76" s="154"/>
      <c r="V76" s="154"/>
      <c r="W76" s="154"/>
      <c r="X76" s="154"/>
      <c r="Y76" s="7"/>
      <c r="Z76" s="154"/>
      <c r="AA76" s="154"/>
      <c r="AB76"/>
      <c r="AC76"/>
      <c r="AD76"/>
      <c r="AE76"/>
      <c r="AF76"/>
      <c r="AG76"/>
      <c r="AH76"/>
      <c r="AJ76"/>
      <c r="AN76"/>
      <c r="AO76"/>
      <c r="AP76"/>
    </row>
    <row r="77" spans="20:42" x14ac:dyDescent="0.35">
      <c r="T77" s="154"/>
      <c r="V77" s="154"/>
      <c r="W77" s="154"/>
      <c r="X77" s="154"/>
      <c r="Y77" s="7"/>
      <c r="Z77" s="154"/>
      <c r="AA77" s="154"/>
      <c r="AB77"/>
      <c r="AC77"/>
      <c r="AD77"/>
      <c r="AE77"/>
      <c r="AF77"/>
      <c r="AG77"/>
      <c r="AH77"/>
      <c r="AJ77"/>
      <c r="AN77"/>
      <c r="AO77"/>
      <c r="AP77"/>
    </row>
    <row r="78" spans="20:42" x14ac:dyDescent="0.35">
      <c r="T78" s="154"/>
      <c r="V78" s="154"/>
      <c r="W78" s="154"/>
      <c r="X78" s="154"/>
      <c r="Y78" s="7"/>
      <c r="Z78" s="154"/>
      <c r="AA78" s="154"/>
      <c r="AB78"/>
      <c r="AC78"/>
      <c r="AD78"/>
      <c r="AE78"/>
      <c r="AF78"/>
      <c r="AG78"/>
      <c r="AH78"/>
      <c r="AJ78"/>
      <c r="AN78"/>
      <c r="AO78"/>
      <c r="AP78"/>
    </row>
    <row r="79" spans="20:42" x14ac:dyDescent="0.35">
      <c r="T79" s="154"/>
      <c r="V79" s="154"/>
      <c r="W79" s="154"/>
      <c r="X79" s="154"/>
      <c r="Y79" s="7"/>
      <c r="Z79" s="154"/>
      <c r="AA79" s="154"/>
      <c r="AB79"/>
      <c r="AC79"/>
      <c r="AD79"/>
      <c r="AE79"/>
      <c r="AF79"/>
      <c r="AG79"/>
      <c r="AH79"/>
      <c r="AJ79"/>
      <c r="AN79"/>
      <c r="AO79"/>
      <c r="AP79"/>
    </row>
    <row r="80" spans="20:42" x14ac:dyDescent="0.35">
      <c r="T80" s="154"/>
      <c r="V80" s="154"/>
      <c r="W80" s="154"/>
      <c r="X80" s="154"/>
      <c r="Y80" s="7"/>
      <c r="Z80" s="154"/>
      <c r="AA80" s="154"/>
      <c r="AB80"/>
      <c r="AC80"/>
      <c r="AD80"/>
      <c r="AE80"/>
      <c r="AF80"/>
      <c r="AG80"/>
      <c r="AH80"/>
      <c r="AJ80"/>
      <c r="AN80"/>
      <c r="AO80"/>
      <c r="AP80"/>
    </row>
    <row r="81" spans="20:42" x14ac:dyDescent="0.35">
      <c r="T81" s="154"/>
      <c r="V81" s="154"/>
      <c r="W81" s="154"/>
      <c r="X81" s="154"/>
      <c r="Y81" s="7"/>
      <c r="Z81" s="154"/>
      <c r="AA81" s="154"/>
      <c r="AB81"/>
      <c r="AC81"/>
      <c r="AD81"/>
      <c r="AE81"/>
      <c r="AF81"/>
      <c r="AG81"/>
      <c r="AH81"/>
      <c r="AJ81"/>
      <c r="AN81"/>
      <c r="AO81"/>
      <c r="AP81"/>
    </row>
    <row r="82" spans="20:42" x14ac:dyDescent="0.35">
      <c r="T82" s="154"/>
      <c r="V82" s="154"/>
      <c r="W82" s="154"/>
      <c r="X82" s="154"/>
      <c r="Y82" s="7"/>
      <c r="Z82" s="154"/>
      <c r="AA82" s="154"/>
      <c r="AB82"/>
      <c r="AC82"/>
      <c r="AD82"/>
      <c r="AE82"/>
      <c r="AF82"/>
      <c r="AG82"/>
      <c r="AH82"/>
      <c r="AJ82"/>
      <c r="AN82"/>
      <c r="AO82"/>
      <c r="AP82"/>
    </row>
    <row r="83" spans="20:42" x14ac:dyDescent="0.35">
      <c r="T83" s="154"/>
      <c r="V83" s="154"/>
      <c r="W83" s="154"/>
      <c r="X83" s="154"/>
      <c r="Y83" s="7"/>
      <c r="Z83" s="154"/>
      <c r="AA83" s="154"/>
      <c r="AB83"/>
      <c r="AC83"/>
      <c r="AD83"/>
      <c r="AE83"/>
      <c r="AF83"/>
      <c r="AG83"/>
      <c r="AH83"/>
      <c r="AJ83"/>
      <c r="AN83"/>
      <c r="AO83"/>
      <c r="AP83"/>
    </row>
    <row r="84" spans="20:42" x14ac:dyDescent="0.35">
      <c r="T84" s="154"/>
      <c r="V84" s="154"/>
      <c r="W84" s="154"/>
      <c r="X84" s="154"/>
      <c r="Y84" s="7"/>
      <c r="Z84" s="154"/>
      <c r="AA84" s="154"/>
      <c r="AB84"/>
      <c r="AC84"/>
      <c r="AD84"/>
      <c r="AE84"/>
      <c r="AF84"/>
      <c r="AG84"/>
      <c r="AH84"/>
      <c r="AJ84"/>
      <c r="AN84"/>
      <c r="AO84"/>
      <c r="AP84"/>
    </row>
    <row r="85" spans="20:42" x14ac:dyDescent="0.35">
      <c r="T85" s="154"/>
      <c r="V85" s="154"/>
      <c r="W85" s="154"/>
      <c r="X85" s="154"/>
      <c r="Y85" s="7"/>
      <c r="Z85" s="154"/>
      <c r="AA85" s="154"/>
      <c r="AB85"/>
      <c r="AC85"/>
      <c r="AD85"/>
      <c r="AE85"/>
      <c r="AF85"/>
      <c r="AG85"/>
      <c r="AH85"/>
      <c r="AJ85"/>
      <c r="AN85"/>
      <c r="AO85"/>
      <c r="AP85"/>
    </row>
    <row r="86" spans="20:42" x14ac:dyDescent="0.35">
      <c r="T86" s="154"/>
      <c r="V86" s="154"/>
      <c r="W86" s="154"/>
      <c r="X86" s="154"/>
      <c r="Y86" s="7"/>
      <c r="Z86" s="154"/>
      <c r="AA86" s="154"/>
      <c r="AB86"/>
      <c r="AC86"/>
      <c r="AD86"/>
      <c r="AE86"/>
      <c r="AF86"/>
      <c r="AG86"/>
      <c r="AH86"/>
      <c r="AJ86"/>
      <c r="AN86"/>
      <c r="AO86"/>
      <c r="AP86"/>
    </row>
    <row r="87" spans="20:42" x14ac:dyDescent="0.35">
      <c r="T87" s="154"/>
      <c r="V87" s="154"/>
      <c r="W87" s="154"/>
      <c r="X87" s="154"/>
      <c r="Y87" s="7"/>
      <c r="Z87" s="154"/>
      <c r="AA87" s="154"/>
      <c r="AB87"/>
      <c r="AC87"/>
      <c r="AD87"/>
      <c r="AE87"/>
      <c r="AF87"/>
      <c r="AG87"/>
      <c r="AH87"/>
      <c r="AJ87"/>
      <c r="AN87"/>
      <c r="AO87"/>
      <c r="AP87"/>
    </row>
    <row r="88" spans="20:42" x14ac:dyDescent="0.35">
      <c r="T88" s="154"/>
      <c r="V88" s="154"/>
      <c r="W88" s="154"/>
      <c r="X88" s="154"/>
      <c r="Y88" s="7"/>
      <c r="Z88" s="154"/>
      <c r="AA88" s="154"/>
      <c r="AB88"/>
      <c r="AC88"/>
      <c r="AD88"/>
      <c r="AE88"/>
      <c r="AF88"/>
      <c r="AG88"/>
      <c r="AH88"/>
      <c r="AJ88"/>
      <c r="AN88"/>
      <c r="AO88"/>
      <c r="AP88"/>
    </row>
    <row r="89" spans="20:42" x14ac:dyDescent="0.35">
      <c r="T89" s="154"/>
      <c r="V89" s="154"/>
      <c r="W89" s="154"/>
      <c r="X89" s="154"/>
      <c r="Y89" s="7"/>
      <c r="Z89" s="154"/>
      <c r="AA89" s="154"/>
      <c r="AB89"/>
      <c r="AC89"/>
      <c r="AD89"/>
      <c r="AE89"/>
      <c r="AF89"/>
      <c r="AG89"/>
      <c r="AH89"/>
      <c r="AJ89"/>
      <c r="AN89"/>
      <c r="AO89"/>
      <c r="AP89"/>
    </row>
    <row r="90" spans="20:42" x14ac:dyDescent="0.35">
      <c r="T90" s="154"/>
      <c r="V90" s="154"/>
      <c r="W90" s="154"/>
      <c r="X90" s="154"/>
      <c r="Y90" s="7"/>
      <c r="Z90" s="154"/>
      <c r="AA90" s="154"/>
      <c r="AB90"/>
      <c r="AC90"/>
      <c r="AD90"/>
      <c r="AE90"/>
      <c r="AF90"/>
      <c r="AG90"/>
      <c r="AH90"/>
      <c r="AJ90"/>
      <c r="AN90"/>
      <c r="AO90"/>
      <c r="AP90"/>
    </row>
    <row r="91" spans="20:42" x14ac:dyDescent="0.35">
      <c r="T91" s="154"/>
      <c r="V91" s="154"/>
      <c r="W91" s="154"/>
      <c r="X91" s="154"/>
      <c r="Y91" s="7"/>
      <c r="Z91" s="154"/>
      <c r="AA91" s="154"/>
      <c r="AB91"/>
      <c r="AC91"/>
      <c r="AD91"/>
      <c r="AE91"/>
      <c r="AF91"/>
      <c r="AG91"/>
      <c r="AH91"/>
      <c r="AJ91"/>
      <c r="AN91"/>
      <c r="AO91"/>
      <c r="AP91"/>
    </row>
    <row r="92" spans="20:42" x14ac:dyDescent="0.35">
      <c r="T92" s="154"/>
      <c r="V92" s="154"/>
      <c r="W92" s="154"/>
      <c r="X92" s="154"/>
      <c r="Y92" s="7"/>
      <c r="Z92" s="154"/>
      <c r="AA92" s="154"/>
      <c r="AB92"/>
      <c r="AC92"/>
      <c r="AD92"/>
      <c r="AE92"/>
      <c r="AF92"/>
      <c r="AG92"/>
      <c r="AH92"/>
      <c r="AJ92"/>
      <c r="AN92"/>
      <c r="AO92"/>
      <c r="AP92"/>
    </row>
    <row r="93" spans="20:42" x14ac:dyDescent="0.35">
      <c r="T93" s="154"/>
      <c r="V93" s="154"/>
      <c r="W93" s="154"/>
      <c r="X93" s="154"/>
      <c r="Y93" s="7"/>
      <c r="Z93" s="154"/>
      <c r="AA93" s="154"/>
      <c r="AB93"/>
      <c r="AC93"/>
      <c r="AD93"/>
      <c r="AE93"/>
      <c r="AF93"/>
      <c r="AG93"/>
      <c r="AH93"/>
      <c r="AJ93"/>
      <c r="AN93"/>
      <c r="AO93"/>
      <c r="AP93"/>
    </row>
    <row r="94" spans="20:42" x14ac:dyDescent="0.35">
      <c r="T94" s="154"/>
      <c r="V94" s="154"/>
      <c r="W94" s="154"/>
      <c r="X94" s="154"/>
      <c r="Y94" s="7"/>
      <c r="Z94" s="154"/>
      <c r="AA94" s="154"/>
      <c r="AB94"/>
      <c r="AC94"/>
      <c r="AD94"/>
      <c r="AE94"/>
      <c r="AF94"/>
      <c r="AG94"/>
      <c r="AH94"/>
      <c r="AJ94"/>
      <c r="AN94"/>
      <c r="AO94"/>
      <c r="AP94"/>
    </row>
    <row r="95" spans="20:42" x14ac:dyDescent="0.35">
      <c r="T95" s="154"/>
      <c r="V95" s="154"/>
      <c r="W95" s="154"/>
      <c r="X95" s="154"/>
      <c r="Y95" s="7"/>
      <c r="Z95" s="154"/>
      <c r="AA95" s="154"/>
      <c r="AB95"/>
      <c r="AC95"/>
      <c r="AD95"/>
      <c r="AE95"/>
      <c r="AF95"/>
      <c r="AG95"/>
      <c r="AH95"/>
      <c r="AJ95"/>
      <c r="AN95"/>
      <c r="AO95"/>
      <c r="AP95"/>
    </row>
    <row r="96" spans="20:42" x14ac:dyDescent="0.35">
      <c r="T96" s="154"/>
      <c r="V96" s="154"/>
      <c r="W96" s="154"/>
      <c r="X96" s="154"/>
      <c r="Y96" s="7"/>
      <c r="Z96" s="154"/>
      <c r="AA96" s="154"/>
      <c r="AB96"/>
      <c r="AC96"/>
      <c r="AD96"/>
      <c r="AE96"/>
      <c r="AF96"/>
      <c r="AG96"/>
      <c r="AH96"/>
      <c r="AJ96"/>
      <c r="AN96"/>
      <c r="AO96"/>
      <c r="AP96"/>
    </row>
    <row r="97" spans="20:42" x14ac:dyDescent="0.35">
      <c r="T97" s="154"/>
      <c r="V97" s="154"/>
      <c r="W97" s="154"/>
      <c r="X97" s="154"/>
      <c r="Y97" s="7"/>
      <c r="Z97" s="154"/>
      <c r="AA97" s="154"/>
      <c r="AB97"/>
      <c r="AC97"/>
      <c r="AD97"/>
      <c r="AE97"/>
      <c r="AF97"/>
      <c r="AG97"/>
      <c r="AH97"/>
      <c r="AJ97"/>
      <c r="AN97"/>
      <c r="AO97"/>
      <c r="AP97"/>
    </row>
    <row r="98" spans="20:42" x14ac:dyDescent="0.35">
      <c r="T98" s="154"/>
      <c r="V98" s="154"/>
      <c r="W98" s="154"/>
      <c r="X98" s="154"/>
      <c r="Y98" s="7"/>
      <c r="Z98" s="154"/>
      <c r="AA98" s="154"/>
      <c r="AB98"/>
      <c r="AC98"/>
      <c r="AD98"/>
      <c r="AE98"/>
      <c r="AF98"/>
      <c r="AG98"/>
      <c r="AH98"/>
      <c r="AJ98"/>
      <c r="AN98"/>
      <c r="AO98"/>
      <c r="AP98"/>
    </row>
    <row r="99" spans="20:42" x14ac:dyDescent="0.35">
      <c r="T99" s="154"/>
      <c r="V99" s="154"/>
      <c r="W99" s="154"/>
      <c r="X99" s="154"/>
      <c r="Y99" s="7"/>
      <c r="Z99" s="154"/>
      <c r="AA99" s="154"/>
      <c r="AB99"/>
      <c r="AC99"/>
      <c r="AD99"/>
      <c r="AE99"/>
      <c r="AF99"/>
      <c r="AG99"/>
      <c r="AH99"/>
      <c r="AJ99"/>
      <c r="AN99"/>
      <c r="AO99"/>
      <c r="AP99"/>
    </row>
    <row r="100" spans="20:42" x14ac:dyDescent="0.35">
      <c r="T100" s="154"/>
      <c r="V100" s="154"/>
      <c r="W100" s="154"/>
      <c r="X100" s="154"/>
      <c r="Y100" s="7"/>
      <c r="Z100" s="154"/>
      <c r="AA100" s="154"/>
      <c r="AB100"/>
      <c r="AC100"/>
      <c r="AD100"/>
      <c r="AE100"/>
      <c r="AF100"/>
      <c r="AG100"/>
      <c r="AH100"/>
      <c r="AJ100"/>
      <c r="AN100"/>
      <c r="AO100"/>
      <c r="AP100"/>
    </row>
    <row r="101" spans="20:42" x14ac:dyDescent="0.35">
      <c r="T101" s="154"/>
      <c r="V101" s="154"/>
      <c r="W101" s="154"/>
      <c r="X101" s="154"/>
      <c r="Y101" s="7"/>
      <c r="Z101" s="154"/>
      <c r="AA101" s="154"/>
      <c r="AB101"/>
      <c r="AC101"/>
      <c r="AD101"/>
      <c r="AE101"/>
      <c r="AF101"/>
      <c r="AG101"/>
      <c r="AH101"/>
      <c r="AJ101"/>
      <c r="AN101"/>
      <c r="AO101"/>
      <c r="AP101"/>
    </row>
    <row r="102" spans="20:42" x14ac:dyDescent="0.35">
      <c r="T102" s="154"/>
      <c r="V102" s="154"/>
      <c r="W102" s="154"/>
      <c r="X102" s="154"/>
      <c r="Y102" s="7"/>
      <c r="Z102" s="154"/>
      <c r="AA102" s="154"/>
      <c r="AB102"/>
      <c r="AC102"/>
      <c r="AD102"/>
      <c r="AE102"/>
      <c r="AF102"/>
      <c r="AG102"/>
      <c r="AH102"/>
      <c r="AJ102"/>
      <c r="AN102"/>
      <c r="AO102"/>
      <c r="AP102"/>
    </row>
    <row r="103" spans="20:42" x14ac:dyDescent="0.35">
      <c r="T103" s="154"/>
      <c r="V103" s="154"/>
      <c r="W103" s="154"/>
      <c r="X103" s="154"/>
      <c r="Y103" s="7"/>
      <c r="Z103" s="154"/>
      <c r="AA103" s="154"/>
      <c r="AB103"/>
      <c r="AC103"/>
      <c r="AD103"/>
      <c r="AE103"/>
      <c r="AF103"/>
      <c r="AG103"/>
      <c r="AH103"/>
      <c r="AJ103"/>
      <c r="AN103"/>
      <c r="AO103"/>
      <c r="AP103"/>
    </row>
    <row r="104" spans="20:42" x14ac:dyDescent="0.35">
      <c r="T104" s="154"/>
      <c r="V104" s="154"/>
      <c r="W104" s="154"/>
      <c r="X104" s="154"/>
      <c r="Y104" s="7"/>
      <c r="Z104" s="154"/>
      <c r="AA104" s="154"/>
      <c r="AB104"/>
      <c r="AC104"/>
      <c r="AD104"/>
      <c r="AE104"/>
      <c r="AF104"/>
      <c r="AG104"/>
      <c r="AH104"/>
      <c r="AJ104"/>
      <c r="AN104"/>
      <c r="AO104"/>
      <c r="AP104"/>
    </row>
    <row r="105" spans="20:42" x14ac:dyDescent="0.35">
      <c r="T105" s="154"/>
      <c r="V105" s="154"/>
      <c r="W105" s="154"/>
      <c r="X105" s="154"/>
      <c r="Y105" s="7"/>
      <c r="Z105" s="154"/>
      <c r="AA105" s="154"/>
      <c r="AB105"/>
      <c r="AC105"/>
      <c r="AD105"/>
      <c r="AE105"/>
      <c r="AF105"/>
      <c r="AG105"/>
      <c r="AH105"/>
      <c r="AJ105"/>
      <c r="AN105"/>
      <c r="AO105"/>
      <c r="AP105"/>
    </row>
    <row r="106" spans="20:42" x14ac:dyDescent="0.35">
      <c r="T106" s="154"/>
      <c r="V106" s="154"/>
      <c r="W106" s="154"/>
      <c r="X106" s="154"/>
      <c r="Y106" s="7"/>
      <c r="Z106" s="154"/>
      <c r="AA106" s="154"/>
      <c r="AB106"/>
      <c r="AC106"/>
      <c r="AD106"/>
      <c r="AE106"/>
      <c r="AF106"/>
      <c r="AG106"/>
      <c r="AH106"/>
      <c r="AJ106"/>
      <c r="AN106"/>
      <c r="AO106"/>
      <c r="AP106"/>
    </row>
    <row r="107" spans="20:42" x14ac:dyDescent="0.35">
      <c r="T107" s="154"/>
      <c r="V107" s="154"/>
      <c r="W107" s="154"/>
      <c r="X107" s="154"/>
      <c r="Y107" s="7"/>
      <c r="Z107" s="154"/>
      <c r="AA107" s="154"/>
      <c r="AB107"/>
      <c r="AC107"/>
      <c r="AD107"/>
      <c r="AE107"/>
      <c r="AF107"/>
      <c r="AG107"/>
      <c r="AH107"/>
      <c r="AJ107"/>
      <c r="AN107"/>
      <c r="AO107"/>
      <c r="AP107"/>
    </row>
    <row r="108" spans="20:42" x14ac:dyDescent="0.35">
      <c r="T108" s="154"/>
      <c r="V108" s="154"/>
      <c r="W108" s="154"/>
      <c r="X108" s="154"/>
      <c r="Y108" s="7"/>
      <c r="Z108" s="154"/>
      <c r="AA108" s="154"/>
      <c r="AB108"/>
      <c r="AC108"/>
      <c r="AD108"/>
      <c r="AE108"/>
      <c r="AF108"/>
      <c r="AG108"/>
      <c r="AH108"/>
      <c r="AJ108"/>
      <c r="AN108"/>
      <c r="AO108"/>
      <c r="AP108"/>
    </row>
    <row r="109" spans="20:42" x14ac:dyDescent="0.35">
      <c r="T109" s="154"/>
      <c r="V109" s="154"/>
      <c r="W109" s="154"/>
      <c r="X109" s="154"/>
      <c r="Y109" s="7"/>
      <c r="Z109" s="154"/>
      <c r="AA109" s="154"/>
      <c r="AB109"/>
      <c r="AC109"/>
      <c r="AD109"/>
      <c r="AE109"/>
      <c r="AF109"/>
      <c r="AG109"/>
      <c r="AH109"/>
      <c r="AJ109"/>
      <c r="AN109"/>
      <c r="AO109"/>
      <c r="AP109"/>
    </row>
    <row r="110" spans="20:42" x14ac:dyDescent="0.35">
      <c r="T110" s="154"/>
      <c r="V110" s="154"/>
      <c r="W110" s="154"/>
      <c r="X110" s="154"/>
      <c r="Y110" s="7"/>
      <c r="Z110" s="154"/>
      <c r="AA110" s="154"/>
      <c r="AB110"/>
      <c r="AC110"/>
      <c r="AD110"/>
      <c r="AE110"/>
      <c r="AF110"/>
      <c r="AG110"/>
      <c r="AH110"/>
      <c r="AJ110"/>
      <c r="AN110"/>
      <c r="AO110"/>
      <c r="AP110"/>
    </row>
    <row r="111" spans="20:42" x14ac:dyDescent="0.35">
      <c r="T111" s="154"/>
      <c r="V111" s="154"/>
      <c r="W111" s="154"/>
      <c r="X111" s="154"/>
      <c r="Y111" s="7"/>
      <c r="Z111" s="154"/>
      <c r="AA111" s="154"/>
      <c r="AB111"/>
      <c r="AC111"/>
      <c r="AD111"/>
      <c r="AE111"/>
      <c r="AF111"/>
      <c r="AG111"/>
      <c r="AH111"/>
      <c r="AJ111"/>
      <c r="AN111"/>
      <c r="AO111"/>
      <c r="AP111"/>
    </row>
    <row r="112" spans="20:42" x14ac:dyDescent="0.35">
      <c r="T112" s="154"/>
      <c r="V112" s="154"/>
      <c r="W112" s="154"/>
      <c r="X112" s="154"/>
      <c r="Y112" s="7"/>
      <c r="Z112" s="154"/>
      <c r="AA112" s="154"/>
      <c r="AB112"/>
      <c r="AC112"/>
      <c r="AD112"/>
      <c r="AE112"/>
      <c r="AF112"/>
      <c r="AG112"/>
      <c r="AH112"/>
      <c r="AJ112"/>
      <c r="AN112"/>
      <c r="AO112"/>
      <c r="AP112"/>
    </row>
    <row r="113" spans="20:42" x14ac:dyDescent="0.35">
      <c r="T113" s="154"/>
      <c r="V113" s="154"/>
      <c r="W113" s="154"/>
      <c r="X113" s="154"/>
      <c r="Y113" s="7"/>
      <c r="Z113" s="154"/>
      <c r="AA113" s="154"/>
      <c r="AB113"/>
      <c r="AC113"/>
      <c r="AD113"/>
      <c r="AE113"/>
      <c r="AF113"/>
      <c r="AG113"/>
      <c r="AH113"/>
      <c r="AJ113"/>
      <c r="AN113"/>
      <c r="AO113"/>
      <c r="AP113"/>
    </row>
    <row r="114" spans="20:42" x14ac:dyDescent="0.35">
      <c r="T114" s="154"/>
      <c r="V114" s="154"/>
      <c r="W114" s="154"/>
      <c r="X114" s="154"/>
      <c r="Y114" s="7"/>
      <c r="Z114" s="154"/>
      <c r="AA114" s="154"/>
      <c r="AB114"/>
      <c r="AC114"/>
      <c r="AD114"/>
      <c r="AE114"/>
      <c r="AF114"/>
      <c r="AG114"/>
      <c r="AH114"/>
      <c r="AJ114"/>
      <c r="AN114"/>
      <c r="AO114"/>
      <c r="AP114"/>
    </row>
    <row r="115" spans="20:42" x14ac:dyDescent="0.35">
      <c r="T115" s="154"/>
      <c r="V115" s="154"/>
      <c r="W115" s="154"/>
      <c r="X115" s="154"/>
      <c r="Y115" s="7"/>
      <c r="Z115" s="154"/>
      <c r="AA115" s="154"/>
      <c r="AB115"/>
      <c r="AC115"/>
      <c r="AD115"/>
      <c r="AE115"/>
      <c r="AF115"/>
      <c r="AG115"/>
      <c r="AH115"/>
      <c r="AJ115"/>
      <c r="AN115"/>
      <c r="AO115"/>
      <c r="AP115"/>
    </row>
    <row r="116" spans="20:42" x14ac:dyDescent="0.35">
      <c r="T116" s="154"/>
      <c r="V116" s="154"/>
      <c r="W116" s="154"/>
      <c r="X116" s="154"/>
      <c r="Y116" s="7"/>
      <c r="Z116" s="154"/>
      <c r="AA116" s="154"/>
      <c r="AB116"/>
      <c r="AC116"/>
      <c r="AD116"/>
      <c r="AE116"/>
      <c r="AF116"/>
      <c r="AG116"/>
      <c r="AH116"/>
      <c r="AJ116"/>
      <c r="AN116"/>
      <c r="AO116"/>
      <c r="AP116"/>
    </row>
    <row r="117" spans="20:42" x14ac:dyDescent="0.35">
      <c r="U117" s="6"/>
      <c r="V117"/>
      <c r="W117"/>
      <c r="X117"/>
      <c r="Y117" s="7"/>
      <c r="Z117" s="6"/>
      <c r="AA117" s="6"/>
      <c r="AB117"/>
      <c r="AC117"/>
      <c r="AD117"/>
      <c r="AE117"/>
      <c r="AF117"/>
      <c r="AG117"/>
      <c r="AH117"/>
      <c r="AJ117"/>
      <c r="AN117"/>
      <c r="AO117"/>
      <c r="AP117"/>
    </row>
    <row r="118" spans="20:42" x14ac:dyDescent="0.35">
      <c r="U118" s="6"/>
      <c r="V118"/>
      <c r="W118"/>
      <c r="X118"/>
      <c r="Y118" s="7"/>
      <c r="Z118" s="6"/>
      <c r="AA118" s="6"/>
      <c r="AB118"/>
      <c r="AC118"/>
      <c r="AD118"/>
      <c r="AE118"/>
      <c r="AF118"/>
      <c r="AG118"/>
      <c r="AH118"/>
      <c r="AJ118"/>
      <c r="AN118"/>
      <c r="AO118"/>
      <c r="AP118"/>
    </row>
    <row r="119" spans="20:42" x14ac:dyDescent="0.35">
      <c r="U119" s="6"/>
      <c r="V119"/>
      <c r="W119"/>
      <c r="X119"/>
      <c r="Y119" s="7"/>
      <c r="Z119" s="6"/>
      <c r="AA119" s="6"/>
      <c r="AB119"/>
      <c r="AC119"/>
      <c r="AD119"/>
      <c r="AE119"/>
      <c r="AF119"/>
      <c r="AG119"/>
      <c r="AH119"/>
      <c r="AJ119"/>
      <c r="AN119"/>
      <c r="AO119"/>
      <c r="AP119"/>
    </row>
    <row r="120" spans="20:42" x14ac:dyDescent="0.35">
      <c r="U120" s="6"/>
      <c r="V120"/>
      <c r="W120"/>
      <c r="X120"/>
      <c r="Y120" s="7"/>
      <c r="Z120" s="6"/>
      <c r="AA120" s="6"/>
      <c r="AB120"/>
      <c r="AC120"/>
      <c r="AD120"/>
      <c r="AE120"/>
      <c r="AF120"/>
      <c r="AG120"/>
      <c r="AH120"/>
      <c r="AJ120"/>
      <c r="AN120"/>
      <c r="AO120"/>
      <c r="AP120"/>
    </row>
    <row r="121" spans="20:42" x14ac:dyDescent="0.35">
      <c r="U121" s="6"/>
      <c r="V121"/>
      <c r="W121"/>
      <c r="X121"/>
      <c r="Y121" s="7"/>
      <c r="Z121" s="6"/>
      <c r="AA121" s="6"/>
      <c r="AB121"/>
      <c r="AC121"/>
      <c r="AD121"/>
      <c r="AE121"/>
      <c r="AF121"/>
      <c r="AG121"/>
      <c r="AH121"/>
      <c r="AJ121"/>
      <c r="AN121"/>
      <c r="AO121"/>
      <c r="AP121"/>
    </row>
    <row r="122" spans="20:42" x14ac:dyDescent="0.35">
      <c r="U122" s="6"/>
      <c r="V122"/>
      <c r="W122"/>
      <c r="X122"/>
      <c r="Y122" s="7"/>
      <c r="Z122" s="6"/>
      <c r="AA122" s="6"/>
      <c r="AB122"/>
      <c r="AC122"/>
      <c r="AD122"/>
      <c r="AE122"/>
      <c r="AF122"/>
      <c r="AG122"/>
      <c r="AH122"/>
      <c r="AJ122"/>
      <c r="AN122"/>
      <c r="AO122"/>
      <c r="AP122"/>
    </row>
    <row r="123" spans="20:42" x14ac:dyDescent="0.35">
      <c r="U123" s="6"/>
      <c r="V123"/>
      <c r="W123"/>
      <c r="X123"/>
      <c r="Y123" s="7"/>
      <c r="Z123" s="6"/>
      <c r="AA123" s="6"/>
      <c r="AB123"/>
      <c r="AC123"/>
      <c r="AD123"/>
      <c r="AE123"/>
      <c r="AF123"/>
      <c r="AG123"/>
      <c r="AH123"/>
      <c r="AJ123"/>
      <c r="AN123"/>
      <c r="AO123"/>
      <c r="AP123"/>
    </row>
    <row r="124" spans="20:42" x14ac:dyDescent="0.35">
      <c r="U124" s="6"/>
      <c r="V124"/>
      <c r="W124"/>
      <c r="X124"/>
      <c r="Y124" s="7"/>
      <c r="Z124" s="6"/>
      <c r="AA124" s="6"/>
      <c r="AB124"/>
      <c r="AC124"/>
      <c r="AD124"/>
      <c r="AE124"/>
      <c r="AF124"/>
      <c r="AG124"/>
      <c r="AH124"/>
      <c r="AJ124"/>
      <c r="AN124"/>
      <c r="AO124"/>
      <c r="AP124"/>
    </row>
    <row r="125" spans="20:42" x14ac:dyDescent="0.35">
      <c r="U125" s="6"/>
      <c r="V125"/>
      <c r="W125"/>
      <c r="X125"/>
      <c r="Y125" s="7"/>
      <c r="Z125" s="6"/>
      <c r="AA125" s="6"/>
      <c r="AB125"/>
      <c r="AC125"/>
      <c r="AD125"/>
      <c r="AE125"/>
      <c r="AF125"/>
      <c r="AG125"/>
      <c r="AH125"/>
      <c r="AJ125"/>
      <c r="AN125"/>
      <c r="AO125"/>
      <c r="AP125"/>
    </row>
    <row r="126" spans="20:42" x14ac:dyDescent="0.35">
      <c r="U126" s="6"/>
      <c r="V126"/>
      <c r="W126"/>
      <c r="X126"/>
      <c r="Y126" s="7"/>
      <c r="Z126" s="6"/>
      <c r="AA126" s="6"/>
      <c r="AB126"/>
      <c r="AC126"/>
      <c r="AD126"/>
      <c r="AE126"/>
      <c r="AF126"/>
      <c r="AG126"/>
      <c r="AH126"/>
      <c r="AJ126"/>
      <c r="AN126"/>
      <c r="AO126"/>
      <c r="AP126"/>
    </row>
    <row r="127" spans="20:42" x14ac:dyDescent="0.35">
      <c r="U127" s="6"/>
      <c r="V127"/>
      <c r="W127"/>
      <c r="X127"/>
      <c r="Y127" s="7"/>
      <c r="Z127" s="6"/>
      <c r="AA127" s="6"/>
      <c r="AB127"/>
      <c r="AC127"/>
      <c r="AD127"/>
      <c r="AE127"/>
      <c r="AF127"/>
      <c r="AG127"/>
      <c r="AH127"/>
      <c r="AJ127"/>
      <c r="AN127"/>
      <c r="AO127"/>
      <c r="AP127"/>
    </row>
    <row r="128" spans="20:42" x14ac:dyDescent="0.35">
      <c r="U128" s="6"/>
      <c r="V128"/>
      <c r="W128"/>
      <c r="X128"/>
      <c r="Y128" s="7"/>
      <c r="Z128" s="6"/>
      <c r="AA128" s="6"/>
      <c r="AB128"/>
      <c r="AC128"/>
      <c r="AD128"/>
      <c r="AE128"/>
      <c r="AF128"/>
      <c r="AG128"/>
      <c r="AH128"/>
      <c r="AJ128"/>
      <c r="AN128"/>
      <c r="AO128"/>
      <c r="AP128"/>
    </row>
    <row r="129" spans="21:42" x14ac:dyDescent="0.35">
      <c r="U129" s="6"/>
      <c r="V129"/>
      <c r="W129"/>
      <c r="X129"/>
      <c r="Y129" s="7"/>
      <c r="Z129" s="6"/>
      <c r="AA129" s="6"/>
      <c r="AB129"/>
      <c r="AC129"/>
      <c r="AD129"/>
      <c r="AE129"/>
      <c r="AF129"/>
      <c r="AG129"/>
      <c r="AH129"/>
      <c r="AJ129"/>
      <c r="AN129"/>
      <c r="AO129"/>
      <c r="AP129"/>
    </row>
    <row r="130" spans="21:42" x14ac:dyDescent="0.35">
      <c r="U130" s="6"/>
      <c r="V130"/>
      <c r="W130"/>
      <c r="X130"/>
      <c r="Y130" s="7"/>
      <c r="Z130" s="6"/>
      <c r="AA130" s="6"/>
      <c r="AB130"/>
      <c r="AC130"/>
      <c r="AD130"/>
      <c r="AE130"/>
      <c r="AF130"/>
      <c r="AG130"/>
      <c r="AH130"/>
      <c r="AJ130"/>
      <c r="AN130"/>
      <c r="AO130"/>
      <c r="AP130"/>
    </row>
    <row r="131" spans="21:42" x14ac:dyDescent="0.35">
      <c r="U131" s="6"/>
      <c r="V131"/>
      <c r="W131"/>
      <c r="X131"/>
      <c r="Y131" s="7"/>
      <c r="Z131" s="6"/>
      <c r="AA131" s="6"/>
      <c r="AB131"/>
      <c r="AC131"/>
      <c r="AD131"/>
      <c r="AE131"/>
      <c r="AF131"/>
      <c r="AG131"/>
      <c r="AH131"/>
      <c r="AJ131"/>
      <c r="AN131"/>
      <c r="AO131"/>
      <c r="AP131"/>
    </row>
    <row r="132" spans="21:42" x14ac:dyDescent="0.35">
      <c r="U132" s="6"/>
      <c r="V132"/>
      <c r="W132"/>
      <c r="X132"/>
      <c r="Y132" s="7"/>
      <c r="Z132" s="6"/>
      <c r="AA132" s="6"/>
      <c r="AB132"/>
      <c r="AC132"/>
      <c r="AD132"/>
      <c r="AE132"/>
      <c r="AF132"/>
      <c r="AG132"/>
      <c r="AH132"/>
      <c r="AJ132"/>
      <c r="AN132"/>
      <c r="AO132"/>
      <c r="AP132"/>
    </row>
    <row r="133" spans="21:42" x14ac:dyDescent="0.35">
      <c r="U133" s="6"/>
      <c r="V133"/>
      <c r="W133"/>
      <c r="X133"/>
      <c r="Y133" s="7"/>
      <c r="Z133" s="6"/>
      <c r="AA133" s="6"/>
      <c r="AB133"/>
      <c r="AC133"/>
      <c r="AD133"/>
      <c r="AE133"/>
      <c r="AF133"/>
      <c r="AG133"/>
      <c r="AH133"/>
      <c r="AJ133"/>
      <c r="AN133"/>
      <c r="AO133"/>
      <c r="AP133"/>
    </row>
    <row r="134" spans="21:42" x14ac:dyDescent="0.3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4.5" x14ac:dyDescent="0.35"/>
  <cols>
    <col min="2" max="2" width="11.26953125" style="6" bestFit="1" customWidth="1"/>
    <col min="3" max="3" width="18.54296875" style="272" customWidth="1"/>
    <col min="4" max="4" width="31.7265625" bestFit="1" customWidth="1"/>
    <col min="7" max="7" width="31.7265625" bestFit="1" customWidth="1"/>
  </cols>
  <sheetData>
    <row r="1" spans="1:8" x14ac:dyDescent="0.35">
      <c r="A1" t="s">
        <v>297</v>
      </c>
      <c r="B1" s="6" t="s">
        <v>298</v>
      </c>
      <c r="C1" s="272" t="s">
        <v>2528</v>
      </c>
      <c r="D1" t="s">
        <v>301</v>
      </c>
      <c r="E1" t="s">
        <v>299</v>
      </c>
      <c r="F1" t="s">
        <v>300</v>
      </c>
      <c r="G1" t="s">
        <v>278</v>
      </c>
      <c r="H1" t="s">
        <v>2478</v>
      </c>
    </row>
    <row r="2" spans="1:8" s="38" customFormat="1" x14ac:dyDescent="0.35">
      <c r="C2" s="272"/>
    </row>
    <row r="3" spans="1:8" x14ac:dyDescent="0.3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35">
      <c r="A4" s="272">
        <f t="shared" ref="A4:A67" si="0">RANK(E4,$E$3:$E$2000,)</f>
        <v>1</v>
      </c>
      <c r="B4" s="7" t="str">
        <f>IF(CAPTURE_DATA!W5=0,"",CAPTURE_DATA!W5)</f>
        <v/>
      </c>
      <c r="C4" s="7" t="str">
        <f t="shared" ref="C4:C67" si="1">IFERROR(VALUE(B4),"")</f>
        <v/>
      </c>
      <c r="D4" s="7" t="str">
        <f t="shared" ref="D4:D67" si="2">IF(CONCATENATE(B4,"-",H4)="-","",(CONCATENATE(B4,"-",H4)))</f>
        <v/>
      </c>
      <c r="E4" s="272">
        <f t="shared" ref="E4:E67" si="3">IF(C4="",0,C4)</f>
        <v>0</v>
      </c>
      <c r="F4" s="272">
        <v>2</v>
      </c>
      <c r="G4" s="272" t="str">
        <f t="shared" ref="G4:G67" si="4">IFERROR(VLOOKUP(F4,$A$1:$D$2000,4,FALSE),"")</f>
        <v/>
      </c>
      <c r="H4" s="272" t="str">
        <f>IFERROR(VLOOKUP(B4,CAPTURE_DATA!$W$4:$Z$2000,4,FALSE),"")</f>
        <v/>
      </c>
    </row>
    <row r="5" spans="1:8" x14ac:dyDescent="0.35">
      <c r="A5" s="272">
        <f t="shared" si="0"/>
        <v>1</v>
      </c>
      <c r="B5" s="7" t="str">
        <f>IF(CAPTURE_DATA!W6=0,"",CAPTURE_DATA!W6)</f>
        <v/>
      </c>
      <c r="C5" s="7" t="str">
        <f t="shared" si="1"/>
        <v/>
      </c>
      <c r="D5" s="7" t="str">
        <f t="shared" si="2"/>
        <v/>
      </c>
      <c r="E5" s="272">
        <f t="shared" si="3"/>
        <v>0</v>
      </c>
      <c r="F5" s="272">
        <v>3</v>
      </c>
      <c r="G5" s="272" t="str">
        <f t="shared" si="4"/>
        <v/>
      </c>
      <c r="H5" s="272" t="str">
        <f>IFERROR(VLOOKUP(B5,CAPTURE_DATA!$W$4:$Z$2000,4,FALSE),"")</f>
        <v/>
      </c>
    </row>
    <row r="6" spans="1:8" x14ac:dyDescent="0.35">
      <c r="A6" s="272">
        <f t="shared" si="0"/>
        <v>1</v>
      </c>
      <c r="B6" s="7" t="str">
        <f>IF(CAPTURE_DATA!W7=0,"",CAPTURE_DATA!W7)</f>
        <v/>
      </c>
      <c r="C6" s="7" t="str">
        <f t="shared" si="1"/>
        <v/>
      </c>
      <c r="D6" s="7" t="str">
        <f t="shared" si="2"/>
        <v/>
      </c>
      <c r="E6" s="272">
        <f t="shared" si="3"/>
        <v>0</v>
      </c>
      <c r="F6" s="272">
        <v>4</v>
      </c>
      <c r="G6" s="272" t="str">
        <f t="shared" si="4"/>
        <v/>
      </c>
      <c r="H6" s="272" t="str">
        <f>IFERROR(VLOOKUP(B6,CAPTURE_DATA!$W$4:$Z$2000,4,FALSE),"")</f>
        <v/>
      </c>
    </row>
    <row r="7" spans="1:8" x14ac:dyDescent="0.35">
      <c r="A7" s="272">
        <f t="shared" si="0"/>
        <v>1</v>
      </c>
      <c r="B7" s="7" t="str">
        <f>IF(CAPTURE_DATA!W8=0,"",CAPTURE_DATA!W8)</f>
        <v/>
      </c>
      <c r="C7" s="7" t="str">
        <f t="shared" si="1"/>
        <v/>
      </c>
      <c r="D7" s="7" t="str">
        <f t="shared" si="2"/>
        <v/>
      </c>
      <c r="E7" s="272">
        <f t="shared" si="3"/>
        <v>0</v>
      </c>
      <c r="F7" s="272">
        <v>5</v>
      </c>
      <c r="G7" s="272" t="str">
        <f t="shared" si="4"/>
        <v/>
      </c>
      <c r="H7" s="272" t="str">
        <f>IFERROR(VLOOKUP(B7,CAPTURE_DATA!$W$4:$Z$2000,4,FALSE),"")</f>
        <v/>
      </c>
    </row>
    <row r="8" spans="1:8" x14ac:dyDescent="0.35">
      <c r="A8" s="272">
        <f t="shared" si="0"/>
        <v>1</v>
      </c>
      <c r="B8" s="7" t="str">
        <f>IF(CAPTURE_DATA!W9=0,"",CAPTURE_DATA!W9)</f>
        <v/>
      </c>
      <c r="C8" s="7" t="str">
        <f t="shared" si="1"/>
        <v/>
      </c>
      <c r="D8" s="7" t="str">
        <f t="shared" si="2"/>
        <v/>
      </c>
      <c r="E8" s="272">
        <f t="shared" si="3"/>
        <v>0</v>
      </c>
      <c r="F8" s="272">
        <v>6</v>
      </c>
      <c r="G8" s="272" t="str">
        <f t="shared" si="4"/>
        <v/>
      </c>
      <c r="H8" s="272" t="str">
        <f>IFERROR(VLOOKUP(B8,CAPTURE_DATA!$W$4:$Z$2000,4,FALSE),"")</f>
        <v/>
      </c>
    </row>
    <row r="9" spans="1:8" x14ac:dyDescent="0.35">
      <c r="A9" s="272">
        <f t="shared" si="0"/>
        <v>1</v>
      </c>
      <c r="B9" s="7" t="str">
        <f>IF(CAPTURE_DATA!W10=0,"",CAPTURE_DATA!W10)</f>
        <v/>
      </c>
      <c r="C9" s="7" t="str">
        <f t="shared" si="1"/>
        <v/>
      </c>
      <c r="D9" s="7" t="str">
        <f t="shared" si="2"/>
        <v/>
      </c>
      <c r="E9" s="272">
        <f t="shared" si="3"/>
        <v>0</v>
      </c>
      <c r="F9" s="272">
        <v>7</v>
      </c>
      <c r="G9" s="272" t="str">
        <f t="shared" si="4"/>
        <v/>
      </c>
      <c r="H9" s="272" t="str">
        <f>IFERROR(VLOOKUP(B9,CAPTURE_DATA!$W$4:$Z$2000,4,FALSE),"")</f>
        <v/>
      </c>
    </row>
    <row r="10" spans="1:8" x14ac:dyDescent="0.35">
      <c r="A10" s="272">
        <f t="shared" si="0"/>
        <v>1</v>
      </c>
      <c r="B10" s="7" t="str">
        <f>IF(CAPTURE_DATA!W11=0,"",CAPTURE_DATA!W11)</f>
        <v/>
      </c>
      <c r="C10" s="7" t="str">
        <f t="shared" si="1"/>
        <v/>
      </c>
      <c r="D10" s="7" t="str">
        <f t="shared" si="2"/>
        <v/>
      </c>
      <c r="E10" s="272">
        <f t="shared" si="3"/>
        <v>0</v>
      </c>
      <c r="F10" s="272">
        <v>8</v>
      </c>
      <c r="G10" s="272" t="str">
        <f t="shared" si="4"/>
        <v/>
      </c>
      <c r="H10" s="272" t="str">
        <f>IFERROR(VLOOKUP(B10,CAPTURE_DATA!$W$4:$Z$2000,4,FALSE),"")</f>
        <v/>
      </c>
    </row>
    <row r="11" spans="1:8" x14ac:dyDescent="0.35">
      <c r="A11" s="272">
        <f t="shared" si="0"/>
        <v>1</v>
      </c>
      <c r="B11" s="7" t="str">
        <f>IF(CAPTURE_DATA!W12=0,"",CAPTURE_DATA!W12)</f>
        <v/>
      </c>
      <c r="C11" s="7" t="str">
        <f t="shared" si="1"/>
        <v/>
      </c>
      <c r="D11" s="7" t="str">
        <f t="shared" si="2"/>
        <v/>
      </c>
      <c r="E11" s="272">
        <f t="shared" si="3"/>
        <v>0</v>
      </c>
      <c r="F11" s="272">
        <v>9</v>
      </c>
      <c r="G11" s="272" t="str">
        <f t="shared" si="4"/>
        <v/>
      </c>
      <c r="H11" s="272" t="str">
        <f>IFERROR(VLOOKUP(B11,CAPTURE_DATA!$W$4:$Z$2000,4,FALSE),"")</f>
        <v/>
      </c>
    </row>
    <row r="12" spans="1:8" x14ac:dyDescent="0.35">
      <c r="A12" s="272">
        <f t="shared" si="0"/>
        <v>1</v>
      </c>
      <c r="B12" s="7" t="str">
        <f>IF(CAPTURE_DATA!W13=0,"",CAPTURE_DATA!W13)</f>
        <v/>
      </c>
      <c r="C12" s="7" t="str">
        <f t="shared" si="1"/>
        <v/>
      </c>
      <c r="D12" s="7" t="str">
        <f t="shared" si="2"/>
        <v/>
      </c>
      <c r="E12" s="272">
        <f t="shared" si="3"/>
        <v>0</v>
      </c>
      <c r="F12" s="272">
        <v>10</v>
      </c>
      <c r="G12" s="272" t="str">
        <f t="shared" si="4"/>
        <v/>
      </c>
      <c r="H12" s="272" t="str">
        <f>IFERROR(VLOOKUP(B12,CAPTURE_DATA!$W$4:$Z$2000,4,FALSE),"")</f>
        <v/>
      </c>
    </row>
    <row r="13" spans="1:8" x14ac:dyDescent="0.35">
      <c r="A13" s="272">
        <f t="shared" si="0"/>
        <v>1</v>
      </c>
      <c r="B13" s="7" t="str">
        <f>IF(CAPTURE_DATA!W14=0,"",CAPTURE_DATA!W14)</f>
        <v/>
      </c>
      <c r="C13" s="7" t="str">
        <f t="shared" si="1"/>
        <v/>
      </c>
      <c r="D13" s="7" t="str">
        <f t="shared" si="2"/>
        <v/>
      </c>
      <c r="E13" s="272">
        <f t="shared" si="3"/>
        <v>0</v>
      </c>
      <c r="F13" s="272">
        <v>11</v>
      </c>
      <c r="G13" s="272" t="str">
        <f t="shared" si="4"/>
        <v/>
      </c>
      <c r="H13" s="272" t="str">
        <f>IFERROR(VLOOKUP(B13,CAPTURE_DATA!$W$4:$Z$2000,4,FALSE),"")</f>
        <v/>
      </c>
    </row>
    <row r="14" spans="1:8" x14ac:dyDescent="0.35">
      <c r="A14" s="272">
        <f t="shared" si="0"/>
        <v>1</v>
      </c>
      <c r="B14" s="7" t="str">
        <f>IF(CAPTURE_DATA!W15=0,"",CAPTURE_DATA!W15)</f>
        <v/>
      </c>
      <c r="C14" s="7" t="str">
        <f t="shared" si="1"/>
        <v/>
      </c>
      <c r="D14" s="7" t="str">
        <f t="shared" si="2"/>
        <v/>
      </c>
      <c r="E14" s="272">
        <f t="shared" si="3"/>
        <v>0</v>
      </c>
      <c r="F14" s="272">
        <v>12</v>
      </c>
      <c r="G14" s="272" t="str">
        <f t="shared" si="4"/>
        <v/>
      </c>
      <c r="H14" s="272" t="str">
        <f>IFERROR(VLOOKUP(B14,CAPTURE_DATA!$W$4:$Z$2000,4,FALSE),"")</f>
        <v/>
      </c>
    </row>
    <row r="15" spans="1:8" x14ac:dyDescent="0.35">
      <c r="A15" s="272">
        <f t="shared" si="0"/>
        <v>1</v>
      </c>
      <c r="B15" s="7" t="str">
        <f>IF(CAPTURE_DATA!W16=0,"",CAPTURE_DATA!W16)</f>
        <v/>
      </c>
      <c r="C15" s="272" t="str">
        <f t="shared" si="1"/>
        <v/>
      </c>
      <c r="D15" s="272" t="str">
        <f t="shared" si="2"/>
        <v/>
      </c>
      <c r="E15" s="272">
        <f t="shared" si="3"/>
        <v>0</v>
      </c>
      <c r="F15" s="272">
        <v>13</v>
      </c>
      <c r="G15" s="272" t="str">
        <f t="shared" si="4"/>
        <v/>
      </c>
      <c r="H15" s="272" t="str">
        <f>IFERROR(VLOOKUP(B15,CAPTURE_DATA!$W$4:$Z$2000,4,FALSE),"")</f>
        <v/>
      </c>
    </row>
    <row r="16" spans="1:8" x14ac:dyDescent="0.35">
      <c r="A16" s="272">
        <f t="shared" si="0"/>
        <v>1</v>
      </c>
      <c r="B16" s="7" t="str">
        <f>IF(CAPTURE_DATA!W17=0,"",CAPTURE_DATA!W17)</f>
        <v/>
      </c>
      <c r="C16" s="272" t="str">
        <f t="shared" si="1"/>
        <v/>
      </c>
      <c r="D16" s="272" t="str">
        <f t="shared" si="2"/>
        <v/>
      </c>
      <c r="E16" s="272">
        <f t="shared" si="3"/>
        <v>0</v>
      </c>
      <c r="F16" s="272">
        <v>14</v>
      </c>
      <c r="G16" s="272" t="str">
        <f t="shared" si="4"/>
        <v/>
      </c>
      <c r="H16" s="272" t="str">
        <f>IFERROR(VLOOKUP(B16,CAPTURE_DATA!$W$4:$Z$2000,4,FALSE),"")</f>
        <v/>
      </c>
    </row>
    <row r="17" spans="1:8" x14ac:dyDescent="0.35">
      <c r="A17" s="272">
        <f t="shared" si="0"/>
        <v>1</v>
      </c>
      <c r="B17" s="7" t="str">
        <f>IF(CAPTURE_DATA!W18=0,"",CAPTURE_DATA!W18)</f>
        <v/>
      </c>
      <c r="C17" s="272" t="str">
        <f t="shared" si="1"/>
        <v/>
      </c>
      <c r="D17" s="272" t="str">
        <f t="shared" si="2"/>
        <v/>
      </c>
      <c r="E17" s="272">
        <f t="shared" si="3"/>
        <v>0</v>
      </c>
      <c r="F17" s="272">
        <v>15</v>
      </c>
      <c r="G17" s="272" t="str">
        <f t="shared" si="4"/>
        <v/>
      </c>
      <c r="H17" s="272" t="str">
        <f>IFERROR(VLOOKUP(B17,CAPTURE_DATA!$W$4:$Z$2000,4,FALSE),"")</f>
        <v/>
      </c>
    </row>
    <row r="18" spans="1:8" x14ac:dyDescent="0.35">
      <c r="A18" s="272">
        <f t="shared" si="0"/>
        <v>1</v>
      </c>
      <c r="B18" s="7" t="str">
        <f>IF(CAPTURE_DATA!W19=0,"",CAPTURE_DATA!W19)</f>
        <v/>
      </c>
      <c r="C18" s="272" t="str">
        <f t="shared" si="1"/>
        <v/>
      </c>
      <c r="D18" s="272" t="str">
        <f t="shared" si="2"/>
        <v/>
      </c>
      <c r="E18" s="272">
        <f t="shared" si="3"/>
        <v>0</v>
      </c>
      <c r="F18" s="272">
        <v>16</v>
      </c>
      <c r="G18" s="272" t="str">
        <f t="shared" si="4"/>
        <v/>
      </c>
      <c r="H18" s="272" t="str">
        <f>IFERROR(VLOOKUP(B18,CAPTURE_DATA!$W$4:$Z$2000,4,FALSE),"")</f>
        <v/>
      </c>
    </row>
    <row r="19" spans="1:8" x14ac:dyDescent="0.35">
      <c r="A19" s="272">
        <f t="shared" si="0"/>
        <v>1</v>
      </c>
      <c r="B19" s="7" t="str">
        <f>IF(CAPTURE_DATA!W20=0,"",CAPTURE_DATA!W20)</f>
        <v/>
      </c>
      <c r="C19" s="272" t="str">
        <f t="shared" si="1"/>
        <v/>
      </c>
      <c r="D19" s="272" t="str">
        <f t="shared" si="2"/>
        <v/>
      </c>
      <c r="E19" s="272">
        <f t="shared" si="3"/>
        <v>0</v>
      </c>
      <c r="F19" s="272">
        <v>17</v>
      </c>
      <c r="G19" s="272" t="str">
        <f t="shared" si="4"/>
        <v/>
      </c>
      <c r="H19" s="272" t="str">
        <f>IFERROR(VLOOKUP(B19,CAPTURE_DATA!$W$4:$Z$2000,4,FALSE),"")</f>
        <v/>
      </c>
    </row>
    <row r="20" spans="1:8" x14ac:dyDescent="0.35">
      <c r="A20" s="272">
        <f t="shared" si="0"/>
        <v>1</v>
      </c>
      <c r="B20" s="7" t="str">
        <f>IF(CAPTURE_DATA!W21=0,"",CAPTURE_DATA!W21)</f>
        <v/>
      </c>
      <c r="C20" s="272" t="str">
        <f t="shared" si="1"/>
        <v/>
      </c>
      <c r="D20" s="272" t="str">
        <f t="shared" si="2"/>
        <v/>
      </c>
      <c r="E20" s="272">
        <f t="shared" si="3"/>
        <v>0</v>
      </c>
      <c r="F20" s="272">
        <v>18</v>
      </c>
      <c r="G20" s="272" t="str">
        <f t="shared" si="4"/>
        <v/>
      </c>
      <c r="H20" s="272" t="str">
        <f>IFERROR(VLOOKUP(B20,CAPTURE_DATA!$W$4:$Z$2000,4,FALSE),"")</f>
        <v/>
      </c>
    </row>
    <row r="21" spans="1:8" x14ac:dyDescent="0.35">
      <c r="A21" s="272">
        <f t="shared" si="0"/>
        <v>1</v>
      </c>
      <c r="B21" s="7" t="str">
        <f>IF(CAPTURE_DATA!W22=0,"",CAPTURE_DATA!W22)</f>
        <v/>
      </c>
      <c r="C21" s="272" t="str">
        <f t="shared" si="1"/>
        <v/>
      </c>
      <c r="D21" s="272" t="str">
        <f t="shared" si="2"/>
        <v/>
      </c>
      <c r="E21" s="272">
        <f t="shared" si="3"/>
        <v>0</v>
      </c>
      <c r="F21" s="272">
        <v>19</v>
      </c>
      <c r="G21" s="272" t="str">
        <f t="shared" si="4"/>
        <v/>
      </c>
      <c r="H21" s="272" t="str">
        <f>IFERROR(VLOOKUP(B21,CAPTURE_DATA!$W$4:$Z$2000,4,FALSE),"")</f>
        <v/>
      </c>
    </row>
    <row r="22" spans="1:8" x14ac:dyDescent="0.35">
      <c r="A22" s="272">
        <f t="shared" si="0"/>
        <v>1</v>
      </c>
      <c r="B22" s="7" t="str">
        <f>IF(CAPTURE_DATA!W23=0,"",CAPTURE_DATA!W23)</f>
        <v/>
      </c>
      <c r="C22" s="272" t="str">
        <f t="shared" si="1"/>
        <v/>
      </c>
      <c r="D22" s="272" t="str">
        <f t="shared" si="2"/>
        <v/>
      </c>
      <c r="E22" s="272">
        <f t="shared" si="3"/>
        <v>0</v>
      </c>
      <c r="F22" s="272">
        <v>20</v>
      </c>
      <c r="G22" s="272" t="str">
        <f t="shared" si="4"/>
        <v/>
      </c>
      <c r="H22" s="272" t="str">
        <f>IFERROR(VLOOKUP(B22,CAPTURE_DATA!$W$4:$Z$2000,4,FALSE),"")</f>
        <v/>
      </c>
    </row>
    <row r="23" spans="1:8" x14ac:dyDescent="0.35">
      <c r="A23" s="272">
        <f t="shared" si="0"/>
        <v>1</v>
      </c>
      <c r="B23" s="7" t="str">
        <f>IF(CAPTURE_DATA!W24=0,"",CAPTURE_DATA!W24)</f>
        <v/>
      </c>
      <c r="C23" s="272" t="str">
        <f t="shared" si="1"/>
        <v/>
      </c>
      <c r="D23" s="272" t="str">
        <f t="shared" si="2"/>
        <v/>
      </c>
      <c r="E23" s="272">
        <f t="shared" si="3"/>
        <v>0</v>
      </c>
      <c r="F23" s="272">
        <v>21</v>
      </c>
      <c r="G23" s="272" t="str">
        <f t="shared" si="4"/>
        <v/>
      </c>
      <c r="H23" s="272" t="str">
        <f>IFERROR(VLOOKUP(B23,CAPTURE_DATA!$W$4:$Z$2000,4,FALSE),"")</f>
        <v/>
      </c>
    </row>
    <row r="24" spans="1:8" x14ac:dyDescent="0.35">
      <c r="A24" s="272">
        <f t="shared" si="0"/>
        <v>1</v>
      </c>
      <c r="B24" s="7" t="str">
        <f>IF(CAPTURE_DATA!W25=0,"",CAPTURE_DATA!W25)</f>
        <v/>
      </c>
      <c r="C24" s="272" t="str">
        <f t="shared" si="1"/>
        <v/>
      </c>
      <c r="D24" s="272" t="str">
        <f t="shared" si="2"/>
        <v/>
      </c>
      <c r="E24" s="272">
        <f t="shared" si="3"/>
        <v>0</v>
      </c>
      <c r="F24" s="272">
        <v>22</v>
      </c>
      <c r="G24" s="272" t="str">
        <f t="shared" si="4"/>
        <v/>
      </c>
      <c r="H24" s="272" t="str">
        <f>IFERROR(VLOOKUP(B24,CAPTURE_DATA!$W$4:$Z$2000,4,FALSE),"")</f>
        <v/>
      </c>
    </row>
    <row r="25" spans="1:8" x14ac:dyDescent="0.35">
      <c r="A25" s="272">
        <f t="shared" si="0"/>
        <v>1</v>
      </c>
      <c r="B25" s="7" t="str">
        <f>IF(CAPTURE_DATA!W26=0,"",CAPTURE_DATA!W26)</f>
        <v/>
      </c>
      <c r="C25" s="272" t="str">
        <f t="shared" si="1"/>
        <v/>
      </c>
      <c r="D25" s="272" t="str">
        <f t="shared" si="2"/>
        <v/>
      </c>
      <c r="E25" s="272">
        <f t="shared" si="3"/>
        <v>0</v>
      </c>
      <c r="F25" s="272">
        <v>23</v>
      </c>
      <c r="G25" s="272" t="str">
        <f t="shared" si="4"/>
        <v/>
      </c>
      <c r="H25" s="272" t="str">
        <f>IFERROR(VLOOKUP(B25,CAPTURE_DATA!$W$4:$Z$2000,4,FALSE),"")</f>
        <v/>
      </c>
    </row>
    <row r="26" spans="1:8" x14ac:dyDescent="0.35">
      <c r="A26" s="272">
        <f t="shared" si="0"/>
        <v>1</v>
      </c>
      <c r="B26" s="7" t="str">
        <f>IF(CAPTURE_DATA!W27=0,"",CAPTURE_DATA!W27)</f>
        <v/>
      </c>
      <c r="C26" s="272" t="str">
        <f t="shared" si="1"/>
        <v/>
      </c>
      <c r="D26" s="272" t="str">
        <f t="shared" si="2"/>
        <v/>
      </c>
      <c r="E26" s="272">
        <f t="shared" si="3"/>
        <v>0</v>
      </c>
      <c r="F26" s="272">
        <v>24</v>
      </c>
      <c r="G26" s="272" t="str">
        <f t="shared" si="4"/>
        <v/>
      </c>
      <c r="H26" s="272" t="str">
        <f>IFERROR(VLOOKUP(B26,CAPTURE_DATA!$W$4:$Z$2000,4,FALSE),"")</f>
        <v/>
      </c>
    </row>
    <row r="27" spans="1:8" x14ac:dyDescent="0.35">
      <c r="A27" s="272">
        <f t="shared" si="0"/>
        <v>1</v>
      </c>
      <c r="B27" s="7" t="str">
        <f>IF(CAPTURE_DATA!W28=0,"",CAPTURE_DATA!W28)</f>
        <v/>
      </c>
      <c r="C27" s="272" t="str">
        <f t="shared" si="1"/>
        <v/>
      </c>
      <c r="D27" s="272" t="str">
        <f t="shared" si="2"/>
        <v/>
      </c>
      <c r="E27" s="272">
        <f t="shared" si="3"/>
        <v>0</v>
      </c>
      <c r="F27" s="272">
        <v>25</v>
      </c>
      <c r="G27" s="272" t="str">
        <f t="shared" si="4"/>
        <v/>
      </c>
      <c r="H27" s="272" t="str">
        <f>IFERROR(VLOOKUP(B27,CAPTURE_DATA!$W$4:$Z$2000,4,FALSE),"")</f>
        <v/>
      </c>
    </row>
    <row r="28" spans="1:8" x14ac:dyDescent="0.35">
      <c r="A28" s="272">
        <f t="shared" si="0"/>
        <v>1</v>
      </c>
      <c r="B28" s="7" t="str">
        <f>IF(CAPTURE_DATA!W29=0,"",CAPTURE_DATA!W29)</f>
        <v/>
      </c>
      <c r="C28" s="272" t="str">
        <f t="shared" si="1"/>
        <v/>
      </c>
      <c r="D28" s="272" t="str">
        <f t="shared" si="2"/>
        <v/>
      </c>
      <c r="E28" s="272">
        <f t="shared" si="3"/>
        <v>0</v>
      </c>
      <c r="F28" s="272">
        <v>26</v>
      </c>
      <c r="G28" s="272" t="str">
        <f t="shared" si="4"/>
        <v/>
      </c>
      <c r="H28" s="272" t="str">
        <f>IFERROR(VLOOKUP(B28,CAPTURE_DATA!$W$4:$Z$2000,4,FALSE),"")</f>
        <v/>
      </c>
    </row>
    <row r="29" spans="1:8" x14ac:dyDescent="0.35">
      <c r="A29" s="272">
        <f t="shared" si="0"/>
        <v>1</v>
      </c>
      <c r="B29" s="7" t="str">
        <f>IF(CAPTURE_DATA!W30=0,"",CAPTURE_DATA!W30)</f>
        <v/>
      </c>
      <c r="C29" s="272" t="str">
        <f t="shared" si="1"/>
        <v/>
      </c>
      <c r="D29" s="272" t="str">
        <f t="shared" si="2"/>
        <v/>
      </c>
      <c r="E29" s="272">
        <f t="shared" si="3"/>
        <v>0</v>
      </c>
      <c r="F29" s="272">
        <v>27</v>
      </c>
      <c r="G29" s="272" t="str">
        <f t="shared" si="4"/>
        <v/>
      </c>
      <c r="H29" s="272" t="str">
        <f>IFERROR(VLOOKUP(B29,CAPTURE_DATA!$W$4:$Z$2000,4,FALSE),"")</f>
        <v/>
      </c>
    </row>
    <row r="30" spans="1:8" x14ac:dyDescent="0.35">
      <c r="A30" s="272">
        <f t="shared" si="0"/>
        <v>1</v>
      </c>
      <c r="B30" s="7" t="str">
        <f>IF(CAPTURE_DATA!W31=0,"",CAPTURE_DATA!W31)</f>
        <v/>
      </c>
      <c r="C30" s="272" t="str">
        <f t="shared" si="1"/>
        <v/>
      </c>
      <c r="D30" s="272" t="str">
        <f t="shared" si="2"/>
        <v/>
      </c>
      <c r="E30" s="272">
        <f t="shared" si="3"/>
        <v>0</v>
      </c>
      <c r="F30" s="272">
        <v>28</v>
      </c>
      <c r="G30" s="272" t="str">
        <f t="shared" si="4"/>
        <v/>
      </c>
      <c r="H30" s="272" t="str">
        <f>IFERROR(VLOOKUP(B30,CAPTURE_DATA!$W$4:$Z$2000,4,FALSE),"")</f>
        <v/>
      </c>
    </row>
    <row r="31" spans="1:8" x14ac:dyDescent="0.35">
      <c r="A31" s="272">
        <f t="shared" si="0"/>
        <v>1</v>
      </c>
      <c r="B31" s="7" t="str">
        <f>IF(CAPTURE_DATA!W32=0,"",CAPTURE_DATA!W32)</f>
        <v/>
      </c>
      <c r="C31" s="272" t="str">
        <f t="shared" si="1"/>
        <v/>
      </c>
      <c r="D31" s="272" t="str">
        <f t="shared" si="2"/>
        <v/>
      </c>
      <c r="E31" s="272">
        <f t="shared" si="3"/>
        <v>0</v>
      </c>
      <c r="F31" s="272">
        <v>29</v>
      </c>
      <c r="G31" s="272" t="str">
        <f t="shared" si="4"/>
        <v/>
      </c>
      <c r="H31" s="272" t="str">
        <f>IFERROR(VLOOKUP(B31,CAPTURE_DATA!$W$4:$Z$2000,4,FALSE),"")</f>
        <v/>
      </c>
    </row>
    <row r="32" spans="1:8" x14ac:dyDescent="0.35">
      <c r="A32" s="272">
        <f t="shared" si="0"/>
        <v>1</v>
      </c>
      <c r="B32" s="7" t="str">
        <f>IF(CAPTURE_DATA!W33=0,"",CAPTURE_DATA!W33)</f>
        <v/>
      </c>
      <c r="C32" s="272" t="str">
        <f t="shared" si="1"/>
        <v/>
      </c>
      <c r="D32" s="272" t="str">
        <f t="shared" si="2"/>
        <v/>
      </c>
      <c r="E32" s="272">
        <f t="shared" si="3"/>
        <v>0</v>
      </c>
      <c r="F32" s="272">
        <v>30</v>
      </c>
      <c r="G32" s="272" t="str">
        <f t="shared" si="4"/>
        <v/>
      </c>
      <c r="H32" s="272" t="str">
        <f>IFERROR(VLOOKUP(B32,CAPTURE_DATA!$W$4:$Z$2000,4,FALSE),"")</f>
        <v/>
      </c>
    </row>
    <row r="33" spans="1:8" x14ac:dyDescent="0.35">
      <c r="A33" s="272">
        <f t="shared" si="0"/>
        <v>1</v>
      </c>
      <c r="B33" s="7" t="str">
        <f>IF(CAPTURE_DATA!W34=0,"",CAPTURE_DATA!W34)</f>
        <v/>
      </c>
      <c r="C33" s="272" t="str">
        <f t="shared" si="1"/>
        <v/>
      </c>
      <c r="D33" s="272" t="str">
        <f t="shared" si="2"/>
        <v/>
      </c>
      <c r="E33" s="272">
        <f t="shared" si="3"/>
        <v>0</v>
      </c>
      <c r="F33" s="272">
        <v>31</v>
      </c>
      <c r="G33" s="272" t="str">
        <f t="shared" si="4"/>
        <v/>
      </c>
      <c r="H33" s="272" t="str">
        <f>IFERROR(VLOOKUP(B33,CAPTURE_DATA!$W$4:$Z$2000,4,FALSE),"")</f>
        <v/>
      </c>
    </row>
    <row r="34" spans="1:8" x14ac:dyDescent="0.35">
      <c r="A34" s="272">
        <f t="shared" si="0"/>
        <v>1</v>
      </c>
      <c r="B34" s="7" t="str">
        <f>IF(CAPTURE_DATA!W35=0,"",CAPTURE_DATA!W35)</f>
        <v/>
      </c>
      <c r="C34" s="272" t="str">
        <f t="shared" si="1"/>
        <v/>
      </c>
      <c r="D34" s="272" t="str">
        <f t="shared" si="2"/>
        <v/>
      </c>
      <c r="E34" s="272">
        <f t="shared" si="3"/>
        <v>0</v>
      </c>
      <c r="F34" s="272">
        <v>32</v>
      </c>
      <c r="G34" s="272" t="str">
        <f t="shared" si="4"/>
        <v/>
      </c>
      <c r="H34" s="272" t="str">
        <f>IFERROR(VLOOKUP(B34,CAPTURE_DATA!$W$4:$Z$2000,4,FALSE),"")</f>
        <v/>
      </c>
    </row>
    <row r="35" spans="1:8" x14ac:dyDescent="0.35">
      <c r="A35" s="272">
        <f t="shared" si="0"/>
        <v>1</v>
      </c>
      <c r="B35" s="7" t="str">
        <f>IF(CAPTURE_DATA!W36=0,"",CAPTURE_DATA!W36)</f>
        <v/>
      </c>
      <c r="C35" s="272" t="str">
        <f t="shared" si="1"/>
        <v/>
      </c>
      <c r="D35" s="272" t="str">
        <f t="shared" si="2"/>
        <v/>
      </c>
      <c r="E35" s="272">
        <f t="shared" si="3"/>
        <v>0</v>
      </c>
      <c r="F35" s="272">
        <v>33</v>
      </c>
      <c r="G35" s="272" t="str">
        <f t="shared" si="4"/>
        <v/>
      </c>
      <c r="H35" s="272" t="str">
        <f>IFERROR(VLOOKUP(B35,CAPTURE_DATA!$W$4:$Z$2000,4,FALSE),"")</f>
        <v/>
      </c>
    </row>
    <row r="36" spans="1:8" x14ac:dyDescent="0.35">
      <c r="A36" s="272">
        <f t="shared" si="0"/>
        <v>1</v>
      </c>
      <c r="B36" s="7" t="str">
        <f>IF(CAPTURE_DATA!W37=0,"",CAPTURE_DATA!W37)</f>
        <v/>
      </c>
      <c r="C36" s="272" t="str">
        <f t="shared" si="1"/>
        <v/>
      </c>
      <c r="D36" s="272" t="str">
        <f t="shared" si="2"/>
        <v/>
      </c>
      <c r="E36" s="272">
        <f t="shared" si="3"/>
        <v>0</v>
      </c>
      <c r="F36" s="272">
        <v>34</v>
      </c>
      <c r="G36" s="272" t="str">
        <f t="shared" si="4"/>
        <v/>
      </c>
      <c r="H36" s="272" t="str">
        <f>IFERROR(VLOOKUP(B36,CAPTURE_DATA!$W$4:$Z$2000,4,FALSE),"")</f>
        <v/>
      </c>
    </row>
    <row r="37" spans="1:8" x14ac:dyDescent="0.35">
      <c r="A37" s="272">
        <f t="shared" si="0"/>
        <v>1</v>
      </c>
      <c r="B37" s="7" t="str">
        <f>IF(CAPTURE_DATA!W38=0,"",CAPTURE_DATA!W38)</f>
        <v/>
      </c>
      <c r="C37" s="272" t="str">
        <f t="shared" si="1"/>
        <v/>
      </c>
      <c r="D37" s="272" t="str">
        <f t="shared" si="2"/>
        <v/>
      </c>
      <c r="E37" s="272">
        <f t="shared" si="3"/>
        <v>0</v>
      </c>
      <c r="F37" s="272">
        <v>35</v>
      </c>
      <c r="G37" s="272" t="str">
        <f t="shared" si="4"/>
        <v/>
      </c>
      <c r="H37" s="272" t="str">
        <f>IFERROR(VLOOKUP(B37,CAPTURE_DATA!$W$4:$Z$2000,4,FALSE),"")</f>
        <v/>
      </c>
    </row>
    <row r="38" spans="1:8" x14ac:dyDescent="0.35">
      <c r="A38" s="272">
        <f t="shared" si="0"/>
        <v>1</v>
      </c>
      <c r="B38" s="7" t="str">
        <f>IF(CAPTURE_DATA!W39=0,"",CAPTURE_DATA!W39)</f>
        <v/>
      </c>
      <c r="C38" s="272" t="str">
        <f t="shared" si="1"/>
        <v/>
      </c>
      <c r="D38" s="272" t="str">
        <f t="shared" si="2"/>
        <v/>
      </c>
      <c r="E38" s="272">
        <f t="shared" si="3"/>
        <v>0</v>
      </c>
      <c r="F38" s="272">
        <v>36</v>
      </c>
      <c r="G38" s="272" t="str">
        <f t="shared" si="4"/>
        <v/>
      </c>
      <c r="H38" s="272" t="str">
        <f>IFERROR(VLOOKUP(B38,CAPTURE_DATA!$W$4:$Z$2000,4,FALSE),"")</f>
        <v/>
      </c>
    </row>
    <row r="39" spans="1:8" x14ac:dyDescent="0.35">
      <c r="A39" s="272">
        <f t="shared" si="0"/>
        <v>1</v>
      </c>
      <c r="B39" s="7" t="str">
        <f>IF(CAPTURE_DATA!W40=0,"",CAPTURE_DATA!W40)</f>
        <v/>
      </c>
      <c r="C39" s="272" t="str">
        <f t="shared" si="1"/>
        <v/>
      </c>
      <c r="D39" s="272" t="str">
        <f t="shared" si="2"/>
        <v/>
      </c>
      <c r="E39" s="272">
        <f t="shared" si="3"/>
        <v>0</v>
      </c>
      <c r="F39" s="272">
        <v>37</v>
      </c>
      <c r="G39" s="272" t="str">
        <f t="shared" si="4"/>
        <v/>
      </c>
      <c r="H39" s="272" t="str">
        <f>IFERROR(VLOOKUP(B39,CAPTURE_DATA!$W$4:$Z$2000,4,FALSE),"")</f>
        <v/>
      </c>
    </row>
    <row r="40" spans="1:8" x14ac:dyDescent="0.35">
      <c r="A40" s="272">
        <f t="shared" si="0"/>
        <v>1</v>
      </c>
      <c r="B40" s="7" t="str">
        <f>IF(CAPTURE_DATA!W41=0,"",CAPTURE_DATA!W41)</f>
        <v/>
      </c>
      <c r="C40" s="272" t="str">
        <f t="shared" si="1"/>
        <v/>
      </c>
      <c r="D40" s="272" t="str">
        <f t="shared" si="2"/>
        <v/>
      </c>
      <c r="E40" s="272">
        <f t="shared" si="3"/>
        <v>0</v>
      </c>
      <c r="F40" s="272">
        <v>38</v>
      </c>
      <c r="G40" s="272" t="str">
        <f t="shared" si="4"/>
        <v/>
      </c>
      <c r="H40" s="272" t="str">
        <f>IFERROR(VLOOKUP(B40,CAPTURE_DATA!$W$4:$Z$2000,4,FALSE),"")</f>
        <v/>
      </c>
    </row>
    <row r="41" spans="1:8" x14ac:dyDescent="0.35">
      <c r="A41" s="272">
        <f t="shared" si="0"/>
        <v>1</v>
      </c>
      <c r="B41" s="7" t="str">
        <f>IF(CAPTURE_DATA!W42=0,"",CAPTURE_DATA!W42)</f>
        <v/>
      </c>
      <c r="C41" s="272" t="str">
        <f t="shared" si="1"/>
        <v/>
      </c>
      <c r="D41" s="272" t="str">
        <f t="shared" si="2"/>
        <v/>
      </c>
      <c r="E41" s="272">
        <f t="shared" si="3"/>
        <v>0</v>
      </c>
      <c r="F41" s="272">
        <v>39</v>
      </c>
      <c r="G41" s="272" t="str">
        <f t="shared" si="4"/>
        <v/>
      </c>
      <c r="H41" s="272" t="str">
        <f>IFERROR(VLOOKUP(B41,CAPTURE_DATA!$W$4:$Z$2000,4,FALSE),"")</f>
        <v/>
      </c>
    </row>
    <row r="42" spans="1:8" x14ac:dyDescent="0.35">
      <c r="A42" s="272">
        <f t="shared" si="0"/>
        <v>1</v>
      </c>
      <c r="B42" s="7" t="str">
        <f>IF(CAPTURE_DATA!W43=0,"",CAPTURE_DATA!W43)</f>
        <v/>
      </c>
      <c r="C42" s="272" t="str">
        <f t="shared" si="1"/>
        <v/>
      </c>
      <c r="D42" s="272" t="str">
        <f t="shared" si="2"/>
        <v/>
      </c>
      <c r="E42" s="272">
        <f t="shared" si="3"/>
        <v>0</v>
      </c>
      <c r="F42" s="272">
        <v>40</v>
      </c>
      <c r="G42" s="272" t="str">
        <f t="shared" si="4"/>
        <v/>
      </c>
      <c r="H42" s="272" t="str">
        <f>IFERROR(VLOOKUP(B42,CAPTURE_DATA!$W$4:$Z$2000,4,FALSE),"")</f>
        <v/>
      </c>
    </row>
    <row r="43" spans="1:8" x14ac:dyDescent="0.35">
      <c r="A43" s="272">
        <f t="shared" si="0"/>
        <v>1</v>
      </c>
      <c r="B43" s="7" t="str">
        <f>IF(CAPTURE_DATA!W44=0,"",CAPTURE_DATA!W44)</f>
        <v/>
      </c>
      <c r="C43" s="272" t="str">
        <f t="shared" si="1"/>
        <v/>
      </c>
      <c r="D43" s="272" t="str">
        <f t="shared" si="2"/>
        <v/>
      </c>
      <c r="E43" s="272">
        <f t="shared" si="3"/>
        <v>0</v>
      </c>
      <c r="F43" s="272">
        <v>41</v>
      </c>
      <c r="G43" s="272" t="str">
        <f t="shared" si="4"/>
        <v/>
      </c>
      <c r="H43" s="272" t="str">
        <f>IFERROR(VLOOKUP(B43,CAPTURE_DATA!$W$4:$Z$2000,4,FALSE),"")</f>
        <v/>
      </c>
    </row>
    <row r="44" spans="1:8" x14ac:dyDescent="0.35">
      <c r="A44" s="272">
        <f t="shared" si="0"/>
        <v>1</v>
      </c>
      <c r="B44" s="7" t="str">
        <f>IF(CAPTURE_DATA!W45=0,"",CAPTURE_DATA!W45)</f>
        <v/>
      </c>
      <c r="C44" s="272" t="str">
        <f t="shared" si="1"/>
        <v/>
      </c>
      <c r="D44" s="272" t="str">
        <f t="shared" si="2"/>
        <v/>
      </c>
      <c r="E44" s="272">
        <f t="shared" si="3"/>
        <v>0</v>
      </c>
      <c r="F44" s="272">
        <v>42</v>
      </c>
      <c r="G44" s="272" t="str">
        <f t="shared" si="4"/>
        <v/>
      </c>
      <c r="H44" s="272" t="str">
        <f>IFERROR(VLOOKUP(B44,CAPTURE_DATA!$W$4:$Z$2000,4,FALSE),"")</f>
        <v/>
      </c>
    </row>
    <row r="45" spans="1:8" x14ac:dyDescent="0.35">
      <c r="A45" s="272">
        <f t="shared" si="0"/>
        <v>1</v>
      </c>
      <c r="B45" s="7" t="str">
        <f>IF(CAPTURE_DATA!W46=0,"",CAPTURE_DATA!W46)</f>
        <v/>
      </c>
      <c r="C45" s="272" t="str">
        <f t="shared" si="1"/>
        <v/>
      </c>
      <c r="D45" s="272" t="str">
        <f t="shared" si="2"/>
        <v/>
      </c>
      <c r="E45" s="272">
        <f t="shared" si="3"/>
        <v>0</v>
      </c>
      <c r="F45" s="272">
        <v>43</v>
      </c>
      <c r="G45" s="272" t="str">
        <f t="shared" si="4"/>
        <v/>
      </c>
      <c r="H45" s="272" t="str">
        <f>IFERROR(VLOOKUP(B45,CAPTURE_DATA!$W$4:$Z$2000,4,FALSE),"")</f>
        <v/>
      </c>
    </row>
    <row r="46" spans="1:8" x14ac:dyDescent="0.35">
      <c r="A46" s="272">
        <f t="shared" si="0"/>
        <v>1</v>
      </c>
      <c r="B46" s="7" t="str">
        <f>IF(CAPTURE_DATA!W47=0,"",CAPTURE_DATA!W47)</f>
        <v/>
      </c>
      <c r="C46" s="272" t="str">
        <f t="shared" si="1"/>
        <v/>
      </c>
      <c r="D46" s="272" t="str">
        <f t="shared" si="2"/>
        <v/>
      </c>
      <c r="E46" s="272">
        <f t="shared" si="3"/>
        <v>0</v>
      </c>
      <c r="F46" s="272">
        <v>44</v>
      </c>
      <c r="G46" s="272" t="str">
        <f t="shared" si="4"/>
        <v/>
      </c>
      <c r="H46" s="272" t="str">
        <f>IFERROR(VLOOKUP(B46,CAPTURE_DATA!$W$4:$Z$2000,4,FALSE),"")</f>
        <v/>
      </c>
    </row>
    <row r="47" spans="1:8" x14ac:dyDescent="0.35">
      <c r="A47" s="272">
        <f t="shared" si="0"/>
        <v>1</v>
      </c>
      <c r="B47" s="7" t="str">
        <f>IF(CAPTURE_DATA!W48=0,"",CAPTURE_DATA!W48)</f>
        <v/>
      </c>
      <c r="C47" s="272" t="str">
        <f t="shared" si="1"/>
        <v/>
      </c>
      <c r="D47" s="272" t="str">
        <f t="shared" si="2"/>
        <v/>
      </c>
      <c r="E47" s="272">
        <f t="shared" si="3"/>
        <v>0</v>
      </c>
      <c r="F47" s="272">
        <v>45</v>
      </c>
      <c r="G47" s="272" t="str">
        <f t="shared" si="4"/>
        <v/>
      </c>
      <c r="H47" s="272" t="str">
        <f>IFERROR(VLOOKUP(B47,CAPTURE_DATA!$W$4:$Z$2000,4,FALSE),"")</f>
        <v/>
      </c>
    </row>
    <row r="48" spans="1:8" x14ac:dyDescent="0.35">
      <c r="A48" s="272">
        <f t="shared" si="0"/>
        <v>1</v>
      </c>
      <c r="B48" s="7" t="str">
        <f>IF(CAPTURE_DATA!W49=0,"",CAPTURE_DATA!W49)</f>
        <v/>
      </c>
      <c r="C48" s="272" t="str">
        <f t="shared" si="1"/>
        <v/>
      </c>
      <c r="D48" s="272" t="str">
        <f t="shared" si="2"/>
        <v/>
      </c>
      <c r="E48" s="272">
        <f t="shared" si="3"/>
        <v>0</v>
      </c>
      <c r="F48" s="272">
        <v>46</v>
      </c>
      <c r="G48" s="272" t="str">
        <f t="shared" si="4"/>
        <v/>
      </c>
      <c r="H48" s="272" t="str">
        <f>IFERROR(VLOOKUP(B48,CAPTURE_DATA!$W$4:$Z$2000,4,FALSE),"")</f>
        <v/>
      </c>
    </row>
    <row r="49" spans="1:8" x14ac:dyDescent="0.35">
      <c r="A49" s="272">
        <f t="shared" si="0"/>
        <v>1</v>
      </c>
      <c r="B49" s="7" t="str">
        <f>IF(CAPTURE_DATA!W50=0,"",CAPTURE_DATA!W50)</f>
        <v/>
      </c>
      <c r="C49" s="272" t="str">
        <f t="shared" si="1"/>
        <v/>
      </c>
      <c r="D49" s="272" t="str">
        <f t="shared" si="2"/>
        <v/>
      </c>
      <c r="E49" s="272">
        <f t="shared" si="3"/>
        <v>0</v>
      </c>
      <c r="F49" s="272">
        <v>47</v>
      </c>
      <c r="G49" s="272" t="str">
        <f t="shared" si="4"/>
        <v/>
      </c>
      <c r="H49" s="272" t="str">
        <f>IFERROR(VLOOKUP(B49,CAPTURE_DATA!$W$4:$Z$2000,4,FALSE),"")</f>
        <v/>
      </c>
    </row>
    <row r="50" spans="1:8" x14ac:dyDescent="0.35">
      <c r="A50" s="272">
        <f t="shared" si="0"/>
        <v>1</v>
      </c>
      <c r="B50" s="7" t="str">
        <f>IF(CAPTURE_DATA!W51=0,"",CAPTURE_DATA!W51)</f>
        <v/>
      </c>
      <c r="C50" s="272" t="str">
        <f t="shared" si="1"/>
        <v/>
      </c>
      <c r="D50" s="272" t="str">
        <f t="shared" si="2"/>
        <v/>
      </c>
      <c r="E50" s="272">
        <f t="shared" si="3"/>
        <v>0</v>
      </c>
      <c r="F50" s="272">
        <v>48</v>
      </c>
      <c r="G50" s="272" t="str">
        <f t="shared" si="4"/>
        <v/>
      </c>
      <c r="H50" s="272" t="str">
        <f>IFERROR(VLOOKUP(B50,CAPTURE_DATA!$W$4:$Z$2000,4,FALSE),"")</f>
        <v/>
      </c>
    </row>
    <row r="51" spans="1:8" x14ac:dyDescent="0.35">
      <c r="A51" s="272">
        <f t="shared" si="0"/>
        <v>1</v>
      </c>
      <c r="B51" s="7" t="str">
        <f>IF(CAPTURE_DATA!W52=0,"",CAPTURE_DATA!W52)</f>
        <v/>
      </c>
      <c r="C51" s="272" t="str">
        <f t="shared" si="1"/>
        <v/>
      </c>
      <c r="D51" s="272" t="str">
        <f t="shared" si="2"/>
        <v/>
      </c>
      <c r="E51" s="272">
        <f t="shared" si="3"/>
        <v>0</v>
      </c>
      <c r="F51" s="272">
        <v>49</v>
      </c>
      <c r="G51" s="272" t="str">
        <f t="shared" si="4"/>
        <v/>
      </c>
      <c r="H51" s="272" t="str">
        <f>IFERROR(VLOOKUP(B51,CAPTURE_DATA!$W$4:$Z$2000,4,FALSE),"")</f>
        <v/>
      </c>
    </row>
    <row r="52" spans="1:8" x14ac:dyDescent="0.35">
      <c r="A52" s="272">
        <f t="shared" si="0"/>
        <v>1</v>
      </c>
      <c r="B52" s="7" t="str">
        <f>IF(CAPTURE_DATA!W53=0,"",CAPTURE_DATA!W53)</f>
        <v/>
      </c>
      <c r="C52" s="272" t="str">
        <f t="shared" si="1"/>
        <v/>
      </c>
      <c r="D52" s="272" t="str">
        <f t="shared" si="2"/>
        <v/>
      </c>
      <c r="E52" s="272">
        <f t="shared" si="3"/>
        <v>0</v>
      </c>
      <c r="F52" s="272">
        <v>50</v>
      </c>
      <c r="G52" s="272" t="str">
        <f t="shared" si="4"/>
        <v/>
      </c>
      <c r="H52" s="272" t="str">
        <f>IFERROR(VLOOKUP(B52,CAPTURE_DATA!$W$4:$Z$2000,4,FALSE),"")</f>
        <v/>
      </c>
    </row>
    <row r="53" spans="1:8" x14ac:dyDescent="0.35">
      <c r="A53" s="272">
        <f t="shared" si="0"/>
        <v>1</v>
      </c>
      <c r="B53" s="7" t="str">
        <f>IF(CAPTURE_DATA!W54=0,"",CAPTURE_DATA!W54)</f>
        <v/>
      </c>
      <c r="C53" s="272" t="str">
        <f t="shared" si="1"/>
        <v/>
      </c>
      <c r="D53" s="272" t="str">
        <f t="shared" si="2"/>
        <v/>
      </c>
      <c r="E53" s="272">
        <f t="shared" si="3"/>
        <v>0</v>
      </c>
      <c r="F53" s="272">
        <v>51</v>
      </c>
      <c r="G53" s="272" t="str">
        <f t="shared" si="4"/>
        <v/>
      </c>
      <c r="H53" s="272" t="str">
        <f>IFERROR(VLOOKUP(B53,CAPTURE_DATA!$W$4:$Z$2000,4,FALSE),"")</f>
        <v/>
      </c>
    </row>
    <row r="54" spans="1:8" x14ac:dyDescent="0.35">
      <c r="A54" s="272">
        <f t="shared" si="0"/>
        <v>1</v>
      </c>
      <c r="B54" s="7" t="str">
        <f>IF(CAPTURE_DATA!W55=0,"",CAPTURE_DATA!W55)</f>
        <v/>
      </c>
      <c r="C54" s="272" t="str">
        <f t="shared" si="1"/>
        <v/>
      </c>
      <c r="D54" s="272" t="str">
        <f t="shared" si="2"/>
        <v/>
      </c>
      <c r="E54" s="272">
        <f t="shared" si="3"/>
        <v>0</v>
      </c>
      <c r="F54" s="272">
        <v>52</v>
      </c>
      <c r="G54" s="272" t="str">
        <f t="shared" si="4"/>
        <v/>
      </c>
      <c r="H54" s="272" t="str">
        <f>IFERROR(VLOOKUP(B54,CAPTURE_DATA!$W$4:$Z$2000,4,FALSE),"")</f>
        <v/>
      </c>
    </row>
    <row r="55" spans="1:8" x14ac:dyDescent="0.35">
      <c r="A55" s="272">
        <f t="shared" si="0"/>
        <v>1</v>
      </c>
      <c r="B55" s="7" t="str">
        <f>IF(CAPTURE_DATA!W56=0,"",CAPTURE_DATA!W56)</f>
        <v/>
      </c>
      <c r="C55" s="272" t="str">
        <f t="shared" si="1"/>
        <v/>
      </c>
      <c r="D55" s="272" t="str">
        <f t="shared" si="2"/>
        <v/>
      </c>
      <c r="E55" s="272">
        <f t="shared" si="3"/>
        <v>0</v>
      </c>
      <c r="F55" s="272">
        <v>53</v>
      </c>
      <c r="G55" s="272" t="str">
        <f t="shared" si="4"/>
        <v/>
      </c>
      <c r="H55" s="272" t="str">
        <f>IFERROR(VLOOKUP(B55,CAPTURE_DATA!$W$4:$Z$2000,4,FALSE),"")</f>
        <v/>
      </c>
    </row>
    <row r="56" spans="1:8" x14ac:dyDescent="0.35">
      <c r="A56" s="272">
        <f t="shared" si="0"/>
        <v>1</v>
      </c>
      <c r="B56" s="7" t="str">
        <f>IF(CAPTURE_DATA!W57=0,"",CAPTURE_DATA!W57)</f>
        <v/>
      </c>
      <c r="C56" s="272" t="str">
        <f t="shared" si="1"/>
        <v/>
      </c>
      <c r="D56" s="272" t="str">
        <f t="shared" si="2"/>
        <v/>
      </c>
      <c r="E56" s="272">
        <f t="shared" si="3"/>
        <v>0</v>
      </c>
      <c r="F56" s="272">
        <v>54</v>
      </c>
      <c r="G56" s="272" t="str">
        <f t="shared" si="4"/>
        <v/>
      </c>
      <c r="H56" s="272" t="str">
        <f>IFERROR(VLOOKUP(B56,CAPTURE_DATA!$W$4:$Z$2000,4,FALSE),"")</f>
        <v/>
      </c>
    </row>
    <row r="57" spans="1:8" x14ac:dyDescent="0.35">
      <c r="A57" s="272">
        <f t="shared" si="0"/>
        <v>1</v>
      </c>
      <c r="B57" s="7" t="str">
        <f>IF(CAPTURE_DATA!W58=0,"",CAPTURE_DATA!W58)</f>
        <v/>
      </c>
      <c r="C57" s="272" t="str">
        <f t="shared" si="1"/>
        <v/>
      </c>
      <c r="D57" s="272" t="str">
        <f t="shared" si="2"/>
        <v/>
      </c>
      <c r="E57" s="272">
        <f t="shared" si="3"/>
        <v>0</v>
      </c>
      <c r="F57" s="272">
        <v>55</v>
      </c>
      <c r="G57" s="272" t="str">
        <f t="shared" si="4"/>
        <v/>
      </c>
      <c r="H57" s="272" t="str">
        <f>IFERROR(VLOOKUP(B57,CAPTURE_DATA!$W$4:$Z$2000,4,FALSE),"")</f>
        <v/>
      </c>
    </row>
    <row r="58" spans="1:8" x14ac:dyDescent="0.35">
      <c r="A58" s="272">
        <f t="shared" si="0"/>
        <v>1</v>
      </c>
      <c r="B58" s="7" t="str">
        <f>IF(CAPTURE_DATA!W59=0,"",CAPTURE_DATA!W59)</f>
        <v/>
      </c>
      <c r="C58" s="272" t="str">
        <f t="shared" si="1"/>
        <v/>
      </c>
      <c r="D58" s="272" t="str">
        <f t="shared" si="2"/>
        <v/>
      </c>
      <c r="E58" s="272">
        <f t="shared" si="3"/>
        <v>0</v>
      </c>
      <c r="F58" s="272">
        <v>56</v>
      </c>
      <c r="G58" s="272" t="str">
        <f t="shared" si="4"/>
        <v/>
      </c>
      <c r="H58" s="272" t="str">
        <f>IFERROR(VLOOKUP(B58,CAPTURE_DATA!$W$4:$Z$2000,4,FALSE),"")</f>
        <v/>
      </c>
    </row>
    <row r="59" spans="1:8" x14ac:dyDescent="0.35">
      <c r="A59" s="272">
        <f t="shared" si="0"/>
        <v>1</v>
      </c>
      <c r="B59" s="7" t="str">
        <f>IF(CAPTURE_DATA!W60=0,"",CAPTURE_DATA!W60)</f>
        <v/>
      </c>
      <c r="C59" s="272" t="str">
        <f t="shared" si="1"/>
        <v/>
      </c>
      <c r="D59" s="272" t="str">
        <f t="shared" si="2"/>
        <v/>
      </c>
      <c r="E59" s="272">
        <f t="shared" si="3"/>
        <v>0</v>
      </c>
      <c r="F59" s="272">
        <v>57</v>
      </c>
      <c r="G59" s="272" t="str">
        <f t="shared" si="4"/>
        <v/>
      </c>
      <c r="H59" s="272" t="str">
        <f>IFERROR(VLOOKUP(B59,CAPTURE_DATA!$W$4:$Z$2000,4,FALSE),"")</f>
        <v/>
      </c>
    </row>
    <row r="60" spans="1:8" x14ac:dyDescent="0.35">
      <c r="A60" s="272">
        <f t="shared" si="0"/>
        <v>1</v>
      </c>
      <c r="B60" s="7" t="str">
        <f>IF(CAPTURE_DATA!W61=0,"",CAPTURE_DATA!W61)</f>
        <v/>
      </c>
      <c r="C60" s="272" t="str">
        <f t="shared" si="1"/>
        <v/>
      </c>
      <c r="D60" s="272" t="str">
        <f t="shared" si="2"/>
        <v/>
      </c>
      <c r="E60" s="272">
        <f t="shared" si="3"/>
        <v>0</v>
      </c>
      <c r="F60" s="272">
        <v>58</v>
      </c>
      <c r="G60" s="272" t="str">
        <f t="shared" si="4"/>
        <v/>
      </c>
      <c r="H60" s="272" t="str">
        <f>IFERROR(VLOOKUP(B60,CAPTURE_DATA!$W$4:$Z$2000,4,FALSE),"")</f>
        <v/>
      </c>
    </row>
    <row r="61" spans="1:8" x14ac:dyDescent="0.35">
      <c r="A61" s="272">
        <f t="shared" si="0"/>
        <v>1</v>
      </c>
      <c r="B61" s="7" t="str">
        <f>IF(CAPTURE_DATA!W62=0,"",CAPTURE_DATA!W62)</f>
        <v/>
      </c>
      <c r="C61" s="272" t="str">
        <f t="shared" si="1"/>
        <v/>
      </c>
      <c r="D61" s="272" t="str">
        <f t="shared" si="2"/>
        <v/>
      </c>
      <c r="E61" s="272">
        <f t="shared" si="3"/>
        <v>0</v>
      </c>
      <c r="F61" s="272">
        <v>59</v>
      </c>
      <c r="G61" s="272" t="str">
        <f t="shared" si="4"/>
        <v/>
      </c>
      <c r="H61" s="272" t="str">
        <f>IFERROR(VLOOKUP(B61,CAPTURE_DATA!$W$4:$Z$2000,4,FALSE),"")</f>
        <v/>
      </c>
    </row>
    <row r="62" spans="1:8" x14ac:dyDescent="0.35">
      <c r="A62" s="272">
        <f t="shared" si="0"/>
        <v>1</v>
      </c>
      <c r="B62" s="7" t="str">
        <f>IF(CAPTURE_DATA!W63=0,"",CAPTURE_DATA!W63)</f>
        <v/>
      </c>
      <c r="C62" s="272" t="str">
        <f t="shared" si="1"/>
        <v/>
      </c>
      <c r="D62" s="272" t="str">
        <f t="shared" si="2"/>
        <v/>
      </c>
      <c r="E62" s="272">
        <f t="shared" si="3"/>
        <v>0</v>
      </c>
      <c r="F62" s="272">
        <v>60</v>
      </c>
      <c r="G62" s="272" t="str">
        <f t="shared" si="4"/>
        <v/>
      </c>
      <c r="H62" s="272" t="str">
        <f>IFERROR(VLOOKUP(B62,CAPTURE_DATA!$W$4:$Z$2000,4,FALSE),"")</f>
        <v/>
      </c>
    </row>
    <row r="63" spans="1:8" x14ac:dyDescent="0.35">
      <c r="A63" s="272">
        <f t="shared" si="0"/>
        <v>1</v>
      </c>
      <c r="B63" s="7" t="str">
        <f>IF(CAPTURE_DATA!W64=0,"",CAPTURE_DATA!W64)</f>
        <v/>
      </c>
      <c r="C63" s="272" t="str">
        <f t="shared" si="1"/>
        <v/>
      </c>
      <c r="D63" s="272" t="str">
        <f t="shared" si="2"/>
        <v/>
      </c>
      <c r="E63" s="272">
        <f t="shared" si="3"/>
        <v>0</v>
      </c>
      <c r="F63" s="272">
        <v>61</v>
      </c>
      <c r="G63" s="272" t="str">
        <f t="shared" si="4"/>
        <v/>
      </c>
      <c r="H63" s="272" t="str">
        <f>IFERROR(VLOOKUP(B63,CAPTURE_DATA!$W$4:$Z$2000,4,FALSE),"")</f>
        <v/>
      </c>
    </row>
    <row r="64" spans="1:8" x14ac:dyDescent="0.35">
      <c r="A64" s="272">
        <f t="shared" si="0"/>
        <v>1</v>
      </c>
      <c r="B64" s="7" t="str">
        <f>IF(CAPTURE_DATA!W65=0,"",CAPTURE_DATA!W65)</f>
        <v/>
      </c>
      <c r="C64" s="272" t="str">
        <f t="shared" si="1"/>
        <v/>
      </c>
      <c r="D64" s="272" t="str">
        <f t="shared" si="2"/>
        <v/>
      </c>
      <c r="E64" s="272">
        <f t="shared" si="3"/>
        <v>0</v>
      </c>
      <c r="F64" s="272">
        <v>62</v>
      </c>
      <c r="G64" s="272" t="str">
        <f t="shared" si="4"/>
        <v/>
      </c>
      <c r="H64" s="272" t="str">
        <f>IFERROR(VLOOKUP(B64,CAPTURE_DATA!$W$4:$Z$2000,4,FALSE),"")</f>
        <v/>
      </c>
    </row>
    <row r="65" spans="1:8" x14ac:dyDescent="0.35">
      <c r="A65" s="272">
        <f t="shared" si="0"/>
        <v>1</v>
      </c>
      <c r="B65" s="7" t="str">
        <f>IF(CAPTURE_DATA!W66=0,"",CAPTURE_DATA!W66)</f>
        <v/>
      </c>
      <c r="C65" s="272" t="str">
        <f t="shared" si="1"/>
        <v/>
      </c>
      <c r="D65" s="272" t="str">
        <f t="shared" si="2"/>
        <v/>
      </c>
      <c r="E65" s="272">
        <f t="shared" si="3"/>
        <v>0</v>
      </c>
      <c r="F65" s="272">
        <v>63</v>
      </c>
      <c r="G65" s="272" t="str">
        <f t="shared" si="4"/>
        <v/>
      </c>
      <c r="H65" s="272" t="str">
        <f>IFERROR(VLOOKUP(B65,CAPTURE_DATA!$W$4:$Z$2000,4,FALSE),"")</f>
        <v/>
      </c>
    </row>
    <row r="66" spans="1:8" x14ac:dyDescent="0.35">
      <c r="A66" s="272">
        <f t="shared" si="0"/>
        <v>1</v>
      </c>
      <c r="B66" s="7" t="str">
        <f>IF(CAPTURE_DATA!W67=0,"",CAPTURE_DATA!W67)</f>
        <v/>
      </c>
      <c r="C66" s="272" t="str">
        <f t="shared" si="1"/>
        <v/>
      </c>
      <c r="D66" s="272" t="str">
        <f t="shared" si="2"/>
        <v/>
      </c>
      <c r="E66" s="272">
        <f t="shared" si="3"/>
        <v>0</v>
      </c>
      <c r="F66" s="272">
        <v>64</v>
      </c>
      <c r="G66" s="272" t="str">
        <f t="shared" si="4"/>
        <v/>
      </c>
      <c r="H66" s="272" t="str">
        <f>IFERROR(VLOOKUP(B66,CAPTURE_DATA!$W$4:$Z$2000,4,FALSE),"")</f>
        <v/>
      </c>
    </row>
    <row r="67" spans="1:8" x14ac:dyDescent="0.35">
      <c r="A67" s="272">
        <f t="shared" si="0"/>
        <v>1</v>
      </c>
      <c r="B67" s="7" t="str">
        <f>IF(CAPTURE_DATA!W68=0,"",CAPTURE_DATA!W68)</f>
        <v/>
      </c>
      <c r="C67" s="272" t="str">
        <f t="shared" si="1"/>
        <v/>
      </c>
      <c r="D67" s="272" t="str">
        <f t="shared" si="2"/>
        <v/>
      </c>
      <c r="E67" s="272">
        <f t="shared" si="3"/>
        <v>0</v>
      </c>
      <c r="F67" s="272">
        <v>65</v>
      </c>
      <c r="G67" s="272" t="str">
        <f t="shared" si="4"/>
        <v/>
      </c>
      <c r="H67" s="272" t="str">
        <f>IFERROR(VLOOKUP(B67,CAPTURE_DATA!$W$4:$Z$2000,4,FALSE),"")</f>
        <v/>
      </c>
    </row>
    <row r="68" spans="1:8" x14ac:dyDescent="0.35">
      <c r="A68" s="272">
        <f t="shared" ref="A68:A131" si="5">RANK(E68,$E$3:$E$2000,)</f>
        <v>1</v>
      </c>
      <c r="B68" s="7" t="str">
        <f>IF(CAPTURE_DATA!W69=0,"",CAPTURE_DATA!W69)</f>
        <v/>
      </c>
      <c r="C68" s="272" t="str">
        <f t="shared" ref="C68:C131" si="6">IFERROR(VALUE(B68),"")</f>
        <v/>
      </c>
      <c r="D68" s="272" t="str">
        <f t="shared" ref="D68:D131" si="7">IF(CONCATENATE(B68,"-",H68)="-","",(CONCATENATE(B68,"-",H68)))</f>
        <v/>
      </c>
      <c r="E68" s="272">
        <f t="shared" ref="E68:E131" si="8">IF(C68="",0,C68)</f>
        <v>0</v>
      </c>
      <c r="F68" s="272">
        <v>66</v>
      </c>
      <c r="G68" s="272" t="str">
        <f t="shared" ref="G68:G131" si="9">IFERROR(VLOOKUP(F68,$A$1:$D$2000,4,FALSE),"")</f>
        <v/>
      </c>
      <c r="H68" s="272" t="str">
        <f>IFERROR(VLOOKUP(B68,CAPTURE_DATA!$W$4:$Z$2000,4,FALSE),"")</f>
        <v/>
      </c>
    </row>
    <row r="69" spans="1:8" x14ac:dyDescent="0.35">
      <c r="A69" s="272">
        <f t="shared" si="5"/>
        <v>1</v>
      </c>
      <c r="B69" s="7" t="str">
        <f>IF(CAPTURE_DATA!W70=0,"",CAPTURE_DATA!W70)</f>
        <v/>
      </c>
      <c r="C69" s="272" t="str">
        <f t="shared" si="6"/>
        <v/>
      </c>
      <c r="D69" s="272" t="str">
        <f t="shared" si="7"/>
        <v/>
      </c>
      <c r="E69" s="272">
        <f t="shared" si="8"/>
        <v>0</v>
      </c>
      <c r="F69" s="272">
        <v>67</v>
      </c>
      <c r="G69" s="272" t="str">
        <f t="shared" si="9"/>
        <v/>
      </c>
      <c r="H69" s="272" t="str">
        <f>IFERROR(VLOOKUP(B69,CAPTURE_DATA!$W$4:$Z$2000,4,FALSE),"")</f>
        <v/>
      </c>
    </row>
    <row r="70" spans="1:8" x14ac:dyDescent="0.35">
      <c r="A70" s="272">
        <f t="shared" si="5"/>
        <v>1</v>
      </c>
      <c r="B70" s="7" t="str">
        <f>IF(CAPTURE_DATA!W71=0,"",CAPTURE_DATA!W71)</f>
        <v/>
      </c>
      <c r="C70" s="272" t="str">
        <f t="shared" si="6"/>
        <v/>
      </c>
      <c r="D70" s="272" t="str">
        <f t="shared" si="7"/>
        <v/>
      </c>
      <c r="E70" s="272">
        <f t="shared" si="8"/>
        <v>0</v>
      </c>
      <c r="F70" s="272">
        <v>68</v>
      </c>
      <c r="G70" s="272" t="str">
        <f t="shared" si="9"/>
        <v/>
      </c>
      <c r="H70" s="272" t="str">
        <f>IFERROR(VLOOKUP(B70,CAPTURE_DATA!$W$4:$Z$2000,4,FALSE),"")</f>
        <v/>
      </c>
    </row>
    <row r="71" spans="1:8" x14ac:dyDescent="0.35">
      <c r="A71" s="272">
        <f t="shared" si="5"/>
        <v>1</v>
      </c>
      <c r="B71" s="7" t="str">
        <f>IF(CAPTURE_DATA!W72=0,"",CAPTURE_DATA!W72)</f>
        <v/>
      </c>
      <c r="C71" s="272" t="str">
        <f t="shared" si="6"/>
        <v/>
      </c>
      <c r="D71" s="272" t="str">
        <f t="shared" si="7"/>
        <v/>
      </c>
      <c r="E71" s="272">
        <f t="shared" si="8"/>
        <v>0</v>
      </c>
      <c r="F71" s="272">
        <v>69</v>
      </c>
      <c r="G71" s="272" t="str">
        <f t="shared" si="9"/>
        <v/>
      </c>
      <c r="H71" s="272" t="str">
        <f>IFERROR(VLOOKUP(B71,CAPTURE_DATA!$W$4:$Z$2000,4,FALSE),"")</f>
        <v/>
      </c>
    </row>
    <row r="72" spans="1:8" x14ac:dyDescent="0.35">
      <c r="A72" s="272">
        <f t="shared" si="5"/>
        <v>1</v>
      </c>
      <c r="B72" s="7" t="str">
        <f>IF(CAPTURE_DATA!W73=0,"",CAPTURE_DATA!W73)</f>
        <v/>
      </c>
      <c r="C72" s="272" t="str">
        <f t="shared" si="6"/>
        <v/>
      </c>
      <c r="D72" s="272" t="str">
        <f t="shared" si="7"/>
        <v/>
      </c>
      <c r="E72" s="272">
        <f t="shared" si="8"/>
        <v>0</v>
      </c>
      <c r="F72" s="272">
        <v>70</v>
      </c>
      <c r="G72" s="272" t="str">
        <f t="shared" si="9"/>
        <v/>
      </c>
      <c r="H72" s="272" t="str">
        <f>IFERROR(VLOOKUP(B72,CAPTURE_DATA!$W$4:$Z$2000,4,FALSE),"")</f>
        <v/>
      </c>
    </row>
    <row r="73" spans="1:8" x14ac:dyDescent="0.35">
      <c r="A73" s="272">
        <f t="shared" si="5"/>
        <v>1</v>
      </c>
      <c r="B73" s="7" t="str">
        <f>IF(CAPTURE_DATA!W74=0,"",CAPTURE_DATA!W74)</f>
        <v/>
      </c>
      <c r="C73" s="272" t="str">
        <f t="shared" si="6"/>
        <v/>
      </c>
      <c r="D73" s="272" t="str">
        <f t="shared" si="7"/>
        <v/>
      </c>
      <c r="E73" s="272">
        <f t="shared" si="8"/>
        <v>0</v>
      </c>
      <c r="F73" s="272">
        <v>71</v>
      </c>
      <c r="G73" s="272" t="str">
        <f t="shared" si="9"/>
        <v/>
      </c>
      <c r="H73" s="272" t="str">
        <f>IFERROR(VLOOKUP(B73,CAPTURE_DATA!$W$4:$Z$2000,4,FALSE),"")</f>
        <v/>
      </c>
    </row>
    <row r="74" spans="1:8" x14ac:dyDescent="0.35">
      <c r="A74" s="272">
        <f t="shared" si="5"/>
        <v>1</v>
      </c>
      <c r="B74" s="7" t="str">
        <f>IF(CAPTURE_DATA!W75=0,"",CAPTURE_DATA!W75)</f>
        <v/>
      </c>
      <c r="C74" s="272" t="str">
        <f t="shared" si="6"/>
        <v/>
      </c>
      <c r="D74" s="272" t="str">
        <f t="shared" si="7"/>
        <v/>
      </c>
      <c r="E74" s="272">
        <f t="shared" si="8"/>
        <v>0</v>
      </c>
      <c r="F74" s="272">
        <v>72</v>
      </c>
      <c r="G74" s="272" t="str">
        <f t="shared" si="9"/>
        <v/>
      </c>
      <c r="H74" s="272" t="str">
        <f>IFERROR(VLOOKUP(B74,CAPTURE_DATA!$W$4:$Z$2000,4,FALSE),"")</f>
        <v/>
      </c>
    </row>
    <row r="75" spans="1:8" x14ac:dyDescent="0.35">
      <c r="A75" s="272">
        <f t="shared" si="5"/>
        <v>1</v>
      </c>
      <c r="B75" s="7" t="str">
        <f>IF(CAPTURE_DATA!W76=0,"",CAPTURE_DATA!W76)</f>
        <v/>
      </c>
      <c r="C75" s="272" t="str">
        <f t="shared" si="6"/>
        <v/>
      </c>
      <c r="D75" s="272" t="str">
        <f t="shared" si="7"/>
        <v/>
      </c>
      <c r="E75" s="272">
        <f t="shared" si="8"/>
        <v>0</v>
      </c>
      <c r="F75" s="272">
        <v>73</v>
      </c>
      <c r="G75" s="272" t="str">
        <f t="shared" si="9"/>
        <v/>
      </c>
      <c r="H75" s="272" t="str">
        <f>IFERROR(VLOOKUP(B75,CAPTURE_DATA!$W$4:$Z$2000,4,FALSE),"")</f>
        <v/>
      </c>
    </row>
    <row r="76" spans="1:8" x14ac:dyDescent="0.35">
      <c r="A76" s="272">
        <f t="shared" si="5"/>
        <v>1</v>
      </c>
      <c r="B76" s="7" t="str">
        <f>IF(CAPTURE_DATA!W77=0,"",CAPTURE_DATA!W77)</f>
        <v/>
      </c>
      <c r="C76" s="272" t="str">
        <f t="shared" si="6"/>
        <v/>
      </c>
      <c r="D76" s="272" t="str">
        <f t="shared" si="7"/>
        <v/>
      </c>
      <c r="E76" s="272">
        <f t="shared" si="8"/>
        <v>0</v>
      </c>
      <c r="F76" s="272">
        <v>74</v>
      </c>
      <c r="G76" s="272" t="str">
        <f t="shared" si="9"/>
        <v/>
      </c>
      <c r="H76" s="272" t="str">
        <f>IFERROR(VLOOKUP(B76,CAPTURE_DATA!$W$4:$Z$2000,4,FALSE),"")</f>
        <v/>
      </c>
    </row>
    <row r="77" spans="1:8" x14ac:dyDescent="0.35">
      <c r="A77" s="272">
        <f t="shared" si="5"/>
        <v>1</v>
      </c>
      <c r="B77" s="7" t="str">
        <f>IF(CAPTURE_DATA!W78=0,"",CAPTURE_DATA!W78)</f>
        <v/>
      </c>
      <c r="C77" s="272" t="str">
        <f t="shared" si="6"/>
        <v/>
      </c>
      <c r="D77" s="272" t="str">
        <f t="shared" si="7"/>
        <v/>
      </c>
      <c r="E77" s="272">
        <f t="shared" si="8"/>
        <v>0</v>
      </c>
      <c r="F77" s="272">
        <v>75</v>
      </c>
      <c r="G77" s="272" t="str">
        <f t="shared" si="9"/>
        <v/>
      </c>
      <c r="H77" s="272" t="str">
        <f>IFERROR(VLOOKUP(B77,CAPTURE_DATA!$W$4:$Z$2000,4,FALSE),"")</f>
        <v/>
      </c>
    </row>
    <row r="78" spans="1:8" x14ac:dyDescent="0.35">
      <c r="A78" s="272">
        <f t="shared" si="5"/>
        <v>1</v>
      </c>
      <c r="B78" s="7" t="str">
        <f>IF(CAPTURE_DATA!W79=0,"",CAPTURE_DATA!W79)</f>
        <v/>
      </c>
      <c r="C78" s="272" t="str">
        <f t="shared" si="6"/>
        <v/>
      </c>
      <c r="D78" s="272" t="str">
        <f t="shared" si="7"/>
        <v/>
      </c>
      <c r="E78" s="272">
        <f t="shared" si="8"/>
        <v>0</v>
      </c>
      <c r="F78" s="272">
        <v>76</v>
      </c>
      <c r="G78" s="272" t="str">
        <f t="shared" si="9"/>
        <v/>
      </c>
      <c r="H78" s="272" t="str">
        <f>IFERROR(VLOOKUP(B78,CAPTURE_DATA!$W$4:$Z$2000,4,FALSE),"")</f>
        <v/>
      </c>
    </row>
    <row r="79" spans="1:8" x14ac:dyDescent="0.35">
      <c r="A79" s="272">
        <f t="shared" si="5"/>
        <v>1</v>
      </c>
      <c r="B79" s="7" t="str">
        <f>IF(CAPTURE_DATA!W80=0,"",CAPTURE_DATA!W80)</f>
        <v/>
      </c>
      <c r="C79" s="272" t="str">
        <f t="shared" si="6"/>
        <v/>
      </c>
      <c r="D79" s="272" t="str">
        <f t="shared" si="7"/>
        <v/>
      </c>
      <c r="E79" s="272">
        <f t="shared" si="8"/>
        <v>0</v>
      </c>
      <c r="F79" s="272">
        <v>77</v>
      </c>
      <c r="G79" s="272" t="str">
        <f t="shared" si="9"/>
        <v/>
      </c>
      <c r="H79" s="272" t="str">
        <f>IFERROR(VLOOKUP(B79,CAPTURE_DATA!$W$4:$Z$2000,4,FALSE),"")</f>
        <v/>
      </c>
    </row>
    <row r="80" spans="1:8" x14ac:dyDescent="0.35">
      <c r="A80" s="272">
        <f t="shared" si="5"/>
        <v>1</v>
      </c>
      <c r="B80" s="7" t="str">
        <f>IF(CAPTURE_DATA!W81=0,"",CAPTURE_DATA!W81)</f>
        <v/>
      </c>
      <c r="C80" s="272" t="str">
        <f t="shared" si="6"/>
        <v/>
      </c>
      <c r="D80" s="272" t="str">
        <f t="shared" si="7"/>
        <v/>
      </c>
      <c r="E80" s="272">
        <f t="shared" si="8"/>
        <v>0</v>
      </c>
      <c r="F80" s="272">
        <v>78</v>
      </c>
      <c r="G80" s="272" t="str">
        <f t="shared" si="9"/>
        <v/>
      </c>
      <c r="H80" s="272" t="str">
        <f>IFERROR(VLOOKUP(B80,CAPTURE_DATA!$W$4:$Z$2000,4,FALSE),"")</f>
        <v/>
      </c>
    </row>
    <row r="81" spans="1:8" x14ac:dyDescent="0.35">
      <c r="A81" s="272">
        <f t="shared" si="5"/>
        <v>1</v>
      </c>
      <c r="B81" s="7" t="str">
        <f>IF(CAPTURE_DATA!W82=0,"",CAPTURE_DATA!W82)</f>
        <v/>
      </c>
      <c r="C81" s="272" t="str">
        <f t="shared" si="6"/>
        <v/>
      </c>
      <c r="D81" s="272" t="str">
        <f t="shared" si="7"/>
        <v/>
      </c>
      <c r="E81" s="272">
        <f t="shared" si="8"/>
        <v>0</v>
      </c>
      <c r="F81" s="272">
        <v>79</v>
      </c>
      <c r="G81" s="272" t="str">
        <f t="shared" si="9"/>
        <v/>
      </c>
      <c r="H81" s="272" t="str">
        <f>IFERROR(VLOOKUP(B81,CAPTURE_DATA!$W$4:$Z$2000,4,FALSE),"")</f>
        <v/>
      </c>
    </row>
    <row r="82" spans="1:8" x14ac:dyDescent="0.35">
      <c r="A82" s="272">
        <f t="shared" si="5"/>
        <v>1</v>
      </c>
      <c r="B82" s="7" t="str">
        <f>IF(CAPTURE_DATA!W83=0,"",CAPTURE_DATA!W83)</f>
        <v/>
      </c>
      <c r="C82" s="272" t="str">
        <f t="shared" si="6"/>
        <v/>
      </c>
      <c r="D82" s="272" t="str">
        <f t="shared" si="7"/>
        <v/>
      </c>
      <c r="E82" s="272">
        <f t="shared" si="8"/>
        <v>0</v>
      </c>
      <c r="F82" s="272">
        <v>80</v>
      </c>
      <c r="G82" s="272" t="str">
        <f t="shared" si="9"/>
        <v/>
      </c>
      <c r="H82" s="272" t="str">
        <f>IFERROR(VLOOKUP(B82,CAPTURE_DATA!$W$4:$Z$2000,4,FALSE),"")</f>
        <v/>
      </c>
    </row>
    <row r="83" spans="1:8" x14ac:dyDescent="0.35">
      <c r="A83" s="272">
        <f t="shared" si="5"/>
        <v>1</v>
      </c>
      <c r="B83" s="7" t="str">
        <f>IF(CAPTURE_DATA!W84=0,"",CAPTURE_DATA!W84)</f>
        <v/>
      </c>
      <c r="C83" s="272" t="str">
        <f t="shared" si="6"/>
        <v/>
      </c>
      <c r="D83" s="272" t="str">
        <f t="shared" si="7"/>
        <v/>
      </c>
      <c r="E83" s="272">
        <f t="shared" si="8"/>
        <v>0</v>
      </c>
      <c r="F83" s="272">
        <v>81</v>
      </c>
      <c r="G83" s="272" t="str">
        <f t="shared" si="9"/>
        <v/>
      </c>
      <c r="H83" s="272" t="str">
        <f>IFERROR(VLOOKUP(B83,CAPTURE_DATA!$W$4:$Z$2000,4,FALSE),"")</f>
        <v/>
      </c>
    </row>
    <row r="84" spans="1:8" x14ac:dyDescent="0.35">
      <c r="A84" s="272">
        <f t="shared" si="5"/>
        <v>1</v>
      </c>
      <c r="B84" s="7" t="str">
        <f>IF(CAPTURE_DATA!W85=0,"",CAPTURE_DATA!W85)</f>
        <v/>
      </c>
      <c r="C84" s="272" t="str">
        <f t="shared" si="6"/>
        <v/>
      </c>
      <c r="D84" s="272" t="str">
        <f t="shared" si="7"/>
        <v/>
      </c>
      <c r="E84" s="272">
        <f t="shared" si="8"/>
        <v>0</v>
      </c>
      <c r="F84" s="272">
        <v>82</v>
      </c>
      <c r="G84" s="272" t="str">
        <f t="shared" si="9"/>
        <v/>
      </c>
      <c r="H84" s="272" t="str">
        <f>IFERROR(VLOOKUP(B84,CAPTURE_DATA!$W$4:$Z$2000,4,FALSE),"")</f>
        <v/>
      </c>
    </row>
    <row r="85" spans="1:8" x14ac:dyDescent="0.35">
      <c r="A85" s="272">
        <f t="shared" si="5"/>
        <v>1</v>
      </c>
      <c r="B85" s="7" t="str">
        <f>IF(CAPTURE_DATA!W86=0,"",CAPTURE_DATA!W86)</f>
        <v/>
      </c>
      <c r="C85" s="272" t="str">
        <f t="shared" si="6"/>
        <v/>
      </c>
      <c r="D85" s="272" t="str">
        <f t="shared" si="7"/>
        <v/>
      </c>
      <c r="E85" s="272">
        <f t="shared" si="8"/>
        <v>0</v>
      </c>
      <c r="F85" s="272">
        <v>83</v>
      </c>
      <c r="G85" s="272" t="str">
        <f t="shared" si="9"/>
        <v/>
      </c>
      <c r="H85" s="272" t="str">
        <f>IFERROR(VLOOKUP(B85,CAPTURE_DATA!$W$4:$Z$2000,4,FALSE),"")</f>
        <v/>
      </c>
    </row>
    <row r="86" spans="1:8" x14ac:dyDescent="0.35">
      <c r="A86" s="272">
        <f t="shared" si="5"/>
        <v>1</v>
      </c>
      <c r="B86" s="7" t="str">
        <f>IF(CAPTURE_DATA!W87=0,"",CAPTURE_DATA!W87)</f>
        <v/>
      </c>
      <c r="C86" s="272" t="str">
        <f t="shared" si="6"/>
        <v/>
      </c>
      <c r="D86" s="272" t="str">
        <f t="shared" si="7"/>
        <v/>
      </c>
      <c r="E86" s="272">
        <f t="shared" si="8"/>
        <v>0</v>
      </c>
      <c r="F86" s="272">
        <v>84</v>
      </c>
      <c r="G86" s="272" t="str">
        <f t="shared" si="9"/>
        <v/>
      </c>
      <c r="H86" s="272" t="str">
        <f>IFERROR(VLOOKUP(B86,CAPTURE_DATA!$W$4:$Z$2000,4,FALSE),"")</f>
        <v/>
      </c>
    </row>
    <row r="87" spans="1:8" x14ac:dyDescent="0.35">
      <c r="A87" s="272">
        <f t="shared" si="5"/>
        <v>1</v>
      </c>
      <c r="B87" s="7" t="str">
        <f>IF(CAPTURE_DATA!W88=0,"",CAPTURE_DATA!W88)</f>
        <v/>
      </c>
      <c r="C87" s="272" t="str">
        <f t="shared" si="6"/>
        <v/>
      </c>
      <c r="D87" s="272" t="str">
        <f t="shared" si="7"/>
        <v/>
      </c>
      <c r="E87" s="272">
        <f t="shared" si="8"/>
        <v>0</v>
      </c>
      <c r="F87" s="272">
        <v>85</v>
      </c>
      <c r="G87" s="272" t="str">
        <f t="shared" si="9"/>
        <v/>
      </c>
      <c r="H87" s="272" t="str">
        <f>IFERROR(VLOOKUP(B87,CAPTURE_DATA!$W$4:$Z$2000,4,FALSE),"")</f>
        <v/>
      </c>
    </row>
    <row r="88" spans="1:8" x14ac:dyDescent="0.35">
      <c r="A88" s="272">
        <f t="shared" si="5"/>
        <v>1</v>
      </c>
      <c r="B88" s="7" t="str">
        <f>IF(CAPTURE_DATA!W89=0,"",CAPTURE_DATA!W89)</f>
        <v/>
      </c>
      <c r="C88" s="272" t="str">
        <f t="shared" si="6"/>
        <v/>
      </c>
      <c r="D88" s="272" t="str">
        <f t="shared" si="7"/>
        <v/>
      </c>
      <c r="E88" s="272">
        <f t="shared" si="8"/>
        <v>0</v>
      </c>
      <c r="F88" s="272">
        <v>86</v>
      </c>
      <c r="G88" s="272" t="str">
        <f t="shared" si="9"/>
        <v/>
      </c>
      <c r="H88" s="272" t="str">
        <f>IFERROR(VLOOKUP(B88,CAPTURE_DATA!$W$4:$Z$2000,4,FALSE),"")</f>
        <v/>
      </c>
    </row>
    <row r="89" spans="1:8" x14ac:dyDescent="0.35">
      <c r="A89" s="272">
        <f t="shared" si="5"/>
        <v>1</v>
      </c>
      <c r="B89" s="7" t="str">
        <f>IF(CAPTURE_DATA!W90=0,"",CAPTURE_DATA!W90)</f>
        <v/>
      </c>
      <c r="C89" s="272" t="str">
        <f t="shared" si="6"/>
        <v/>
      </c>
      <c r="D89" s="272" t="str">
        <f t="shared" si="7"/>
        <v/>
      </c>
      <c r="E89" s="272">
        <f t="shared" si="8"/>
        <v>0</v>
      </c>
      <c r="F89" s="272">
        <v>87</v>
      </c>
      <c r="G89" s="272" t="str">
        <f t="shared" si="9"/>
        <v/>
      </c>
      <c r="H89" s="272" t="str">
        <f>IFERROR(VLOOKUP(B89,CAPTURE_DATA!$W$4:$Z$2000,4,FALSE),"")</f>
        <v/>
      </c>
    </row>
    <row r="90" spans="1:8" x14ac:dyDescent="0.35">
      <c r="A90" s="272">
        <f t="shared" si="5"/>
        <v>1</v>
      </c>
      <c r="B90" s="7" t="str">
        <f>IF(CAPTURE_DATA!W91=0,"",CAPTURE_DATA!W91)</f>
        <v/>
      </c>
      <c r="C90" s="272" t="str">
        <f t="shared" si="6"/>
        <v/>
      </c>
      <c r="D90" s="272" t="str">
        <f t="shared" si="7"/>
        <v/>
      </c>
      <c r="E90" s="272">
        <f t="shared" si="8"/>
        <v>0</v>
      </c>
      <c r="F90" s="272">
        <v>88</v>
      </c>
      <c r="G90" s="272" t="str">
        <f t="shared" si="9"/>
        <v/>
      </c>
      <c r="H90" s="272" t="str">
        <f>IFERROR(VLOOKUP(B90,CAPTURE_DATA!$W$4:$Z$2000,4,FALSE),"")</f>
        <v/>
      </c>
    </row>
    <row r="91" spans="1:8" x14ac:dyDescent="0.35">
      <c r="A91" s="272">
        <f t="shared" si="5"/>
        <v>1</v>
      </c>
      <c r="B91" s="7" t="str">
        <f>IF(CAPTURE_DATA!W92=0,"",CAPTURE_DATA!W92)</f>
        <v/>
      </c>
      <c r="C91" s="272" t="str">
        <f t="shared" si="6"/>
        <v/>
      </c>
      <c r="D91" s="272" t="str">
        <f t="shared" si="7"/>
        <v/>
      </c>
      <c r="E91" s="272">
        <f t="shared" si="8"/>
        <v>0</v>
      </c>
      <c r="F91" s="272">
        <v>89</v>
      </c>
      <c r="G91" s="272" t="str">
        <f t="shared" si="9"/>
        <v/>
      </c>
      <c r="H91" s="272" t="str">
        <f>IFERROR(VLOOKUP(B91,CAPTURE_DATA!$W$4:$Z$2000,4,FALSE),"")</f>
        <v/>
      </c>
    </row>
    <row r="92" spans="1:8" x14ac:dyDescent="0.35">
      <c r="A92" s="272">
        <f t="shared" si="5"/>
        <v>1</v>
      </c>
      <c r="B92" s="7" t="str">
        <f>IF(CAPTURE_DATA!W93=0,"",CAPTURE_DATA!W93)</f>
        <v/>
      </c>
      <c r="C92" s="272" t="str">
        <f t="shared" si="6"/>
        <v/>
      </c>
      <c r="D92" s="272" t="str">
        <f t="shared" si="7"/>
        <v/>
      </c>
      <c r="E92" s="272">
        <f t="shared" si="8"/>
        <v>0</v>
      </c>
      <c r="F92" s="272">
        <v>90</v>
      </c>
      <c r="G92" s="272" t="str">
        <f t="shared" si="9"/>
        <v/>
      </c>
      <c r="H92" s="272" t="str">
        <f>IFERROR(VLOOKUP(B92,CAPTURE_DATA!$W$4:$Z$2000,4,FALSE),"")</f>
        <v/>
      </c>
    </row>
    <row r="93" spans="1:8" x14ac:dyDescent="0.35">
      <c r="A93" s="272">
        <f t="shared" si="5"/>
        <v>1</v>
      </c>
      <c r="B93" s="7" t="str">
        <f>IF(CAPTURE_DATA!W94=0,"",CAPTURE_DATA!W94)</f>
        <v/>
      </c>
      <c r="C93" s="272" t="str">
        <f t="shared" si="6"/>
        <v/>
      </c>
      <c r="D93" s="272" t="str">
        <f t="shared" si="7"/>
        <v/>
      </c>
      <c r="E93" s="272">
        <f t="shared" si="8"/>
        <v>0</v>
      </c>
      <c r="F93" s="272">
        <v>91</v>
      </c>
      <c r="G93" s="272" t="str">
        <f t="shared" si="9"/>
        <v/>
      </c>
      <c r="H93" s="272" t="str">
        <f>IFERROR(VLOOKUP(B93,CAPTURE_DATA!$W$4:$Z$2000,4,FALSE),"")</f>
        <v/>
      </c>
    </row>
    <row r="94" spans="1:8" x14ac:dyDescent="0.35">
      <c r="A94" s="272">
        <f t="shared" si="5"/>
        <v>1</v>
      </c>
      <c r="B94" s="7" t="str">
        <f>IF(CAPTURE_DATA!W95=0,"",CAPTURE_DATA!W95)</f>
        <v/>
      </c>
      <c r="C94" s="272" t="str">
        <f t="shared" si="6"/>
        <v/>
      </c>
      <c r="D94" s="272" t="str">
        <f t="shared" si="7"/>
        <v/>
      </c>
      <c r="E94" s="272">
        <f t="shared" si="8"/>
        <v>0</v>
      </c>
      <c r="F94" s="272">
        <v>92</v>
      </c>
      <c r="G94" s="272" t="str">
        <f t="shared" si="9"/>
        <v/>
      </c>
      <c r="H94" s="272" t="str">
        <f>IFERROR(VLOOKUP(B94,CAPTURE_DATA!$W$4:$Z$2000,4,FALSE),"")</f>
        <v/>
      </c>
    </row>
    <row r="95" spans="1:8" x14ac:dyDescent="0.35">
      <c r="A95" s="272">
        <f t="shared" si="5"/>
        <v>1</v>
      </c>
      <c r="B95" s="7" t="str">
        <f>IF(CAPTURE_DATA!W96=0,"",CAPTURE_DATA!W96)</f>
        <v/>
      </c>
      <c r="C95" s="272" t="str">
        <f t="shared" si="6"/>
        <v/>
      </c>
      <c r="D95" s="272" t="str">
        <f t="shared" si="7"/>
        <v/>
      </c>
      <c r="E95" s="272">
        <f t="shared" si="8"/>
        <v>0</v>
      </c>
      <c r="F95" s="272">
        <v>93</v>
      </c>
      <c r="G95" s="272" t="str">
        <f t="shared" si="9"/>
        <v/>
      </c>
      <c r="H95" s="272" t="str">
        <f>IFERROR(VLOOKUP(B95,CAPTURE_DATA!$W$4:$Z$2000,4,FALSE),"")</f>
        <v/>
      </c>
    </row>
    <row r="96" spans="1:8" x14ac:dyDescent="0.35">
      <c r="A96" s="272">
        <f t="shared" si="5"/>
        <v>1</v>
      </c>
      <c r="B96" s="7" t="str">
        <f>IF(CAPTURE_DATA!W97=0,"",CAPTURE_DATA!W97)</f>
        <v/>
      </c>
      <c r="C96" s="272" t="str">
        <f t="shared" si="6"/>
        <v/>
      </c>
      <c r="D96" s="272" t="str">
        <f t="shared" si="7"/>
        <v/>
      </c>
      <c r="E96" s="272">
        <f t="shared" si="8"/>
        <v>0</v>
      </c>
      <c r="F96" s="272">
        <v>94</v>
      </c>
      <c r="G96" s="272" t="str">
        <f t="shared" si="9"/>
        <v/>
      </c>
      <c r="H96" s="272" t="str">
        <f>IFERROR(VLOOKUP(B96,CAPTURE_DATA!$W$4:$Z$2000,4,FALSE),"")</f>
        <v/>
      </c>
    </row>
    <row r="97" spans="1:8" x14ac:dyDescent="0.35">
      <c r="A97" s="272">
        <f t="shared" si="5"/>
        <v>1</v>
      </c>
      <c r="B97" s="7" t="str">
        <f>IF(CAPTURE_DATA!W98=0,"",CAPTURE_DATA!W98)</f>
        <v/>
      </c>
      <c r="C97" s="272" t="str">
        <f t="shared" si="6"/>
        <v/>
      </c>
      <c r="D97" s="272" t="str">
        <f t="shared" si="7"/>
        <v/>
      </c>
      <c r="E97" s="272">
        <f t="shared" si="8"/>
        <v>0</v>
      </c>
      <c r="F97" s="272">
        <v>95</v>
      </c>
      <c r="G97" s="272" t="str">
        <f t="shared" si="9"/>
        <v/>
      </c>
      <c r="H97" s="272" t="str">
        <f>IFERROR(VLOOKUP(B97,CAPTURE_DATA!$W$4:$Z$2000,4,FALSE),"")</f>
        <v/>
      </c>
    </row>
    <row r="98" spans="1:8" x14ac:dyDescent="0.35">
      <c r="A98" s="272">
        <f t="shared" si="5"/>
        <v>1</v>
      </c>
      <c r="B98" s="7" t="str">
        <f>IF(CAPTURE_DATA!W99=0,"",CAPTURE_DATA!W99)</f>
        <v/>
      </c>
      <c r="C98" s="272" t="str">
        <f t="shared" si="6"/>
        <v/>
      </c>
      <c r="D98" s="272" t="str">
        <f t="shared" si="7"/>
        <v/>
      </c>
      <c r="E98" s="272">
        <f t="shared" si="8"/>
        <v>0</v>
      </c>
      <c r="F98" s="272">
        <v>96</v>
      </c>
      <c r="G98" s="272" t="str">
        <f t="shared" si="9"/>
        <v/>
      </c>
      <c r="H98" s="272" t="str">
        <f>IFERROR(VLOOKUP(B98,CAPTURE_DATA!$W$4:$Z$2000,4,FALSE),"")</f>
        <v/>
      </c>
    </row>
    <row r="99" spans="1:8" x14ac:dyDescent="0.35">
      <c r="A99" s="272">
        <f t="shared" si="5"/>
        <v>1</v>
      </c>
      <c r="B99" s="7" t="str">
        <f>IF(CAPTURE_DATA!W100=0,"",CAPTURE_DATA!W100)</f>
        <v/>
      </c>
      <c r="C99" s="272" t="str">
        <f t="shared" si="6"/>
        <v/>
      </c>
      <c r="D99" s="272" t="str">
        <f t="shared" si="7"/>
        <v/>
      </c>
      <c r="E99" s="272">
        <f t="shared" si="8"/>
        <v>0</v>
      </c>
      <c r="F99" s="272">
        <v>97</v>
      </c>
      <c r="G99" s="272" t="str">
        <f t="shared" si="9"/>
        <v/>
      </c>
      <c r="H99" s="272" t="str">
        <f>IFERROR(VLOOKUP(B99,CAPTURE_DATA!$W$4:$Z$2000,4,FALSE),"")</f>
        <v/>
      </c>
    </row>
    <row r="100" spans="1:8" x14ac:dyDescent="0.35">
      <c r="A100" s="272">
        <f t="shared" si="5"/>
        <v>1</v>
      </c>
      <c r="B100" s="7" t="str">
        <f>IF(CAPTURE_DATA!W101=0,"",CAPTURE_DATA!W101)</f>
        <v/>
      </c>
      <c r="C100" s="272" t="str">
        <f t="shared" si="6"/>
        <v/>
      </c>
      <c r="D100" s="272" t="str">
        <f t="shared" si="7"/>
        <v/>
      </c>
      <c r="E100" s="272">
        <f t="shared" si="8"/>
        <v>0</v>
      </c>
      <c r="F100" s="272">
        <v>98</v>
      </c>
      <c r="G100" s="272" t="str">
        <f t="shared" si="9"/>
        <v/>
      </c>
      <c r="H100" s="272" t="str">
        <f>IFERROR(VLOOKUP(B100,CAPTURE_DATA!$W$4:$Z$2000,4,FALSE),"")</f>
        <v/>
      </c>
    </row>
    <row r="101" spans="1:8" x14ac:dyDescent="0.35">
      <c r="A101" s="272">
        <f t="shared" si="5"/>
        <v>1</v>
      </c>
      <c r="B101" s="7" t="str">
        <f>IF(CAPTURE_DATA!W102=0,"",CAPTURE_DATA!W102)</f>
        <v/>
      </c>
      <c r="C101" s="272" t="str">
        <f t="shared" si="6"/>
        <v/>
      </c>
      <c r="D101" s="272" t="str">
        <f t="shared" si="7"/>
        <v/>
      </c>
      <c r="E101" s="272">
        <f t="shared" si="8"/>
        <v>0</v>
      </c>
      <c r="F101" s="272">
        <v>99</v>
      </c>
      <c r="G101" s="272" t="str">
        <f t="shared" si="9"/>
        <v/>
      </c>
      <c r="H101" s="272" t="str">
        <f>IFERROR(VLOOKUP(B101,CAPTURE_DATA!$W$4:$Z$2000,4,FALSE),"")</f>
        <v/>
      </c>
    </row>
    <row r="102" spans="1:8" x14ac:dyDescent="0.35">
      <c r="A102" s="272">
        <f t="shared" si="5"/>
        <v>1</v>
      </c>
      <c r="B102" s="7" t="str">
        <f>IF(CAPTURE_DATA!W103=0,"",CAPTURE_DATA!W103)</f>
        <v/>
      </c>
      <c r="C102" s="272" t="str">
        <f t="shared" si="6"/>
        <v/>
      </c>
      <c r="D102" s="272" t="str">
        <f t="shared" si="7"/>
        <v/>
      </c>
      <c r="E102" s="272">
        <f t="shared" si="8"/>
        <v>0</v>
      </c>
      <c r="F102" s="272">
        <v>100</v>
      </c>
      <c r="G102" s="272" t="str">
        <f t="shared" si="9"/>
        <v/>
      </c>
      <c r="H102" s="272" t="str">
        <f>IFERROR(VLOOKUP(B102,CAPTURE_DATA!$W$4:$Z$2000,4,FALSE),"")</f>
        <v/>
      </c>
    </row>
    <row r="103" spans="1:8" x14ac:dyDescent="0.35">
      <c r="A103" s="272">
        <f t="shared" si="5"/>
        <v>1</v>
      </c>
      <c r="B103" s="7" t="str">
        <f>IF(CAPTURE_DATA!W104=0,"",CAPTURE_DATA!W104)</f>
        <v/>
      </c>
      <c r="C103" s="272" t="str">
        <f t="shared" si="6"/>
        <v/>
      </c>
      <c r="D103" s="272" t="str">
        <f t="shared" si="7"/>
        <v/>
      </c>
      <c r="E103" s="272">
        <f t="shared" si="8"/>
        <v>0</v>
      </c>
      <c r="F103" s="272">
        <v>101</v>
      </c>
      <c r="G103" s="272" t="str">
        <f t="shared" si="9"/>
        <v/>
      </c>
      <c r="H103" s="272" t="str">
        <f>IFERROR(VLOOKUP(B103,CAPTURE_DATA!$W$4:$Z$2000,4,FALSE),"")</f>
        <v/>
      </c>
    </row>
    <row r="104" spans="1:8" x14ac:dyDescent="0.35">
      <c r="A104" s="272">
        <f t="shared" si="5"/>
        <v>1</v>
      </c>
      <c r="B104" s="7" t="str">
        <f>IF(CAPTURE_DATA!W105=0,"",CAPTURE_DATA!W105)</f>
        <v/>
      </c>
      <c r="C104" s="272" t="str">
        <f t="shared" si="6"/>
        <v/>
      </c>
      <c r="D104" s="272" t="str">
        <f t="shared" si="7"/>
        <v/>
      </c>
      <c r="E104" s="272">
        <f t="shared" si="8"/>
        <v>0</v>
      </c>
      <c r="F104" s="272">
        <v>102</v>
      </c>
      <c r="G104" s="272" t="str">
        <f t="shared" si="9"/>
        <v/>
      </c>
      <c r="H104" s="272" t="str">
        <f>IFERROR(VLOOKUP(B104,CAPTURE_DATA!$W$4:$Z$2000,4,FALSE),"")</f>
        <v/>
      </c>
    </row>
    <row r="105" spans="1:8" x14ac:dyDescent="0.35">
      <c r="A105" s="272">
        <f t="shared" si="5"/>
        <v>1</v>
      </c>
      <c r="B105" s="7" t="str">
        <f>IF(CAPTURE_DATA!W106=0,"",CAPTURE_DATA!W106)</f>
        <v/>
      </c>
      <c r="C105" s="272" t="str">
        <f t="shared" si="6"/>
        <v/>
      </c>
      <c r="D105" s="272" t="str">
        <f t="shared" si="7"/>
        <v/>
      </c>
      <c r="E105" s="272">
        <f t="shared" si="8"/>
        <v>0</v>
      </c>
      <c r="F105" s="272">
        <v>103</v>
      </c>
      <c r="G105" s="272" t="str">
        <f t="shared" si="9"/>
        <v/>
      </c>
      <c r="H105" s="272" t="str">
        <f>IFERROR(VLOOKUP(B105,CAPTURE_DATA!$W$4:$Z$2000,4,FALSE),"")</f>
        <v/>
      </c>
    </row>
    <row r="106" spans="1:8" x14ac:dyDescent="0.35">
      <c r="A106" s="272">
        <f t="shared" si="5"/>
        <v>1</v>
      </c>
      <c r="B106" s="7" t="str">
        <f>IF(CAPTURE_DATA!W107=0,"",CAPTURE_DATA!W107)</f>
        <v/>
      </c>
      <c r="C106" s="272" t="str">
        <f t="shared" si="6"/>
        <v/>
      </c>
      <c r="D106" s="272" t="str">
        <f t="shared" si="7"/>
        <v/>
      </c>
      <c r="E106" s="272">
        <f t="shared" si="8"/>
        <v>0</v>
      </c>
      <c r="F106" s="272">
        <v>104</v>
      </c>
      <c r="G106" s="272" t="str">
        <f t="shared" si="9"/>
        <v/>
      </c>
      <c r="H106" s="272" t="str">
        <f>IFERROR(VLOOKUP(B106,CAPTURE_DATA!$W$4:$Z$2000,4,FALSE),"")</f>
        <v/>
      </c>
    </row>
    <row r="107" spans="1:8" x14ac:dyDescent="0.35">
      <c r="A107" s="272">
        <f t="shared" si="5"/>
        <v>1</v>
      </c>
      <c r="B107" s="7" t="str">
        <f>IF(CAPTURE_DATA!W108=0,"",CAPTURE_DATA!W108)</f>
        <v/>
      </c>
      <c r="C107" s="272" t="str">
        <f t="shared" si="6"/>
        <v/>
      </c>
      <c r="D107" s="272" t="str">
        <f t="shared" si="7"/>
        <v/>
      </c>
      <c r="E107" s="272">
        <f t="shared" si="8"/>
        <v>0</v>
      </c>
      <c r="F107" s="272">
        <v>105</v>
      </c>
      <c r="G107" s="272" t="str">
        <f t="shared" si="9"/>
        <v/>
      </c>
      <c r="H107" s="272" t="str">
        <f>IFERROR(VLOOKUP(B107,CAPTURE_DATA!$W$4:$Z$2000,4,FALSE),"")</f>
        <v/>
      </c>
    </row>
    <row r="108" spans="1:8" x14ac:dyDescent="0.35">
      <c r="A108" s="272">
        <f t="shared" si="5"/>
        <v>1</v>
      </c>
      <c r="B108" s="7" t="str">
        <f>IF(CAPTURE_DATA!W109=0,"",CAPTURE_DATA!W109)</f>
        <v/>
      </c>
      <c r="C108" s="272" t="str">
        <f t="shared" si="6"/>
        <v/>
      </c>
      <c r="D108" s="272" t="str">
        <f t="shared" si="7"/>
        <v/>
      </c>
      <c r="E108" s="272">
        <f t="shared" si="8"/>
        <v>0</v>
      </c>
      <c r="F108" s="272">
        <v>106</v>
      </c>
      <c r="G108" s="272" t="str">
        <f t="shared" si="9"/>
        <v/>
      </c>
      <c r="H108" s="272" t="str">
        <f>IFERROR(VLOOKUP(B108,CAPTURE_DATA!$W$4:$Z$2000,4,FALSE),"")</f>
        <v/>
      </c>
    </row>
    <row r="109" spans="1:8" x14ac:dyDescent="0.35">
      <c r="A109" s="272">
        <f t="shared" si="5"/>
        <v>1</v>
      </c>
      <c r="B109" s="7" t="str">
        <f>IF(CAPTURE_DATA!W110=0,"",CAPTURE_DATA!W110)</f>
        <v/>
      </c>
      <c r="C109" s="272" t="str">
        <f t="shared" si="6"/>
        <v/>
      </c>
      <c r="D109" s="272" t="str">
        <f t="shared" si="7"/>
        <v/>
      </c>
      <c r="E109" s="272">
        <f t="shared" si="8"/>
        <v>0</v>
      </c>
      <c r="F109" s="272">
        <v>107</v>
      </c>
      <c r="G109" s="272" t="str">
        <f t="shared" si="9"/>
        <v/>
      </c>
      <c r="H109" s="272" t="str">
        <f>IFERROR(VLOOKUP(B109,CAPTURE_DATA!$W$4:$Z$2000,4,FALSE),"")</f>
        <v/>
      </c>
    </row>
    <row r="110" spans="1:8" x14ac:dyDescent="0.35">
      <c r="A110" s="272">
        <f t="shared" si="5"/>
        <v>1</v>
      </c>
      <c r="B110" s="7" t="str">
        <f>IF(CAPTURE_DATA!W111=0,"",CAPTURE_DATA!W111)</f>
        <v/>
      </c>
      <c r="C110" s="272" t="str">
        <f t="shared" si="6"/>
        <v/>
      </c>
      <c r="D110" s="272" t="str">
        <f t="shared" si="7"/>
        <v/>
      </c>
      <c r="E110" s="272">
        <f t="shared" si="8"/>
        <v>0</v>
      </c>
      <c r="F110" s="272">
        <v>108</v>
      </c>
      <c r="G110" s="272" t="str">
        <f t="shared" si="9"/>
        <v/>
      </c>
      <c r="H110" s="272" t="str">
        <f>IFERROR(VLOOKUP(B110,CAPTURE_DATA!$W$4:$Z$2000,4,FALSE),"")</f>
        <v/>
      </c>
    </row>
    <row r="111" spans="1:8" x14ac:dyDescent="0.35">
      <c r="A111" s="272">
        <f t="shared" si="5"/>
        <v>1</v>
      </c>
      <c r="B111" s="7" t="str">
        <f>IF(CAPTURE_DATA!W112=0,"",CAPTURE_DATA!W112)</f>
        <v/>
      </c>
      <c r="C111" s="272" t="str">
        <f t="shared" si="6"/>
        <v/>
      </c>
      <c r="D111" s="272" t="str">
        <f t="shared" si="7"/>
        <v/>
      </c>
      <c r="E111" s="272">
        <f t="shared" si="8"/>
        <v>0</v>
      </c>
      <c r="F111" s="272">
        <v>109</v>
      </c>
      <c r="G111" s="272" t="str">
        <f t="shared" si="9"/>
        <v/>
      </c>
      <c r="H111" s="272" t="str">
        <f>IFERROR(VLOOKUP(B111,CAPTURE_DATA!$W$4:$Z$2000,4,FALSE),"")</f>
        <v/>
      </c>
    </row>
    <row r="112" spans="1:8" x14ac:dyDescent="0.35">
      <c r="A112" s="272">
        <f t="shared" si="5"/>
        <v>1</v>
      </c>
      <c r="B112" s="7" t="str">
        <f>IF(CAPTURE_DATA!W113=0,"",CAPTURE_DATA!W113)</f>
        <v/>
      </c>
      <c r="C112" s="272" t="str">
        <f t="shared" si="6"/>
        <v/>
      </c>
      <c r="D112" s="272" t="str">
        <f t="shared" si="7"/>
        <v/>
      </c>
      <c r="E112" s="272">
        <f t="shared" si="8"/>
        <v>0</v>
      </c>
      <c r="F112" s="272">
        <v>110</v>
      </c>
      <c r="G112" s="272" t="str">
        <f t="shared" si="9"/>
        <v/>
      </c>
      <c r="H112" s="272" t="str">
        <f>IFERROR(VLOOKUP(B112,CAPTURE_DATA!$W$4:$Z$2000,4,FALSE),"")</f>
        <v/>
      </c>
    </row>
    <row r="113" spans="1:8" x14ac:dyDescent="0.35">
      <c r="A113" s="272">
        <f t="shared" si="5"/>
        <v>1</v>
      </c>
      <c r="B113" s="7" t="str">
        <f>IF(CAPTURE_DATA!W114=0,"",CAPTURE_DATA!W114)</f>
        <v/>
      </c>
      <c r="C113" s="272" t="str">
        <f t="shared" si="6"/>
        <v/>
      </c>
      <c r="D113" s="272" t="str">
        <f t="shared" si="7"/>
        <v/>
      </c>
      <c r="E113" s="272">
        <f t="shared" si="8"/>
        <v>0</v>
      </c>
      <c r="F113" s="272">
        <v>111</v>
      </c>
      <c r="G113" s="272" t="str">
        <f t="shared" si="9"/>
        <v/>
      </c>
      <c r="H113" s="272" t="str">
        <f>IFERROR(VLOOKUP(B113,CAPTURE_DATA!$W$4:$Z$2000,4,FALSE),"")</f>
        <v/>
      </c>
    </row>
    <row r="114" spans="1:8" x14ac:dyDescent="0.35">
      <c r="A114" s="272">
        <f t="shared" si="5"/>
        <v>1</v>
      </c>
      <c r="B114" s="7" t="str">
        <f>IF(CAPTURE_DATA!W115=0,"",CAPTURE_DATA!W115)</f>
        <v/>
      </c>
      <c r="C114" s="272" t="str">
        <f t="shared" si="6"/>
        <v/>
      </c>
      <c r="D114" s="272" t="str">
        <f t="shared" si="7"/>
        <v/>
      </c>
      <c r="E114" s="272">
        <f t="shared" si="8"/>
        <v>0</v>
      </c>
      <c r="F114" s="272">
        <v>112</v>
      </c>
      <c r="G114" s="272" t="str">
        <f t="shared" si="9"/>
        <v/>
      </c>
      <c r="H114" s="272" t="str">
        <f>IFERROR(VLOOKUP(B114,CAPTURE_DATA!$W$4:$Z$2000,4,FALSE),"")</f>
        <v/>
      </c>
    </row>
    <row r="115" spans="1:8" x14ac:dyDescent="0.35">
      <c r="A115" s="272">
        <f t="shared" si="5"/>
        <v>1</v>
      </c>
      <c r="B115" s="7" t="str">
        <f>IF(CAPTURE_DATA!W116=0,"",CAPTURE_DATA!W116)</f>
        <v/>
      </c>
      <c r="C115" s="272" t="str">
        <f t="shared" si="6"/>
        <v/>
      </c>
      <c r="D115" s="272" t="str">
        <f t="shared" si="7"/>
        <v/>
      </c>
      <c r="E115" s="272">
        <f t="shared" si="8"/>
        <v>0</v>
      </c>
      <c r="F115" s="272">
        <v>113</v>
      </c>
      <c r="G115" s="272" t="str">
        <f t="shared" si="9"/>
        <v/>
      </c>
      <c r="H115" s="272" t="str">
        <f>IFERROR(VLOOKUP(B115,CAPTURE_DATA!$W$4:$Z$2000,4,FALSE),"")</f>
        <v/>
      </c>
    </row>
    <row r="116" spans="1:8" x14ac:dyDescent="0.35">
      <c r="A116" s="272">
        <f t="shared" si="5"/>
        <v>1</v>
      </c>
      <c r="B116" s="7" t="str">
        <f>IF(CAPTURE_DATA!W117=0,"",CAPTURE_DATA!W117)</f>
        <v/>
      </c>
      <c r="C116" s="272" t="str">
        <f t="shared" si="6"/>
        <v/>
      </c>
      <c r="D116" s="272" t="str">
        <f t="shared" si="7"/>
        <v/>
      </c>
      <c r="E116" s="272">
        <f t="shared" si="8"/>
        <v>0</v>
      </c>
      <c r="F116" s="272">
        <v>114</v>
      </c>
      <c r="G116" s="272" t="str">
        <f t="shared" si="9"/>
        <v/>
      </c>
      <c r="H116" s="272" t="str">
        <f>IFERROR(VLOOKUP(B116,CAPTURE_DATA!$W$4:$Z$2000,4,FALSE),"")</f>
        <v/>
      </c>
    </row>
    <row r="117" spans="1:8" x14ac:dyDescent="0.35">
      <c r="A117" s="272">
        <f t="shared" si="5"/>
        <v>1</v>
      </c>
      <c r="B117" s="7" t="str">
        <f>IF(CAPTURE_DATA!W118=0,"",CAPTURE_DATA!W118)</f>
        <v/>
      </c>
      <c r="C117" s="272" t="str">
        <f t="shared" si="6"/>
        <v/>
      </c>
      <c r="D117" s="272" t="str">
        <f t="shared" si="7"/>
        <v/>
      </c>
      <c r="E117" s="272">
        <f t="shared" si="8"/>
        <v>0</v>
      </c>
      <c r="F117" s="272">
        <v>115</v>
      </c>
      <c r="G117" s="272" t="str">
        <f t="shared" si="9"/>
        <v/>
      </c>
      <c r="H117" s="272" t="str">
        <f>IFERROR(VLOOKUP(B117,CAPTURE_DATA!$W$4:$Z$2000,4,FALSE),"")</f>
        <v/>
      </c>
    </row>
    <row r="118" spans="1:8" x14ac:dyDescent="0.35">
      <c r="A118" s="272">
        <f t="shared" si="5"/>
        <v>1</v>
      </c>
      <c r="B118" s="7" t="str">
        <f>IF(CAPTURE_DATA!W119=0,"",CAPTURE_DATA!W119)</f>
        <v/>
      </c>
      <c r="C118" s="272" t="str">
        <f t="shared" si="6"/>
        <v/>
      </c>
      <c r="D118" s="272" t="str">
        <f t="shared" si="7"/>
        <v/>
      </c>
      <c r="E118" s="272">
        <f t="shared" si="8"/>
        <v>0</v>
      </c>
      <c r="F118" s="272">
        <v>116</v>
      </c>
      <c r="G118" s="272" t="str">
        <f t="shared" si="9"/>
        <v/>
      </c>
      <c r="H118" s="272" t="str">
        <f>IFERROR(VLOOKUP(B118,CAPTURE_DATA!$W$4:$Z$2000,4,FALSE),"")</f>
        <v/>
      </c>
    </row>
    <row r="119" spans="1:8" x14ac:dyDescent="0.35">
      <c r="A119" s="272">
        <f t="shared" si="5"/>
        <v>1</v>
      </c>
      <c r="B119" s="7" t="str">
        <f>IF(CAPTURE_DATA!W120=0,"",CAPTURE_DATA!W120)</f>
        <v/>
      </c>
      <c r="C119" s="272" t="str">
        <f t="shared" si="6"/>
        <v/>
      </c>
      <c r="D119" s="272" t="str">
        <f t="shared" si="7"/>
        <v/>
      </c>
      <c r="E119" s="272">
        <f t="shared" si="8"/>
        <v>0</v>
      </c>
      <c r="F119" s="272">
        <v>117</v>
      </c>
      <c r="G119" s="272" t="str">
        <f t="shared" si="9"/>
        <v/>
      </c>
      <c r="H119" s="272" t="str">
        <f>IFERROR(VLOOKUP(B119,CAPTURE_DATA!$W$4:$Z$2000,4,FALSE),"")</f>
        <v/>
      </c>
    </row>
    <row r="120" spans="1:8" x14ac:dyDescent="0.35">
      <c r="A120" s="272">
        <f t="shared" si="5"/>
        <v>1</v>
      </c>
      <c r="B120" s="7" t="str">
        <f>IF(CAPTURE_DATA!W121=0,"",CAPTURE_DATA!W121)</f>
        <v/>
      </c>
      <c r="C120" s="272" t="str">
        <f t="shared" si="6"/>
        <v/>
      </c>
      <c r="D120" s="272" t="str">
        <f t="shared" si="7"/>
        <v/>
      </c>
      <c r="E120" s="272">
        <f t="shared" si="8"/>
        <v>0</v>
      </c>
      <c r="F120" s="272">
        <v>118</v>
      </c>
      <c r="G120" s="272" t="str">
        <f t="shared" si="9"/>
        <v/>
      </c>
      <c r="H120" s="272" t="str">
        <f>IFERROR(VLOOKUP(B120,CAPTURE_DATA!$W$4:$Z$2000,4,FALSE),"")</f>
        <v/>
      </c>
    </row>
    <row r="121" spans="1:8" x14ac:dyDescent="0.35">
      <c r="A121" s="272">
        <f t="shared" si="5"/>
        <v>1</v>
      </c>
      <c r="B121" s="7" t="str">
        <f>IF(CAPTURE_DATA!W122=0,"",CAPTURE_DATA!W122)</f>
        <v/>
      </c>
      <c r="C121" s="272" t="str">
        <f t="shared" si="6"/>
        <v/>
      </c>
      <c r="D121" s="272" t="str">
        <f t="shared" si="7"/>
        <v/>
      </c>
      <c r="E121" s="272">
        <f t="shared" si="8"/>
        <v>0</v>
      </c>
      <c r="F121" s="272">
        <v>119</v>
      </c>
      <c r="G121" s="272" t="str">
        <f t="shared" si="9"/>
        <v/>
      </c>
      <c r="H121" s="272" t="str">
        <f>IFERROR(VLOOKUP(B121,CAPTURE_DATA!$W$4:$Z$2000,4,FALSE),"")</f>
        <v/>
      </c>
    </row>
    <row r="122" spans="1:8" x14ac:dyDescent="0.35">
      <c r="A122" s="272">
        <f t="shared" si="5"/>
        <v>1</v>
      </c>
      <c r="B122" s="7" t="str">
        <f>IF(CAPTURE_DATA!W123=0,"",CAPTURE_DATA!W123)</f>
        <v/>
      </c>
      <c r="C122" s="272" t="str">
        <f t="shared" si="6"/>
        <v/>
      </c>
      <c r="D122" s="272" t="str">
        <f t="shared" si="7"/>
        <v/>
      </c>
      <c r="E122" s="272">
        <f t="shared" si="8"/>
        <v>0</v>
      </c>
      <c r="F122" s="272">
        <v>120</v>
      </c>
      <c r="G122" s="272" t="str">
        <f t="shared" si="9"/>
        <v/>
      </c>
      <c r="H122" s="272" t="str">
        <f>IFERROR(VLOOKUP(B122,CAPTURE_DATA!$W$4:$Z$2000,4,FALSE),"")</f>
        <v/>
      </c>
    </row>
    <row r="123" spans="1:8" x14ac:dyDescent="0.35">
      <c r="A123" s="272">
        <f t="shared" si="5"/>
        <v>1</v>
      </c>
      <c r="B123" s="7" t="str">
        <f>IF(CAPTURE_DATA!W124=0,"",CAPTURE_DATA!W124)</f>
        <v/>
      </c>
      <c r="C123" s="272" t="str">
        <f t="shared" si="6"/>
        <v/>
      </c>
      <c r="D123" s="272" t="str">
        <f t="shared" si="7"/>
        <v/>
      </c>
      <c r="E123" s="272">
        <f t="shared" si="8"/>
        <v>0</v>
      </c>
      <c r="F123" s="272">
        <v>121</v>
      </c>
      <c r="G123" s="272" t="str">
        <f t="shared" si="9"/>
        <v/>
      </c>
      <c r="H123" s="272" t="str">
        <f>IFERROR(VLOOKUP(B123,CAPTURE_DATA!$W$4:$Z$2000,4,FALSE),"")</f>
        <v/>
      </c>
    </row>
    <row r="124" spans="1:8" x14ac:dyDescent="0.35">
      <c r="A124" s="272">
        <f t="shared" si="5"/>
        <v>1</v>
      </c>
      <c r="B124" s="7" t="str">
        <f>IF(CAPTURE_DATA!W125=0,"",CAPTURE_DATA!W125)</f>
        <v/>
      </c>
      <c r="C124" s="272" t="str">
        <f t="shared" si="6"/>
        <v/>
      </c>
      <c r="D124" s="272" t="str">
        <f t="shared" si="7"/>
        <v/>
      </c>
      <c r="E124" s="272">
        <f t="shared" si="8"/>
        <v>0</v>
      </c>
      <c r="F124" s="272">
        <v>122</v>
      </c>
      <c r="G124" s="272" t="str">
        <f t="shared" si="9"/>
        <v/>
      </c>
      <c r="H124" s="272" t="str">
        <f>IFERROR(VLOOKUP(B124,CAPTURE_DATA!$W$4:$Z$2000,4,FALSE),"")</f>
        <v/>
      </c>
    </row>
    <row r="125" spans="1:8" x14ac:dyDescent="0.35">
      <c r="A125" s="272">
        <f t="shared" si="5"/>
        <v>1</v>
      </c>
      <c r="B125" s="7" t="str">
        <f>IF(CAPTURE_DATA!W126=0,"",CAPTURE_DATA!W126)</f>
        <v/>
      </c>
      <c r="C125" s="272" t="str">
        <f t="shared" si="6"/>
        <v/>
      </c>
      <c r="D125" s="272" t="str">
        <f t="shared" si="7"/>
        <v/>
      </c>
      <c r="E125" s="272">
        <f t="shared" si="8"/>
        <v>0</v>
      </c>
      <c r="F125" s="272">
        <v>123</v>
      </c>
      <c r="G125" s="272" t="str">
        <f t="shared" si="9"/>
        <v/>
      </c>
      <c r="H125" s="272" t="str">
        <f>IFERROR(VLOOKUP(B125,CAPTURE_DATA!$W$4:$Z$2000,4,FALSE),"")</f>
        <v/>
      </c>
    </row>
    <row r="126" spans="1:8" x14ac:dyDescent="0.35">
      <c r="A126" s="272">
        <f t="shared" si="5"/>
        <v>1</v>
      </c>
      <c r="B126" s="7" t="str">
        <f>IF(CAPTURE_DATA!W127=0,"",CAPTURE_DATA!W127)</f>
        <v/>
      </c>
      <c r="C126" s="272" t="str">
        <f t="shared" si="6"/>
        <v/>
      </c>
      <c r="D126" s="272" t="str">
        <f t="shared" si="7"/>
        <v/>
      </c>
      <c r="E126" s="272">
        <f t="shared" si="8"/>
        <v>0</v>
      </c>
      <c r="F126" s="272">
        <v>124</v>
      </c>
      <c r="G126" s="272" t="str">
        <f t="shared" si="9"/>
        <v/>
      </c>
      <c r="H126" s="272" t="str">
        <f>IFERROR(VLOOKUP(B126,CAPTURE_DATA!$W$4:$Z$2000,4,FALSE),"")</f>
        <v/>
      </c>
    </row>
    <row r="127" spans="1:8" x14ac:dyDescent="0.35">
      <c r="A127" s="272">
        <f t="shared" si="5"/>
        <v>1</v>
      </c>
      <c r="B127" s="7" t="str">
        <f>IF(CAPTURE_DATA!W128=0,"",CAPTURE_DATA!W128)</f>
        <v/>
      </c>
      <c r="C127" s="272" t="str">
        <f t="shared" si="6"/>
        <v/>
      </c>
      <c r="D127" s="272" t="str">
        <f t="shared" si="7"/>
        <v/>
      </c>
      <c r="E127" s="272">
        <f t="shared" si="8"/>
        <v>0</v>
      </c>
      <c r="F127" s="272">
        <v>125</v>
      </c>
      <c r="G127" s="272" t="str">
        <f t="shared" si="9"/>
        <v/>
      </c>
      <c r="H127" s="272" t="str">
        <f>IFERROR(VLOOKUP(B127,CAPTURE_DATA!$W$4:$Z$2000,4,FALSE),"")</f>
        <v/>
      </c>
    </row>
    <row r="128" spans="1:8" x14ac:dyDescent="0.35">
      <c r="A128" s="272">
        <f t="shared" si="5"/>
        <v>1</v>
      </c>
      <c r="B128" s="7" t="str">
        <f>IF(CAPTURE_DATA!W129=0,"",CAPTURE_DATA!W129)</f>
        <v/>
      </c>
      <c r="C128" s="272" t="str">
        <f t="shared" si="6"/>
        <v/>
      </c>
      <c r="D128" s="272" t="str">
        <f t="shared" si="7"/>
        <v/>
      </c>
      <c r="E128" s="272">
        <f t="shared" si="8"/>
        <v>0</v>
      </c>
      <c r="F128" s="272">
        <v>126</v>
      </c>
      <c r="G128" s="272" t="str">
        <f t="shared" si="9"/>
        <v/>
      </c>
      <c r="H128" s="272" t="str">
        <f>IFERROR(VLOOKUP(B128,CAPTURE_DATA!$W$4:$Z$2000,4,FALSE),"")</f>
        <v/>
      </c>
    </row>
    <row r="129" spans="1:8" x14ac:dyDescent="0.35">
      <c r="A129" s="272">
        <f t="shared" si="5"/>
        <v>1</v>
      </c>
      <c r="B129" s="7" t="str">
        <f>IF(CAPTURE_DATA!W130=0,"",CAPTURE_DATA!W130)</f>
        <v/>
      </c>
      <c r="C129" s="272" t="str">
        <f t="shared" si="6"/>
        <v/>
      </c>
      <c r="D129" s="272" t="str">
        <f t="shared" si="7"/>
        <v/>
      </c>
      <c r="E129" s="272">
        <f t="shared" si="8"/>
        <v>0</v>
      </c>
      <c r="F129" s="272">
        <v>127</v>
      </c>
      <c r="G129" s="272" t="str">
        <f t="shared" si="9"/>
        <v/>
      </c>
      <c r="H129" s="272" t="str">
        <f>IFERROR(VLOOKUP(B129,CAPTURE_DATA!$W$4:$Z$2000,4,FALSE),"")</f>
        <v/>
      </c>
    </row>
    <row r="130" spans="1:8" x14ac:dyDescent="0.35">
      <c r="A130" s="272">
        <f t="shared" si="5"/>
        <v>1</v>
      </c>
      <c r="B130" s="7" t="str">
        <f>IF(CAPTURE_DATA!W131=0,"",CAPTURE_DATA!W131)</f>
        <v/>
      </c>
      <c r="C130" s="272" t="str">
        <f t="shared" si="6"/>
        <v/>
      </c>
      <c r="D130" s="272" t="str">
        <f t="shared" si="7"/>
        <v/>
      </c>
      <c r="E130" s="272">
        <f t="shared" si="8"/>
        <v>0</v>
      </c>
      <c r="F130" s="272">
        <v>128</v>
      </c>
      <c r="G130" s="272" t="str">
        <f t="shared" si="9"/>
        <v/>
      </c>
      <c r="H130" s="272" t="str">
        <f>IFERROR(VLOOKUP(B130,CAPTURE_DATA!$W$4:$Z$2000,4,FALSE),"")</f>
        <v/>
      </c>
    </row>
    <row r="131" spans="1:8" x14ac:dyDescent="0.35">
      <c r="A131" s="272">
        <f t="shared" si="5"/>
        <v>1</v>
      </c>
      <c r="B131" s="7" t="str">
        <f>IF(CAPTURE_DATA!W132=0,"",CAPTURE_DATA!W132)</f>
        <v/>
      </c>
      <c r="C131" s="272" t="str">
        <f t="shared" si="6"/>
        <v/>
      </c>
      <c r="D131" s="272" t="str">
        <f t="shared" si="7"/>
        <v/>
      </c>
      <c r="E131" s="272">
        <f t="shared" si="8"/>
        <v>0</v>
      </c>
      <c r="F131" s="272">
        <v>129</v>
      </c>
      <c r="G131" s="272" t="str">
        <f t="shared" si="9"/>
        <v/>
      </c>
      <c r="H131" s="272" t="str">
        <f>IFERROR(VLOOKUP(B131,CAPTURE_DATA!$W$4:$Z$2000,4,FALSE),"")</f>
        <v/>
      </c>
    </row>
    <row r="132" spans="1:8" x14ac:dyDescent="0.35">
      <c r="A132" s="272">
        <f t="shared" ref="A132:A195" si="10">RANK(E132,$E$3:$E$2000,)</f>
        <v>1</v>
      </c>
      <c r="B132" s="7" t="str">
        <f>IF(CAPTURE_DATA!W133=0,"",CAPTURE_DATA!W133)</f>
        <v/>
      </c>
      <c r="C132" s="272" t="str">
        <f t="shared" ref="C132:C195" si="11">IFERROR(VALUE(B132),"")</f>
        <v/>
      </c>
      <c r="D132" s="272" t="str">
        <f t="shared" ref="D132:D195" si="12">IF(CONCATENATE(B132,"-",H132)="-","",(CONCATENATE(B132,"-",H132)))</f>
        <v/>
      </c>
      <c r="E132" s="272">
        <f t="shared" ref="E132:E195" si="13">IF(C132="",0,C132)</f>
        <v>0</v>
      </c>
      <c r="F132" s="272">
        <v>130</v>
      </c>
      <c r="G132" s="272" t="str">
        <f t="shared" ref="G132:G195" si="14">IFERROR(VLOOKUP(F132,$A$1:$D$2000,4,FALSE),"")</f>
        <v/>
      </c>
      <c r="H132" s="272" t="str">
        <f>IFERROR(VLOOKUP(B132,CAPTURE_DATA!$W$4:$Z$2000,4,FALSE),"")</f>
        <v/>
      </c>
    </row>
    <row r="133" spans="1:8" x14ac:dyDescent="0.35">
      <c r="A133" s="272">
        <f t="shared" si="10"/>
        <v>1</v>
      </c>
      <c r="B133" s="7" t="str">
        <f>IF(CAPTURE_DATA!W134=0,"",CAPTURE_DATA!W134)</f>
        <v/>
      </c>
      <c r="C133" s="272" t="str">
        <f t="shared" si="11"/>
        <v/>
      </c>
      <c r="D133" s="272" t="str">
        <f t="shared" si="12"/>
        <v/>
      </c>
      <c r="E133" s="272">
        <f t="shared" si="13"/>
        <v>0</v>
      </c>
      <c r="F133" s="272">
        <v>131</v>
      </c>
      <c r="G133" s="272" t="str">
        <f t="shared" si="14"/>
        <v/>
      </c>
      <c r="H133" s="272" t="str">
        <f>IFERROR(VLOOKUP(B133,CAPTURE_DATA!$W$4:$Z$2000,4,FALSE),"")</f>
        <v/>
      </c>
    </row>
    <row r="134" spans="1:8" x14ac:dyDescent="0.35">
      <c r="A134" s="272">
        <f t="shared" si="10"/>
        <v>1</v>
      </c>
      <c r="B134" s="7" t="str">
        <f>IF(CAPTURE_DATA!W135=0,"",CAPTURE_DATA!W135)</f>
        <v/>
      </c>
      <c r="C134" s="272" t="str">
        <f t="shared" si="11"/>
        <v/>
      </c>
      <c r="D134" s="272" t="str">
        <f t="shared" si="12"/>
        <v/>
      </c>
      <c r="E134" s="272">
        <f t="shared" si="13"/>
        <v>0</v>
      </c>
      <c r="F134" s="272">
        <v>132</v>
      </c>
      <c r="G134" s="272" t="str">
        <f t="shared" si="14"/>
        <v/>
      </c>
      <c r="H134" s="272" t="str">
        <f>IFERROR(VLOOKUP(B134,CAPTURE_DATA!$W$4:$Z$2000,4,FALSE),"")</f>
        <v/>
      </c>
    </row>
    <row r="135" spans="1:8" x14ac:dyDescent="0.35">
      <c r="A135" s="272">
        <f t="shared" si="10"/>
        <v>1</v>
      </c>
      <c r="B135" s="7" t="str">
        <f>IF(CAPTURE_DATA!W136=0,"",CAPTURE_DATA!W136)</f>
        <v/>
      </c>
      <c r="C135" s="272" t="str">
        <f t="shared" si="11"/>
        <v/>
      </c>
      <c r="D135" s="272" t="str">
        <f t="shared" si="12"/>
        <v/>
      </c>
      <c r="E135" s="272">
        <f t="shared" si="13"/>
        <v>0</v>
      </c>
      <c r="F135" s="272">
        <v>133</v>
      </c>
      <c r="G135" s="272" t="str">
        <f t="shared" si="14"/>
        <v/>
      </c>
      <c r="H135" s="272" t="str">
        <f>IFERROR(VLOOKUP(B135,CAPTURE_DATA!$W$4:$Z$2000,4,FALSE),"")</f>
        <v/>
      </c>
    </row>
    <row r="136" spans="1:8" x14ac:dyDescent="0.35">
      <c r="A136" s="272">
        <f t="shared" si="10"/>
        <v>1</v>
      </c>
      <c r="B136" s="7" t="str">
        <f>IF(CAPTURE_DATA!W137=0,"",CAPTURE_DATA!W137)</f>
        <v/>
      </c>
      <c r="C136" s="272" t="str">
        <f t="shared" si="11"/>
        <v/>
      </c>
      <c r="D136" s="272" t="str">
        <f t="shared" si="12"/>
        <v/>
      </c>
      <c r="E136" s="272">
        <f t="shared" si="13"/>
        <v>0</v>
      </c>
      <c r="F136" s="272">
        <v>134</v>
      </c>
      <c r="G136" s="272" t="str">
        <f t="shared" si="14"/>
        <v/>
      </c>
      <c r="H136" s="272" t="str">
        <f>IFERROR(VLOOKUP(B136,CAPTURE_DATA!$W$4:$Z$2000,4,FALSE),"")</f>
        <v/>
      </c>
    </row>
    <row r="137" spans="1:8" x14ac:dyDescent="0.35">
      <c r="A137" s="272">
        <f t="shared" si="10"/>
        <v>1</v>
      </c>
      <c r="B137" s="7" t="str">
        <f>IF(CAPTURE_DATA!W138=0,"",CAPTURE_DATA!W138)</f>
        <v/>
      </c>
      <c r="C137" s="272" t="str">
        <f t="shared" si="11"/>
        <v/>
      </c>
      <c r="D137" s="272" t="str">
        <f t="shared" si="12"/>
        <v/>
      </c>
      <c r="E137" s="272">
        <f t="shared" si="13"/>
        <v>0</v>
      </c>
      <c r="F137" s="272">
        <v>135</v>
      </c>
      <c r="G137" s="272" t="str">
        <f t="shared" si="14"/>
        <v/>
      </c>
      <c r="H137" s="272" t="str">
        <f>IFERROR(VLOOKUP(B137,CAPTURE_DATA!$W$4:$Z$2000,4,FALSE),"")</f>
        <v/>
      </c>
    </row>
    <row r="138" spans="1:8" x14ac:dyDescent="0.35">
      <c r="A138" s="272">
        <f t="shared" si="10"/>
        <v>1</v>
      </c>
      <c r="B138" s="7" t="str">
        <f>IF(CAPTURE_DATA!W139=0,"",CAPTURE_DATA!W139)</f>
        <v/>
      </c>
      <c r="C138" s="272" t="str">
        <f t="shared" si="11"/>
        <v/>
      </c>
      <c r="D138" s="272" t="str">
        <f t="shared" si="12"/>
        <v/>
      </c>
      <c r="E138" s="272">
        <f t="shared" si="13"/>
        <v>0</v>
      </c>
      <c r="F138" s="272">
        <v>136</v>
      </c>
      <c r="G138" s="272" t="str">
        <f t="shared" si="14"/>
        <v/>
      </c>
      <c r="H138" s="272" t="str">
        <f>IFERROR(VLOOKUP(B138,CAPTURE_DATA!$W$4:$Z$2000,4,FALSE),"")</f>
        <v/>
      </c>
    </row>
    <row r="139" spans="1:8" x14ac:dyDescent="0.35">
      <c r="A139" s="272">
        <f t="shared" si="10"/>
        <v>1</v>
      </c>
      <c r="B139" s="7" t="str">
        <f>IF(CAPTURE_DATA!W140=0,"",CAPTURE_DATA!W140)</f>
        <v/>
      </c>
      <c r="C139" s="272" t="str">
        <f t="shared" si="11"/>
        <v/>
      </c>
      <c r="D139" s="272" t="str">
        <f t="shared" si="12"/>
        <v/>
      </c>
      <c r="E139" s="272">
        <f t="shared" si="13"/>
        <v>0</v>
      </c>
      <c r="F139" s="272">
        <v>137</v>
      </c>
      <c r="G139" s="272" t="str">
        <f t="shared" si="14"/>
        <v/>
      </c>
      <c r="H139" s="272" t="str">
        <f>IFERROR(VLOOKUP(B139,CAPTURE_DATA!$W$4:$Z$2000,4,FALSE),"")</f>
        <v/>
      </c>
    </row>
    <row r="140" spans="1:8" x14ac:dyDescent="0.35">
      <c r="A140" s="272">
        <f t="shared" si="10"/>
        <v>1</v>
      </c>
      <c r="B140" s="7" t="str">
        <f>IF(CAPTURE_DATA!W141=0,"",CAPTURE_DATA!W141)</f>
        <v/>
      </c>
      <c r="C140" s="272" t="str">
        <f t="shared" si="11"/>
        <v/>
      </c>
      <c r="D140" s="272" t="str">
        <f t="shared" si="12"/>
        <v/>
      </c>
      <c r="E140" s="272">
        <f t="shared" si="13"/>
        <v>0</v>
      </c>
      <c r="F140" s="272">
        <v>138</v>
      </c>
      <c r="G140" s="272" t="str">
        <f t="shared" si="14"/>
        <v/>
      </c>
      <c r="H140" s="272" t="str">
        <f>IFERROR(VLOOKUP(B140,CAPTURE_DATA!$W$4:$Z$2000,4,FALSE),"")</f>
        <v/>
      </c>
    </row>
    <row r="141" spans="1:8" x14ac:dyDescent="0.35">
      <c r="A141" s="272">
        <f t="shared" si="10"/>
        <v>1</v>
      </c>
      <c r="B141" s="7" t="str">
        <f>IF(CAPTURE_DATA!W142=0,"",CAPTURE_DATA!W142)</f>
        <v/>
      </c>
      <c r="C141" s="272" t="str">
        <f t="shared" si="11"/>
        <v/>
      </c>
      <c r="D141" s="272" t="str">
        <f t="shared" si="12"/>
        <v/>
      </c>
      <c r="E141" s="272">
        <f t="shared" si="13"/>
        <v>0</v>
      </c>
      <c r="F141" s="272">
        <v>139</v>
      </c>
      <c r="G141" s="272" t="str">
        <f t="shared" si="14"/>
        <v/>
      </c>
      <c r="H141" s="272" t="str">
        <f>IFERROR(VLOOKUP(B141,CAPTURE_DATA!$W$4:$Z$2000,4,FALSE),"")</f>
        <v/>
      </c>
    </row>
    <row r="142" spans="1:8" x14ac:dyDescent="0.35">
      <c r="A142" s="272">
        <f t="shared" si="10"/>
        <v>1</v>
      </c>
      <c r="B142" s="7" t="str">
        <f>IF(CAPTURE_DATA!W143=0,"",CAPTURE_DATA!W143)</f>
        <v/>
      </c>
      <c r="C142" s="272" t="str">
        <f t="shared" si="11"/>
        <v/>
      </c>
      <c r="D142" s="272" t="str">
        <f t="shared" si="12"/>
        <v/>
      </c>
      <c r="E142" s="272">
        <f t="shared" si="13"/>
        <v>0</v>
      </c>
      <c r="F142" s="272">
        <v>140</v>
      </c>
      <c r="G142" s="272" t="str">
        <f t="shared" si="14"/>
        <v/>
      </c>
      <c r="H142" s="272" t="str">
        <f>IFERROR(VLOOKUP(B142,CAPTURE_DATA!$W$4:$Z$2000,4,FALSE),"")</f>
        <v/>
      </c>
    </row>
    <row r="143" spans="1:8" x14ac:dyDescent="0.35">
      <c r="A143" s="272">
        <f t="shared" si="10"/>
        <v>1</v>
      </c>
      <c r="B143" s="7" t="str">
        <f>IF(CAPTURE_DATA!W144=0,"",CAPTURE_DATA!W144)</f>
        <v/>
      </c>
      <c r="C143" s="272" t="str">
        <f t="shared" si="11"/>
        <v/>
      </c>
      <c r="D143" s="272" t="str">
        <f t="shared" si="12"/>
        <v/>
      </c>
      <c r="E143" s="272">
        <f t="shared" si="13"/>
        <v>0</v>
      </c>
      <c r="F143" s="272">
        <v>141</v>
      </c>
      <c r="G143" s="272" t="str">
        <f t="shared" si="14"/>
        <v/>
      </c>
      <c r="H143" s="272" t="str">
        <f>IFERROR(VLOOKUP(B143,CAPTURE_DATA!$W$4:$Z$2000,4,FALSE),"")</f>
        <v/>
      </c>
    </row>
    <row r="144" spans="1:8" x14ac:dyDescent="0.35">
      <c r="A144" s="272">
        <f t="shared" si="10"/>
        <v>1</v>
      </c>
      <c r="B144" s="7" t="str">
        <f>IF(CAPTURE_DATA!W145=0,"",CAPTURE_DATA!W145)</f>
        <v/>
      </c>
      <c r="C144" s="272" t="str">
        <f t="shared" si="11"/>
        <v/>
      </c>
      <c r="D144" s="272" t="str">
        <f t="shared" si="12"/>
        <v/>
      </c>
      <c r="E144" s="272">
        <f t="shared" si="13"/>
        <v>0</v>
      </c>
      <c r="F144" s="272">
        <v>142</v>
      </c>
      <c r="G144" s="272" t="str">
        <f t="shared" si="14"/>
        <v/>
      </c>
      <c r="H144" s="272" t="str">
        <f>IFERROR(VLOOKUP(B144,CAPTURE_DATA!$W$4:$Z$2000,4,FALSE),"")</f>
        <v/>
      </c>
    </row>
    <row r="145" spans="1:8" x14ac:dyDescent="0.35">
      <c r="A145" s="272">
        <f t="shared" si="10"/>
        <v>1</v>
      </c>
      <c r="B145" s="7" t="str">
        <f>IF(CAPTURE_DATA!W146=0,"",CAPTURE_DATA!W146)</f>
        <v/>
      </c>
      <c r="C145" s="272" t="str">
        <f t="shared" si="11"/>
        <v/>
      </c>
      <c r="D145" s="272" t="str">
        <f t="shared" si="12"/>
        <v/>
      </c>
      <c r="E145" s="272">
        <f t="shared" si="13"/>
        <v>0</v>
      </c>
      <c r="F145" s="272">
        <v>143</v>
      </c>
      <c r="G145" s="272" t="str">
        <f t="shared" si="14"/>
        <v/>
      </c>
      <c r="H145" s="272" t="str">
        <f>IFERROR(VLOOKUP(B145,CAPTURE_DATA!$W$4:$Z$2000,4,FALSE),"")</f>
        <v/>
      </c>
    </row>
    <row r="146" spans="1:8" x14ac:dyDescent="0.35">
      <c r="A146" s="272">
        <f t="shared" si="10"/>
        <v>1</v>
      </c>
      <c r="B146" s="7" t="str">
        <f>IF(CAPTURE_DATA!W147=0,"",CAPTURE_DATA!W147)</f>
        <v/>
      </c>
      <c r="C146" s="272" t="str">
        <f t="shared" si="11"/>
        <v/>
      </c>
      <c r="D146" s="272" t="str">
        <f t="shared" si="12"/>
        <v/>
      </c>
      <c r="E146" s="272">
        <f t="shared" si="13"/>
        <v>0</v>
      </c>
      <c r="F146" s="272">
        <v>144</v>
      </c>
      <c r="G146" s="272" t="str">
        <f t="shared" si="14"/>
        <v/>
      </c>
      <c r="H146" s="272" t="str">
        <f>IFERROR(VLOOKUP(B146,CAPTURE_DATA!$W$4:$Z$2000,4,FALSE),"")</f>
        <v/>
      </c>
    </row>
    <row r="147" spans="1:8" x14ac:dyDescent="0.35">
      <c r="A147" s="272">
        <f t="shared" si="10"/>
        <v>1</v>
      </c>
      <c r="B147" s="7" t="str">
        <f>IF(CAPTURE_DATA!W148=0,"",CAPTURE_DATA!W148)</f>
        <v/>
      </c>
      <c r="C147" s="272" t="str">
        <f t="shared" si="11"/>
        <v/>
      </c>
      <c r="D147" s="272" t="str">
        <f t="shared" si="12"/>
        <v/>
      </c>
      <c r="E147" s="272">
        <f t="shared" si="13"/>
        <v>0</v>
      </c>
      <c r="F147" s="272">
        <v>145</v>
      </c>
      <c r="G147" s="272" t="str">
        <f t="shared" si="14"/>
        <v/>
      </c>
      <c r="H147" s="272" t="str">
        <f>IFERROR(VLOOKUP(B147,CAPTURE_DATA!$W$4:$Z$2000,4,FALSE),"")</f>
        <v/>
      </c>
    </row>
    <row r="148" spans="1:8" x14ac:dyDescent="0.35">
      <c r="A148" s="272">
        <f t="shared" si="10"/>
        <v>1</v>
      </c>
      <c r="B148" s="7" t="str">
        <f>IF(CAPTURE_DATA!W149=0,"",CAPTURE_DATA!W149)</f>
        <v/>
      </c>
      <c r="C148" s="272" t="str">
        <f t="shared" si="11"/>
        <v/>
      </c>
      <c r="D148" s="272" t="str">
        <f t="shared" si="12"/>
        <v/>
      </c>
      <c r="E148" s="272">
        <f t="shared" si="13"/>
        <v>0</v>
      </c>
      <c r="F148" s="272">
        <v>146</v>
      </c>
      <c r="G148" s="272" t="str">
        <f t="shared" si="14"/>
        <v/>
      </c>
      <c r="H148" s="272" t="str">
        <f>IFERROR(VLOOKUP(B148,CAPTURE_DATA!$W$4:$Z$2000,4,FALSE),"")</f>
        <v/>
      </c>
    </row>
    <row r="149" spans="1:8" x14ac:dyDescent="0.35">
      <c r="A149" s="272">
        <f t="shared" si="10"/>
        <v>1</v>
      </c>
      <c r="B149" s="7" t="str">
        <f>IF(CAPTURE_DATA!W150=0,"",CAPTURE_DATA!W150)</f>
        <v/>
      </c>
      <c r="C149" s="272" t="str">
        <f t="shared" si="11"/>
        <v/>
      </c>
      <c r="D149" s="272" t="str">
        <f t="shared" si="12"/>
        <v/>
      </c>
      <c r="E149" s="272">
        <f t="shared" si="13"/>
        <v>0</v>
      </c>
      <c r="F149" s="272">
        <v>147</v>
      </c>
      <c r="G149" s="272" t="str">
        <f t="shared" si="14"/>
        <v/>
      </c>
      <c r="H149" s="272" t="str">
        <f>IFERROR(VLOOKUP(B149,CAPTURE_DATA!$W$4:$Z$2000,4,FALSE),"")</f>
        <v/>
      </c>
    </row>
    <row r="150" spans="1:8" x14ac:dyDescent="0.35">
      <c r="A150" s="272">
        <f t="shared" si="10"/>
        <v>1</v>
      </c>
      <c r="B150" s="7" t="str">
        <f>IF(CAPTURE_DATA!W151=0,"",CAPTURE_DATA!W151)</f>
        <v/>
      </c>
      <c r="C150" s="272" t="str">
        <f t="shared" si="11"/>
        <v/>
      </c>
      <c r="D150" s="272" t="str">
        <f t="shared" si="12"/>
        <v/>
      </c>
      <c r="E150" s="272">
        <f t="shared" si="13"/>
        <v>0</v>
      </c>
      <c r="F150" s="272">
        <v>148</v>
      </c>
      <c r="G150" s="272" t="str">
        <f t="shared" si="14"/>
        <v/>
      </c>
      <c r="H150" s="272" t="str">
        <f>IFERROR(VLOOKUP(B150,CAPTURE_DATA!$W$4:$Z$2000,4,FALSE),"")</f>
        <v/>
      </c>
    </row>
    <row r="151" spans="1:8" x14ac:dyDescent="0.35">
      <c r="A151" s="272">
        <f t="shared" si="10"/>
        <v>1</v>
      </c>
      <c r="B151" s="7" t="str">
        <f>IF(CAPTURE_DATA!W152=0,"",CAPTURE_DATA!W152)</f>
        <v/>
      </c>
      <c r="C151" s="272" t="str">
        <f t="shared" si="11"/>
        <v/>
      </c>
      <c r="D151" s="272" t="str">
        <f t="shared" si="12"/>
        <v/>
      </c>
      <c r="E151" s="272">
        <f t="shared" si="13"/>
        <v>0</v>
      </c>
      <c r="F151" s="272">
        <v>149</v>
      </c>
      <c r="G151" s="272" t="str">
        <f t="shared" si="14"/>
        <v/>
      </c>
      <c r="H151" s="272" t="str">
        <f>IFERROR(VLOOKUP(B151,CAPTURE_DATA!$W$4:$Z$2000,4,FALSE),"")</f>
        <v/>
      </c>
    </row>
    <row r="152" spans="1:8" x14ac:dyDescent="0.35">
      <c r="A152" s="272">
        <f t="shared" si="10"/>
        <v>1</v>
      </c>
      <c r="B152" s="7" t="str">
        <f>IF(CAPTURE_DATA!W153=0,"",CAPTURE_DATA!W153)</f>
        <v/>
      </c>
      <c r="C152" s="272" t="str">
        <f t="shared" si="11"/>
        <v/>
      </c>
      <c r="D152" s="272" t="str">
        <f t="shared" si="12"/>
        <v/>
      </c>
      <c r="E152" s="272">
        <f t="shared" si="13"/>
        <v>0</v>
      </c>
      <c r="F152" s="272">
        <v>150</v>
      </c>
      <c r="G152" s="272" t="str">
        <f t="shared" si="14"/>
        <v/>
      </c>
      <c r="H152" s="272" t="str">
        <f>IFERROR(VLOOKUP(B152,CAPTURE_DATA!$W$4:$Z$2000,4,FALSE),"")</f>
        <v/>
      </c>
    </row>
    <row r="153" spans="1:8" x14ac:dyDescent="0.35">
      <c r="A153" s="272">
        <f t="shared" si="10"/>
        <v>1</v>
      </c>
      <c r="B153" s="7" t="str">
        <f>IF(CAPTURE_DATA!W154=0,"",CAPTURE_DATA!W154)</f>
        <v/>
      </c>
      <c r="C153" s="272" t="str">
        <f t="shared" si="11"/>
        <v/>
      </c>
      <c r="D153" s="272" t="str">
        <f t="shared" si="12"/>
        <v/>
      </c>
      <c r="E153" s="272">
        <f t="shared" si="13"/>
        <v>0</v>
      </c>
      <c r="F153" s="272">
        <v>151</v>
      </c>
      <c r="G153" s="272" t="str">
        <f t="shared" si="14"/>
        <v/>
      </c>
      <c r="H153" s="272" t="str">
        <f>IFERROR(VLOOKUP(B153,CAPTURE_DATA!$W$4:$Z$2000,4,FALSE),"")</f>
        <v/>
      </c>
    </row>
    <row r="154" spans="1:8" x14ac:dyDescent="0.35">
      <c r="A154" s="272">
        <f t="shared" si="10"/>
        <v>1</v>
      </c>
      <c r="B154" s="7" t="str">
        <f>IF(CAPTURE_DATA!W155=0,"",CAPTURE_DATA!W155)</f>
        <v/>
      </c>
      <c r="C154" s="272" t="str">
        <f t="shared" si="11"/>
        <v/>
      </c>
      <c r="D154" s="272" t="str">
        <f t="shared" si="12"/>
        <v/>
      </c>
      <c r="E154" s="272">
        <f t="shared" si="13"/>
        <v>0</v>
      </c>
      <c r="F154" s="272">
        <v>152</v>
      </c>
      <c r="G154" s="272" t="str">
        <f t="shared" si="14"/>
        <v/>
      </c>
      <c r="H154" s="272" t="str">
        <f>IFERROR(VLOOKUP(B154,CAPTURE_DATA!$W$4:$Z$2000,4,FALSE),"")</f>
        <v/>
      </c>
    </row>
    <row r="155" spans="1:8" x14ac:dyDescent="0.35">
      <c r="A155" s="272">
        <f t="shared" si="10"/>
        <v>1</v>
      </c>
      <c r="B155" s="7" t="str">
        <f>IF(CAPTURE_DATA!W156=0,"",CAPTURE_DATA!W156)</f>
        <v/>
      </c>
      <c r="C155" s="272" t="str">
        <f t="shared" si="11"/>
        <v/>
      </c>
      <c r="D155" s="272" t="str">
        <f t="shared" si="12"/>
        <v/>
      </c>
      <c r="E155" s="272">
        <f t="shared" si="13"/>
        <v>0</v>
      </c>
      <c r="F155" s="272">
        <v>153</v>
      </c>
      <c r="G155" s="272" t="str">
        <f t="shared" si="14"/>
        <v/>
      </c>
      <c r="H155" s="272" t="str">
        <f>IFERROR(VLOOKUP(B155,CAPTURE_DATA!$W$4:$Z$2000,4,FALSE),"")</f>
        <v/>
      </c>
    </row>
    <row r="156" spans="1:8" x14ac:dyDescent="0.35">
      <c r="A156" s="272">
        <f t="shared" si="10"/>
        <v>1</v>
      </c>
      <c r="B156" s="7" t="str">
        <f>IF(CAPTURE_DATA!W157=0,"",CAPTURE_DATA!W157)</f>
        <v/>
      </c>
      <c r="C156" s="272" t="str">
        <f t="shared" si="11"/>
        <v/>
      </c>
      <c r="D156" s="272" t="str">
        <f t="shared" si="12"/>
        <v/>
      </c>
      <c r="E156" s="272">
        <f t="shared" si="13"/>
        <v>0</v>
      </c>
      <c r="F156" s="272">
        <v>154</v>
      </c>
      <c r="G156" s="272" t="str">
        <f t="shared" si="14"/>
        <v/>
      </c>
      <c r="H156" s="272" t="str">
        <f>IFERROR(VLOOKUP(B156,CAPTURE_DATA!$W$4:$Z$2000,4,FALSE),"")</f>
        <v/>
      </c>
    </row>
    <row r="157" spans="1:8" x14ac:dyDescent="0.35">
      <c r="A157" s="272">
        <f t="shared" si="10"/>
        <v>1</v>
      </c>
      <c r="B157" s="7" t="str">
        <f>IF(CAPTURE_DATA!W158=0,"",CAPTURE_DATA!W158)</f>
        <v/>
      </c>
      <c r="C157" s="272" t="str">
        <f t="shared" si="11"/>
        <v/>
      </c>
      <c r="D157" s="272" t="str">
        <f t="shared" si="12"/>
        <v/>
      </c>
      <c r="E157" s="272">
        <f t="shared" si="13"/>
        <v>0</v>
      </c>
      <c r="F157" s="272">
        <v>155</v>
      </c>
      <c r="G157" s="272" t="str">
        <f t="shared" si="14"/>
        <v/>
      </c>
      <c r="H157" s="272" t="str">
        <f>IFERROR(VLOOKUP(B157,CAPTURE_DATA!$W$4:$Z$2000,4,FALSE),"")</f>
        <v/>
      </c>
    </row>
    <row r="158" spans="1:8" x14ac:dyDescent="0.35">
      <c r="A158" s="272">
        <f t="shared" si="10"/>
        <v>1</v>
      </c>
      <c r="B158" s="7" t="str">
        <f>IF(CAPTURE_DATA!W159=0,"",CAPTURE_DATA!W159)</f>
        <v/>
      </c>
      <c r="C158" s="272" t="str">
        <f t="shared" si="11"/>
        <v/>
      </c>
      <c r="D158" s="272" t="str">
        <f t="shared" si="12"/>
        <v/>
      </c>
      <c r="E158" s="272">
        <f t="shared" si="13"/>
        <v>0</v>
      </c>
      <c r="F158" s="272">
        <v>156</v>
      </c>
      <c r="G158" s="272" t="str">
        <f t="shared" si="14"/>
        <v/>
      </c>
      <c r="H158" s="272" t="str">
        <f>IFERROR(VLOOKUP(B158,CAPTURE_DATA!$W$4:$Z$2000,4,FALSE),"")</f>
        <v/>
      </c>
    </row>
    <row r="159" spans="1:8" x14ac:dyDescent="0.35">
      <c r="A159" s="272">
        <f t="shared" si="10"/>
        <v>1</v>
      </c>
      <c r="B159" s="7" t="str">
        <f>IF(CAPTURE_DATA!W160=0,"",CAPTURE_DATA!W160)</f>
        <v/>
      </c>
      <c r="C159" s="272" t="str">
        <f t="shared" si="11"/>
        <v/>
      </c>
      <c r="D159" s="272" t="str">
        <f t="shared" si="12"/>
        <v/>
      </c>
      <c r="E159" s="272">
        <f t="shared" si="13"/>
        <v>0</v>
      </c>
      <c r="F159" s="272">
        <v>157</v>
      </c>
      <c r="G159" s="272" t="str">
        <f t="shared" si="14"/>
        <v/>
      </c>
      <c r="H159" s="272" t="str">
        <f>IFERROR(VLOOKUP(B159,CAPTURE_DATA!$W$4:$Z$2000,4,FALSE),"")</f>
        <v/>
      </c>
    </row>
    <row r="160" spans="1:8" x14ac:dyDescent="0.35">
      <c r="A160" s="272">
        <f t="shared" si="10"/>
        <v>1</v>
      </c>
      <c r="B160" s="7" t="str">
        <f>IF(CAPTURE_DATA!W161=0,"",CAPTURE_DATA!W161)</f>
        <v/>
      </c>
      <c r="C160" s="272" t="str">
        <f t="shared" si="11"/>
        <v/>
      </c>
      <c r="D160" s="272" t="str">
        <f t="shared" si="12"/>
        <v/>
      </c>
      <c r="E160" s="272">
        <f t="shared" si="13"/>
        <v>0</v>
      </c>
      <c r="F160" s="272">
        <v>158</v>
      </c>
      <c r="G160" s="272" t="str">
        <f t="shared" si="14"/>
        <v/>
      </c>
      <c r="H160" s="272" t="str">
        <f>IFERROR(VLOOKUP(B160,CAPTURE_DATA!$W$4:$Z$2000,4,FALSE),"")</f>
        <v/>
      </c>
    </row>
    <row r="161" spans="1:8" x14ac:dyDescent="0.35">
      <c r="A161" s="272">
        <f t="shared" si="10"/>
        <v>1</v>
      </c>
      <c r="B161" s="7" t="str">
        <f>IF(CAPTURE_DATA!W162=0,"",CAPTURE_DATA!W162)</f>
        <v/>
      </c>
      <c r="C161" s="272" t="str">
        <f t="shared" si="11"/>
        <v/>
      </c>
      <c r="D161" s="272" t="str">
        <f t="shared" si="12"/>
        <v/>
      </c>
      <c r="E161" s="272">
        <f t="shared" si="13"/>
        <v>0</v>
      </c>
      <c r="F161" s="272">
        <v>159</v>
      </c>
      <c r="G161" s="272" t="str">
        <f t="shared" si="14"/>
        <v/>
      </c>
      <c r="H161" s="272" t="str">
        <f>IFERROR(VLOOKUP(B161,CAPTURE_DATA!$W$4:$Z$2000,4,FALSE),"")</f>
        <v/>
      </c>
    </row>
    <row r="162" spans="1:8" x14ac:dyDescent="0.35">
      <c r="A162" s="272">
        <f t="shared" si="10"/>
        <v>1</v>
      </c>
      <c r="B162" s="7" t="str">
        <f>IF(CAPTURE_DATA!W163=0,"",CAPTURE_DATA!W163)</f>
        <v/>
      </c>
      <c r="C162" s="272" t="str">
        <f t="shared" si="11"/>
        <v/>
      </c>
      <c r="D162" s="272" t="str">
        <f t="shared" si="12"/>
        <v/>
      </c>
      <c r="E162" s="272">
        <f t="shared" si="13"/>
        <v>0</v>
      </c>
      <c r="F162" s="272">
        <v>160</v>
      </c>
      <c r="G162" s="272" t="str">
        <f t="shared" si="14"/>
        <v/>
      </c>
      <c r="H162" s="272" t="str">
        <f>IFERROR(VLOOKUP(B162,CAPTURE_DATA!$W$4:$Z$2000,4,FALSE),"")</f>
        <v/>
      </c>
    </row>
    <row r="163" spans="1:8" x14ac:dyDescent="0.35">
      <c r="A163" s="272">
        <f t="shared" si="10"/>
        <v>1</v>
      </c>
      <c r="B163" s="7" t="str">
        <f>IF(CAPTURE_DATA!W164=0,"",CAPTURE_DATA!W164)</f>
        <v/>
      </c>
      <c r="C163" s="272" t="str">
        <f t="shared" si="11"/>
        <v/>
      </c>
      <c r="D163" s="272" t="str">
        <f t="shared" si="12"/>
        <v/>
      </c>
      <c r="E163" s="272">
        <f t="shared" si="13"/>
        <v>0</v>
      </c>
      <c r="F163" s="272">
        <v>161</v>
      </c>
      <c r="G163" s="272" t="str">
        <f t="shared" si="14"/>
        <v/>
      </c>
      <c r="H163" s="272" t="str">
        <f>IFERROR(VLOOKUP(B163,CAPTURE_DATA!$W$4:$Z$2000,4,FALSE),"")</f>
        <v/>
      </c>
    </row>
    <row r="164" spans="1:8" x14ac:dyDescent="0.35">
      <c r="A164" s="272">
        <f t="shared" si="10"/>
        <v>1</v>
      </c>
      <c r="B164" s="7" t="str">
        <f>IF(CAPTURE_DATA!W165=0,"",CAPTURE_DATA!W165)</f>
        <v/>
      </c>
      <c r="C164" s="272" t="str">
        <f t="shared" si="11"/>
        <v/>
      </c>
      <c r="D164" s="272" t="str">
        <f t="shared" si="12"/>
        <v/>
      </c>
      <c r="E164" s="272">
        <f t="shared" si="13"/>
        <v>0</v>
      </c>
      <c r="F164" s="272">
        <v>162</v>
      </c>
      <c r="G164" s="272" t="str">
        <f t="shared" si="14"/>
        <v/>
      </c>
      <c r="H164" s="272" t="str">
        <f>IFERROR(VLOOKUP(B164,CAPTURE_DATA!$W$4:$Z$2000,4,FALSE),"")</f>
        <v/>
      </c>
    </row>
    <row r="165" spans="1:8" x14ac:dyDescent="0.35">
      <c r="A165" s="272">
        <f t="shared" si="10"/>
        <v>1</v>
      </c>
      <c r="B165" s="7" t="str">
        <f>IF(CAPTURE_DATA!W166=0,"",CAPTURE_DATA!W166)</f>
        <v/>
      </c>
      <c r="C165" s="272" t="str">
        <f t="shared" si="11"/>
        <v/>
      </c>
      <c r="D165" s="272" t="str">
        <f t="shared" si="12"/>
        <v/>
      </c>
      <c r="E165" s="272">
        <f t="shared" si="13"/>
        <v>0</v>
      </c>
      <c r="F165" s="272">
        <v>163</v>
      </c>
      <c r="G165" s="272" t="str">
        <f t="shared" si="14"/>
        <v/>
      </c>
      <c r="H165" s="272" t="str">
        <f>IFERROR(VLOOKUP(B165,CAPTURE_DATA!$W$4:$Z$2000,4,FALSE),"")</f>
        <v/>
      </c>
    </row>
    <row r="166" spans="1:8" x14ac:dyDescent="0.35">
      <c r="A166" s="272">
        <f t="shared" si="10"/>
        <v>1</v>
      </c>
      <c r="B166" s="7" t="str">
        <f>IF(CAPTURE_DATA!W167=0,"",CAPTURE_DATA!W167)</f>
        <v/>
      </c>
      <c r="C166" s="272" t="str">
        <f t="shared" si="11"/>
        <v/>
      </c>
      <c r="D166" s="272" t="str">
        <f t="shared" si="12"/>
        <v/>
      </c>
      <c r="E166" s="272">
        <f t="shared" si="13"/>
        <v>0</v>
      </c>
      <c r="F166" s="272">
        <v>164</v>
      </c>
      <c r="G166" s="272" t="str">
        <f t="shared" si="14"/>
        <v/>
      </c>
      <c r="H166" s="272" t="str">
        <f>IFERROR(VLOOKUP(B166,CAPTURE_DATA!$W$4:$Z$2000,4,FALSE),"")</f>
        <v/>
      </c>
    </row>
    <row r="167" spans="1:8" x14ac:dyDescent="0.35">
      <c r="A167" s="272">
        <f t="shared" si="10"/>
        <v>1</v>
      </c>
      <c r="B167" s="7" t="str">
        <f>IF(CAPTURE_DATA!W168=0,"",CAPTURE_DATA!W168)</f>
        <v/>
      </c>
      <c r="C167" s="272" t="str">
        <f t="shared" si="11"/>
        <v/>
      </c>
      <c r="D167" s="272" t="str">
        <f t="shared" si="12"/>
        <v/>
      </c>
      <c r="E167" s="272">
        <f t="shared" si="13"/>
        <v>0</v>
      </c>
      <c r="F167" s="272">
        <v>165</v>
      </c>
      <c r="G167" s="272" t="str">
        <f t="shared" si="14"/>
        <v/>
      </c>
      <c r="H167" s="272" t="str">
        <f>IFERROR(VLOOKUP(B167,CAPTURE_DATA!$W$4:$Z$2000,4,FALSE),"")</f>
        <v/>
      </c>
    </row>
    <row r="168" spans="1:8" x14ac:dyDescent="0.35">
      <c r="A168" s="272">
        <f t="shared" si="10"/>
        <v>1</v>
      </c>
      <c r="B168" s="7" t="str">
        <f>IF(CAPTURE_DATA!W169=0,"",CAPTURE_DATA!W169)</f>
        <v/>
      </c>
      <c r="C168" s="272" t="str">
        <f t="shared" si="11"/>
        <v/>
      </c>
      <c r="D168" s="272" t="str">
        <f t="shared" si="12"/>
        <v/>
      </c>
      <c r="E168" s="272">
        <f t="shared" si="13"/>
        <v>0</v>
      </c>
      <c r="F168" s="272">
        <v>166</v>
      </c>
      <c r="G168" s="272" t="str">
        <f t="shared" si="14"/>
        <v/>
      </c>
      <c r="H168" s="272" t="str">
        <f>IFERROR(VLOOKUP(B168,CAPTURE_DATA!$W$4:$Z$2000,4,FALSE),"")</f>
        <v/>
      </c>
    </row>
    <row r="169" spans="1:8" x14ac:dyDescent="0.35">
      <c r="A169" s="272">
        <f t="shared" si="10"/>
        <v>1</v>
      </c>
      <c r="B169" s="7" t="str">
        <f>IF(CAPTURE_DATA!W170=0,"",CAPTURE_DATA!W170)</f>
        <v/>
      </c>
      <c r="C169" s="272" t="str">
        <f t="shared" si="11"/>
        <v/>
      </c>
      <c r="D169" s="272" t="str">
        <f t="shared" si="12"/>
        <v/>
      </c>
      <c r="E169" s="272">
        <f t="shared" si="13"/>
        <v>0</v>
      </c>
      <c r="F169" s="272">
        <v>167</v>
      </c>
      <c r="G169" s="272" t="str">
        <f t="shared" si="14"/>
        <v/>
      </c>
      <c r="H169" s="272" t="str">
        <f>IFERROR(VLOOKUP(B169,CAPTURE_DATA!$W$4:$Z$2000,4,FALSE),"")</f>
        <v/>
      </c>
    </row>
    <row r="170" spans="1:8" x14ac:dyDescent="0.35">
      <c r="A170" s="272">
        <f t="shared" si="10"/>
        <v>1</v>
      </c>
      <c r="B170" s="7" t="str">
        <f>IF(CAPTURE_DATA!W171=0,"",CAPTURE_DATA!W171)</f>
        <v/>
      </c>
      <c r="C170" s="272" t="str">
        <f t="shared" si="11"/>
        <v/>
      </c>
      <c r="D170" s="272" t="str">
        <f t="shared" si="12"/>
        <v/>
      </c>
      <c r="E170" s="272">
        <f t="shared" si="13"/>
        <v>0</v>
      </c>
      <c r="F170" s="272">
        <v>168</v>
      </c>
      <c r="G170" s="272" t="str">
        <f t="shared" si="14"/>
        <v/>
      </c>
      <c r="H170" s="272" t="str">
        <f>IFERROR(VLOOKUP(B170,CAPTURE_DATA!$W$4:$Z$2000,4,FALSE),"")</f>
        <v/>
      </c>
    </row>
    <row r="171" spans="1:8" x14ac:dyDescent="0.35">
      <c r="A171" s="272">
        <f t="shared" si="10"/>
        <v>1</v>
      </c>
      <c r="B171" s="7" t="str">
        <f>IF(CAPTURE_DATA!W172=0,"",CAPTURE_DATA!W172)</f>
        <v/>
      </c>
      <c r="C171" s="272" t="str">
        <f t="shared" si="11"/>
        <v/>
      </c>
      <c r="D171" s="272" t="str">
        <f t="shared" si="12"/>
        <v/>
      </c>
      <c r="E171" s="272">
        <f t="shared" si="13"/>
        <v>0</v>
      </c>
      <c r="F171" s="272">
        <v>169</v>
      </c>
      <c r="G171" s="272" t="str">
        <f t="shared" si="14"/>
        <v/>
      </c>
      <c r="H171" s="272" t="str">
        <f>IFERROR(VLOOKUP(B171,CAPTURE_DATA!$W$4:$Z$2000,4,FALSE),"")</f>
        <v/>
      </c>
    </row>
    <row r="172" spans="1:8" x14ac:dyDescent="0.35">
      <c r="A172" s="272">
        <f t="shared" si="10"/>
        <v>1</v>
      </c>
      <c r="B172" s="7" t="str">
        <f>IF(CAPTURE_DATA!W173=0,"",CAPTURE_DATA!W173)</f>
        <v/>
      </c>
      <c r="C172" s="272" t="str">
        <f t="shared" si="11"/>
        <v/>
      </c>
      <c r="D172" s="272" t="str">
        <f t="shared" si="12"/>
        <v/>
      </c>
      <c r="E172" s="272">
        <f t="shared" si="13"/>
        <v>0</v>
      </c>
      <c r="F172" s="272">
        <v>170</v>
      </c>
      <c r="G172" s="272" t="str">
        <f t="shared" si="14"/>
        <v/>
      </c>
      <c r="H172" s="272" t="str">
        <f>IFERROR(VLOOKUP(B172,CAPTURE_DATA!$W$4:$Z$2000,4,FALSE),"")</f>
        <v/>
      </c>
    </row>
    <row r="173" spans="1:8" x14ac:dyDescent="0.35">
      <c r="A173" s="272">
        <f t="shared" si="10"/>
        <v>1</v>
      </c>
      <c r="B173" s="7" t="str">
        <f>IF(CAPTURE_DATA!W174=0,"",CAPTURE_DATA!W174)</f>
        <v/>
      </c>
      <c r="C173" s="272" t="str">
        <f t="shared" si="11"/>
        <v/>
      </c>
      <c r="D173" s="272" t="str">
        <f t="shared" si="12"/>
        <v/>
      </c>
      <c r="E173" s="272">
        <f t="shared" si="13"/>
        <v>0</v>
      </c>
      <c r="F173" s="272">
        <v>171</v>
      </c>
      <c r="G173" s="272" t="str">
        <f t="shared" si="14"/>
        <v/>
      </c>
      <c r="H173" s="272" t="str">
        <f>IFERROR(VLOOKUP(B173,CAPTURE_DATA!$W$4:$Z$2000,4,FALSE),"")</f>
        <v/>
      </c>
    </row>
    <row r="174" spans="1:8" x14ac:dyDescent="0.35">
      <c r="A174" s="272">
        <f t="shared" si="10"/>
        <v>1</v>
      </c>
      <c r="B174" s="7" t="str">
        <f>IF(CAPTURE_DATA!W175=0,"",CAPTURE_DATA!W175)</f>
        <v/>
      </c>
      <c r="C174" s="272" t="str">
        <f t="shared" si="11"/>
        <v/>
      </c>
      <c r="D174" s="272" t="str">
        <f t="shared" si="12"/>
        <v/>
      </c>
      <c r="E174" s="272">
        <f t="shared" si="13"/>
        <v>0</v>
      </c>
      <c r="F174" s="272">
        <v>172</v>
      </c>
      <c r="G174" s="272" t="str">
        <f t="shared" si="14"/>
        <v/>
      </c>
      <c r="H174" s="272" t="str">
        <f>IFERROR(VLOOKUP(B174,CAPTURE_DATA!$W$4:$Z$2000,4,FALSE),"")</f>
        <v/>
      </c>
    </row>
    <row r="175" spans="1:8" x14ac:dyDescent="0.35">
      <c r="A175" s="272">
        <f t="shared" si="10"/>
        <v>1</v>
      </c>
      <c r="B175" s="7" t="str">
        <f>IF(CAPTURE_DATA!W176=0,"",CAPTURE_DATA!W176)</f>
        <v/>
      </c>
      <c r="C175" s="272" t="str">
        <f t="shared" si="11"/>
        <v/>
      </c>
      <c r="D175" s="272" t="str">
        <f t="shared" si="12"/>
        <v/>
      </c>
      <c r="E175" s="272">
        <f t="shared" si="13"/>
        <v>0</v>
      </c>
      <c r="F175" s="272">
        <v>173</v>
      </c>
      <c r="G175" s="272" t="str">
        <f t="shared" si="14"/>
        <v/>
      </c>
      <c r="H175" s="272" t="str">
        <f>IFERROR(VLOOKUP(B175,CAPTURE_DATA!$W$4:$Z$2000,4,FALSE),"")</f>
        <v/>
      </c>
    </row>
    <row r="176" spans="1:8" x14ac:dyDescent="0.35">
      <c r="A176" s="272">
        <f t="shared" si="10"/>
        <v>1</v>
      </c>
      <c r="B176" s="7" t="str">
        <f>IF(CAPTURE_DATA!W177=0,"",CAPTURE_DATA!W177)</f>
        <v/>
      </c>
      <c r="C176" s="272" t="str">
        <f t="shared" si="11"/>
        <v/>
      </c>
      <c r="D176" s="272" t="str">
        <f t="shared" si="12"/>
        <v/>
      </c>
      <c r="E176" s="272">
        <f t="shared" si="13"/>
        <v>0</v>
      </c>
      <c r="F176" s="272">
        <v>174</v>
      </c>
      <c r="G176" s="272" t="str">
        <f t="shared" si="14"/>
        <v/>
      </c>
      <c r="H176" s="272" t="str">
        <f>IFERROR(VLOOKUP(B176,CAPTURE_DATA!$W$4:$Z$2000,4,FALSE),"")</f>
        <v/>
      </c>
    </row>
    <row r="177" spans="1:8" x14ac:dyDescent="0.35">
      <c r="A177" s="272">
        <f t="shared" si="10"/>
        <v>1</v>
      </c>
      <c r="B177" s="7" t="str">
        <f>IF(CAPTURE_DATA!W178=0,"",CAPTURE_DATA!W178)</f>
        <v/>
      </c>
      <c r="C177" s="272" t="str">
        <f t="shared" si="11"/>
        <v/>
      </c>
      <c r="D177" s="272" t="str">
        <f t="shared" si="12"/>
        <v/>
      </c>
      <c r="E177" s="272">
        <f t="shared" si="13"/>
        <v>0</v>
      </c>
      <c r="F177" s="272">
        <v>175</v>
      </c>
      <c r="G177" s="272" t="str">
        <f t="shared" si="14"/>
        <v/>
      </c>
      <c r="H177" s="272" t="str">
        <f>IFERROR(VLOOKUP(B177,CAPTURE_DATA!$W$4:$Z$2000,4,FALSE),"")</f>
        <v/>
      </c>
    </row>
    <row r="178" spans="1:8" x14ac:dyDescent="0.35">
      <c r="A178" s="272">
        <f t="shared" si="10"/>
        <v>1</v>
      </c>
      <c r="B178" s="7" t="str">
        <f>IF(CAPTURE_DATA!W179=0,"",CAPTURE_DATA!W179)</f>
        <v/>
      </c>
      <c r="C178" s="272" t="str">
        <f t="shared" si="11"/>
        <v/>
      </c>
      <c r="D178" s="272" t="str">
        <f t="shared" si="12"/>
        <v/>
      </c>
      <c r="E178" s="272">
        <f t="shared" si="13"/>
        <v>0</v>
      </c>
      <c r="F178" s="272">
        <v>176</v>
      </c>
      <c r="G178" s="272" t="str">
        <f t="shared" si="14"/>
        <v/>
      </c>
      <c r="H178" s="272" t="str">
        <f>IFERROR(VLOOKUP(B178,CAPTURE_DATA!$W$4:$Z$2000,4,FALSE),"")</f>
        <v/>
      </c>
    </row>
    <row r="179" spans="1:8" x14ac:dyDescent="0.35">
      <c r="A179" s="272">
        <f t="shared" si="10"/>
        <v>1</v>
      </c>
      <c r="B179" s="7" t="str">
        <f>IF(CAPTURE_DATA!W180=0,"",CAPTURE_DATA!W180)</f>
        <v/>
      </c>
      <c r="C179" s="272" t="str">
        <f t="shared" si="11"/>
        <v/>
      </c>
      <c r="D179" s="272" t="str">
        <f t="shared" si="12"/>
        <v/>
      </c>
      <c r="E179" s="272">
        <f t="shared" si="13"/>
        <v>0</v>
      </c>
      <c r="F179" s="272">
        <v>177</v>
      </c>
      <c r="G179" s="272" t="str">
        <f t="shared" si="14"/>
        <v/>
      </c>
      <c r="H179" s="272" t="str">
        <f>IFERROR(VLOOKUP(B179,CAPTURE_DATA!$W$4:$Z$2000,4,FALSE),"")</f>
        <v/>
      </c>
    </row>
    <row r="180" spans="1:8" x14ac:dyDescent="0.35">
      <c r="A180" s="272">
        <f t="shared" si="10"/>
        <v>1</v>
      </c>
      <c r="B180" s="7" t="str">
        <f>IF(CAPTURE_DATA!W181=0,"",CAPTURE_DATA!W181)</f>
        <v/>
      </c>
      <c r="C180" s="272" t="str">
        <f t="shared" si="11"/>
        <v/>
      </c>
      <c r="D180" s="272" t="str">
        <f t="shared" si="12"/>
        <v/>
      </c>
      <c r="E180" s="272">
        <f t="shared" si="13"/>
        <v>0</v>
      </c>
      <c r="F180" s="272">
        <v>178</v>
      </c>
      <c r="G180" s="272" t="str">
        <f t="shared" si="14"/>
        <v/>
      </c>
      <c r="H180" s="272" t="str">
        <f>IFERROR(VLOOKUP(B180,CAPTURE_DATA!$W$4:$Z$2000,4,FALSE),"")</f>
        <v/>
      </c>
    </row>
    <row r="181" spans="1:8" x14ac:dyDescent="0.35">
      <c r="A181" s="272">
        <f t="shared" si="10"/>
        <v>1</v>
      </c>
      <c r="B181" s="7" t="str">
        <f>IF(CAPTURE_DATA!W182=0,"",CAPTURE_DATA!W182)</f>
        <v/>
      </c>
      <c r="C181" s="272" t="str">
        <f t="shared" si="11"/>
        <v/>
      </c>
      <c r="D181" s="272" t="str">
        <f t="shared" si="12"/>
        <v/>
      </c>
      <c r="E181" s="272">
        <f t="shared" si="13"/>
        <v>0</v>
      </c>
      <c r="F181" s="272">
        <v>179</v>
      </c>
      <c r="G181" s="272" t="str">
        <f t="shared" si="14"/>
        <v/>
      </c>
      <c r="H181" s="272" t="str">
        <f>IFERROR(VLOOKUP(B181,CAPTURE_DATA!$W$4:$Z$2000,4,FALSE),"")</f>
        <v/>
      </c>
    </row>
    <row r="182" spans="1:8" x14ac:dyDescent="0.35">
      <c r="A182" s="272">
        <f t="shared" si="10"/>
        <v>1</v>
      </c>
      <c r="B182" s="7" t="str">
        <f>IF(CAPTURE_DATA!W183=0,"",CAPTURE_DATA!W183)</f>
        <v/>
      </c>
      <c r="C182" s="272" t="str">
        <f t="shared" si="11"/>
        <v/>
      </c>
      <c r="D182" s="272" t="str">
        <f t="shared" si="12"/>
        <v/>
      </c>
      <c r="E182" s="272">
        <f t="shared" si="13"/>
        <v>0</v>
      </c>
      <c r="F182" s="272">
        <v>180</v>
      </c>
      <c r="G182" s="272" t="str">
        <f t="shared" si="14"/>
        <v/>
      </c>
      <c r="H182" s="272" t="str">
        <f>IFERROR(VLOOKUP(B182,CAPTURE_DATA!$W$4:$Z$2000,4,FALSE),"")</f>
        <v/>
      </c>
    </row>
    <row r="183" spans="1:8" x14ac:dyDescent="0.35">
      <c r="A183" s="272">
        <f t="shared" si="10"/>
        <v>1</v>
      </c>
      <c r="B183" s="7" t="str">
        <f>IF(CAPTURE_DATA!W184=0,"",CAPTURE_DATA!W184)</f>
        <v/>
      </c>
      <c r="C183" s="272" t="str">
        <f t="shared" si="11"/>
        <v/>
      </c>
      <c r="D183" s="272" t="str">
        <f t="shared" si="12"/>
        <v/>
      </c>
      <c r="E183" s="272">
        <f t="shared" si="13"/>
        <v>0</v>
      </c>
      <c r="F183" s="272">
        <v>181</v>
      </c>
      <c r="G183" s="272" t="str">
        <f t="shared" si="14"/>
        <v/>
      </c>
      <c r="H183" s="272" t="str">
        <f>IFERROR(VLOOKUP(B183,CAPTURE_DATA!$W$4:$Z$2000,4,FALSE),"")</f>
        <v/>
      </c>
    </row>
    <row r="184" spans="1:8" x14ac:dyDescent="0.35">
      <c r="A184" s="272">
        <f t="shared" si="10"/>
        <v>1</v>
      </c>
      <c r="B184" s="7" t="str">
        <f>IF(CAPTURE_DATA!W185=0,"",CAPTURE_DATA!W185)</f>
        <v/>
      </c>
      <c r="C184" s="272" t="str">
        <f t="shared" si="11"/>
        <v/>
      </c>
      <c r="D184" s="272" t="str">
        <f t="shared" si="12"/>
        <v/>
      </c>
      <c r="E184" s="272">
        <f t="shared" si="13"/>
        <v>0</v>
      </c>
      <c r="F184" s="272">
        <v>182</v>
      </c>
      <c r="G184" s="272" t="str">
        <f t="shared" si="14"/>
        <v/>
      </c>
      <c r="H184" s="272" t="str">
        <f>IFERROR(VLOOKUP(B184,CAPTURE_DATA!$W$4:$Z$2000,4,FALSE),"")</f>
        <v/>
      </c>
    </row>
    <row r="185" spans="1:8" x14ac:dyDescent="0.35">
      <c r="A185" s="272">
        <f t="shared" si="10"/>
        <v>1</v>
      </c>
      <c r="B185" s="7" t="str">
        <f>IF(CAPTURE_DATA!W186=0,"",CAPTURE_DATA!W186)</f>
        <v/>
      </c>
      <c r="C185" s="272" t="str">
        <f t="shared" si="11"/>
        <v/>
      </c>
      <c r="D185" s="272" t="str">
        <f t="shared" si="12"/>
        <v/>
      </c>
      <c r="E185" s="272">
        <f t="shared" si="13"/>
        <v>0</v>
      </c>
      <c r="F185" s="272">
        <v>183</v>
      </c>
      <c r="G185" s="272" t="str">
        <f t="shared" si="14"/>
        <v/>
      </c>
      <c r="H185" s="272" t="str">
        <f>IFERROR(VLOOKUP(B185,CAPTURE_DATA!$W$4:$Z$2000,4,FALSE),"")</f>
        <v/>
      </c>
    </row>
    <row r="186" spans="1:8" x14ac:dyDescent="0.35">
      <c r="A186" s="272">
        <f t="shared" si="10"/>
        <v>1</v>
      </c>
      <c r="B186" s="7" t="str">
        <f>IF(CAPTURE_DATA!W187=0,"",CAPTURE_DATA!W187)</f>
        <v/>
      </c>
      <c r="C186" s="272" t="str">
        <f t="shared" si="11"/>
        <v/>
      </c>
      <c r="D186" s="272" t="str">
        <f t="shared" si="12"/>
        <v/>
      </c>
      <c r="E186" s="272">
        <f t="shared" si="13"/>
        <v>0</v>
      </c>
      <c r="F186" s="272">
        <v>184</v>
      </c>
      <c r="G186" s="272" t="str">
        <f t="shared" si="14"/>
        <v/>
      </c>
      <c r="H186" s="272" t="str">
        <f>IFERROR(VLOOKUP(B186,CAPTURE_DATA!$W$4:$Z$2000,4,FALSE),"")</f>
        <v/>
      </c>
    </row>
    <row r="187" spans="1:8" x14ac:dyDescent="0.35">
      <c r="A187" s="272">
        <f t="shared" si="10"/>
        <v>1</v>
      </c>
      <c r="B187" s="7" t="str">
        <f>IF(CAPTURE_DATA!W188=0,"",CAPTURE_DATA!W188)</f>
        <v/>
      </c>
      <c r="C187" s="272" t="str">
        <f t="shared" si="11"/>
        <v/>
      </c>
      <c r="D187" s="272" t="str">
        <f t="shared" si="12"/>
        <v/>
      </c>
      <c r="E187" s="272">
        <f t="shared" si="13"/>
        <v>0</v>
      </c>
      <c r="F187" s="272">
        <v>185</v>
      </c>
      <c r="G187" s="272" t="str">
        <f t="shared" si="14"/>
        <v/>
      </c>
      <c r="H187" s="272" t="str">
        <f>IFERROR(VLOOKUP(B187,CAPTURE_DATA!$W$4:$Z$2000,4,FALSE),"")</f>
        <v/>
      </c>
    </row>
    <row r="188" spans="1:8" x14ac:dyDescent="0.35">
      <c r="A188" s="272">
        <f t="shared" si="10"/>
        <v>1</v>
      </c>
      <c r="B188" s="7" t="str">
        <f>IF(CAPTURE_DATA!W189=0,"",CAPTURE_DATA!W189)</f>
        <v/>
      </c>
      <c r="C188" s="272" t="str">
        <f t="shared" si="11"/>
        <v/>
      </c>
      <c r="D188" s="272" t="str">
        <f t="shared" si="12"/>
        <v/>
      </c>
      <c r="E188" s="272">
        <f t="shared" si="13"/>
        <v>0</v>
      </c>
      <c r="F188" s="272">
        <v>186</v>
      </c>
      <c r="G188" s="272" t="str">
        <f t="shared" si="14"/>
        <v/>
      </c>
      <c r="H188" s="272" t="str">
        <f>IFERROR(VLOOKUP(B188,CAPTURE_DATA!$W$4:$Z$2000,4,FALSE),"")</f>
        <v/>
      </c>
    </row>
    <row r="189" spans="1:8" x14ac:dyDescent="0.35">
      <c r="A189" s="272">
        <f t="shared" si="10"/>
        <v>1</v>
      </c>
      <c r="B189" s="7" t="str">
        <f>IF(CAPTURE_DATA!W190=0,"",CAPTURE_DATA!W190)</f>
        <v/>
      </c>
      <c r="C189" s="272" t="str">
        <f t="shared" si="11"/>
        <v/>
      </c>
      <c r="D189" s="272" t="str">
        <f t="shared" si="12"/>
        <v/>
      </c>
      <c r="E189" s="272">
        <f t="shared" si="13"/>
        <v>0</v>
      </c>
      <c r="F189" s="272">
        <v>187</v>
      </c>
      <c r="G189" s="272" t="str">
        <f t="shared" si="14"/>
        <v/>
      </c>
      <c r="H189" s="272" t="str">
        <f>IFERROR(VLOOKUP(B189,CAPTURE_DATA!$W$4:$Z$2000,4,FALSE),"")</f>
        <v/>
      </c>
    </row>
    <row r="190" spans="1:8" x14ac:dyDescent="0.35">
      <c r="A190" s="272">
        <f t="shared" si="10"/>
        <v>1</v>
      </c>
      <c r="B190" s="7" t="str">
        <f>IF(CAPTURE_DATA!W191=0,"",CAPTURE_DATA!W191)</f>
        <v/>
      </c>
      <c r="C190" s="272" t="str">
        <f t="shared" si="11"/>
        <v/>
      </c>
      <c r="D190" s="272" t="str">
        <f t="shared" si="12"/>
        <v/>
      </c>
      <c r="E190" s="272">
        <f t="shared" si="13"/>
        <v>0</v>
      </c>
      <c r="F190" s="272">
        <v>188</v>
      </c>
      <c r="G190" s="272" t="str">
        <f t="shared" si="14"/>
        <v/>
      </c>
      <c r="H190" s="272" t="str">
        <f>IFERROR(VLOOKUP(B190,CAPTURE_DATA!$W$4:$Z$2000,4,FALSE),"")</f>
        <v/>
      </c>
    </row>
    <row r="191" spans="1:8" x14ac:dyDescent="0.35">
      <c r="A191" s="272">
        <f t="shared" si="10"/>
        <v>1</v>
      </c>
      <c r="B191" s="7" t="str">
        <f>IF(CAPTURE_DATA!W192=0,"",CAPTURE_DATA!W192)</f>
        <v/>
      </c>
      <c r="C191" s="272" t="str">
        <f t="shared" si="11"/>
        <v/>
      </c>
      <c r="D191" s="272" t="str">
        <f t="shared" si="12"/>
        <v/>
      </c>
      <c r="E191" s="272">
        <f t="shared" si="13"/>
        <v>0</v>
      </c>
      <c r="F191" s="272">
        <v>189</v>
      </c>
      <c r="G191" s="272" t="str">
        <f t="shared" si="14"/>
        <v/>
      </c>
      <c r="H191" s="272" t="str">
        <f>IFERROR(VLOOKUP(B191,CAPTURE_DATA!$W$4:$Z$2000,4,FALSE),"")</f>
        <v/>
      </c>
    </row>
    <row r="192" spans="1:8" x14ac:dyDescent="0.35">
      <c r="A192" s="272">
        <f t="shared" si="10"/>
        <v>1</v>
      </c>
      <c r="B192" s="7" t="str">
        <f>IF(CAPTURE_DATA!W193=0,"",CAPTURE_DATA!W193)</f>
        <v/>
      </c>
      <c r="C192" s="272" t="str">
        <f t="shared" si="11"/>
        <v/>
      </c>
      <c r="D192" s="272" t="str">
        <f t="shared" si="12"/>
        <v/>
      </c>
      <c r="E192" s="272">
        <f t="shared" si="13"/>
        <v>0</v>
      </c>
      <c r="F192" s="272">
        <v>190</v>
      </c>
      <c r="G192" s="272" t="str">
        <f t="shared" si="14"/>
        <v/>
      </c>
      <c r="H192" s="272" t="str">
        <f>IFERROR(VLOOKUP(B192,CAPTURE_DATA!$W$4:$Z$2000,4,FALSE),"")</f>
        <v/>
      </c>
    </row>
    <row r="193" spans="1:8" x14ac:dyDescent="0.35">
      <c r="A193" s="272">
        <f t="shared" si="10"/>
        <v>1</v>
      </c>
      <c r="B193" s="7" t="str">
        <f>IF(CAPTURE_DATA!W194=0,"",CAPTURE_DATA!W194)</f>
        <v/>
      </c>
      <c r="C193" s="272" t="str">
        <f t="shared" si="11"/>
        <v/>
      </c>
      <c r="D193" s="272" t="str">
        <f t="shared" si="12"/>
        <v/>
      </c>
      <c r="E193" s="272">
        <f t="shared" si="13"/>
        <v>0</v>
      </c>
      <c r="F193" s="272">
        <v>191</v>
      </c>
      <c r="G193" s="272" t="str">
        <f t="shared" si="14"/>
        <v/>
      </c>
      <c r="H193" s="272" t="str">
        <f>IFERROR(VLOOKUP(B193,CAPTURE_DATA!$W$4:$Z$2000,4,FALSE),"")</f>
        <v/>
      </c>
    </row>
    <row r="194" spans="1:8" x14ac:dyDescent="0.35">
      <c r="A194" s="272">
        <f t="shared" si="10"/>
        <v>1</v>
      </c>
      <c r="B194" s="7" t="str">
        <f>IF(CAPTURE_DATA!W195=0,"",CAPTURE_DATA!W195)</f>
        <v/>
      </c>
      <c r="C194" s="272" t="str">
        <f t="shared" si="11"/>
        <v/>
      </c>
      <c r="D194" s="272" t="str">
        <f t="shared" si="12"/>
        <v/>
      </c>
      <c r="E194" s="272">
        <f t="shared" si="13"/>
        <v>0</v>
      </c>
      <c r="F194" s="272">
        <v>192</v>
      </c>
      <c r="G194" s="272" t="str">
        <f t="shared" si="14"/>
        <v/>
      </c>
      <c r="H194" s="272" t="str">
        <f>IFERROR(VLOOKUP(B194,CAPTURE_DATA!$W$4:$Z$2000,4,FALSE),"")</f>
        <v/>
      </c>
    </row>
    <row r="195" spans="1:8" x14ac:dyDescent="0.35">
      <c r="A195" s="272">
        <f t="shared" si="10"/>
        <v>1</v>
      </c>
      <c r="B195" s="7" t="str">
        <f>IF(CAPTURE_DATA!W196=0,"",CAPTURE_DATA!W196)</f>
        <v/>
      </c>
      <c r="C195" s="272" t="str">
        <f t="shared" si="11"/>
        <v/>
      </c>
      <c r="D195" s="272" t="str">
        <f t="shared" si="12"/>
        <v/>
      </c>
      <c r="E195" s="272">
        <f t="shared" si="13"/>
        <v>0</v>
      </c>
      <c r="F195" s="272">
        <v>193</v>
      </c>
      <c r="G195" s="272" t="str">
        <f t="shared" si="14"/>
        <v/>
      </c>
      <c r="H195" s="272" t="str">
        <f>IFERROR(VLOOKUP(B195,CAPTURE_DATA!$W$4:$Z$2000,4,FALSE),"")</f>
        <v/>
      </c>
    </row>
    <row r="196" spans="1:8" x14ac:dyDescent="0.35">
      <c r="A196" s="272">
        <f t="shared" ref="A196:A259" si="15">RANK(E196,$E$3:$E$2000,)</f>
        <v>1</v>
      </c>
      <c r="B196" s="7" t="str">
        <f>IF(CAPTURE_DATA!W197=0,"",CAPTURE_DATA!W197)</f>
        <v/>
      </c>
      <c r="C196" s="272" t="str">
        <f t="shared" ref="C196:C259" si="16">IFERROR(VALUE(B196),"")</f>
        <v/>
      </c>
      <c r="D196" s="272" t="str">
        <f t="shared" ref="D196:D259" si="17">IF(CONCATENATE(B196,"-",H196)="-","",(CONCATENATE(B196,"-",H196)))</f>
        <v/>
      </c>
      <c r="E196" s="272">
        <f t="shared" ref="E196:E259" si="18">IF(C196="",0,C196)</f>
        <v>0</v>
      </c>
      <c r="F196" s="272">
        <v>194</v>
      </c>
      <c r="G196" s="272" t="str">
        <f t="shared" ref="G196:G259" si="19">IFERROR(VLOOKUP(F196,$A$1:$D$2000,4,FALSE),"")</f>
        <v/>
      </c>
      <c r="H196" s="272" t="str">
        <f>IFERROR(VLOOKUP(B196,CAPTURE_DATA!$W$4:$Z$2000,4,FALSE),"")</f>
        <v/>
      </c>
    </row>
    <row r="197" spans="1:8" x14ac:dyDescent="0.35">
      <c r="A197" s="272">
        <f t="shared" si="15"/>
        <v>1</v>
      </c>
      <c r="B197" s="7" t="str">
        <f>IF(CAPTURE_DATA!W198=0,"",CAPTURE_DATA!W198)</f>
        <v/>
      </c>
      <c r="C197" s="272" t="str">
        <f t="shared" si="16"/>
        <v/>
      </c>
      <c r="D197" s="272" t="str">
        <f t="shared" si="17"/>
        <v/>
      </c>
      <c r="E197" s="272">
        <f t="shared" si="18"/>
        <v>0</v>
      </c>
      <c r="F197" s="272">
        <v>195</v>
      </c>
      <c r="G197" s="272" t="str">
        <f t="shared" si="19"/>
        <v/>
      </c>
      <c r="H197" s="272" t="str">
        <f>IFERROR(VLOOKUP(B197,CAPTURE_DATA!$W$4:$Z$2000,4,FALSE),"")</f>
        <v/>
      </c>
    </row>
    <row r="198" spans="1:8" x14ac:dyDescent="0.35">
      <c r="A198" s="272">
        <f t="shared" si="15"/>
        <v>1</v>
      </c>
      <c r="B198" s="7" t="str">
        <f>IF(CAPTURE_DATA!W199=0,"",CAPTURE_DATA!W199)</f>
        <v/>
      </c>
      <c r="C198" s="272" t="str">
        <f t="shared" si="16"/>
        <v/>
      </c>
      <c r="D198" s="272" t="str">
        <f t="shared" si="17"/>
        <v/>
      </c>
      <c r="E198" s="272">
        <f t="shared" si="18"/>
        <v>0</v>
      </c>
      <c r="F198" s="272">
        <v>196</v>
      </c>
      <c r="G198" s="272" t="str">
        <f t="shared" si="19"/>
        <v/>
      </c>
      <c r="H198" s="272" t="str">
        <f>IFERROR(VLOOKUP(B198,CAPTURE_DATA!$W$4:$Z$2000,4,FALSE),"")</f>
        <v/>
      </c>
    </row>
    <row r="199" spans="1:8" x14ac:dyDescent="0.35">
      <c r="A199" s="272">
        <f t="shared" si="15"/>
        <v>1</v>
      </c>
      <c r="B199" s="7" t="str">
        <f>IF(CAPTURE_DATA!W200=0,"",CAPTURE_DATA!W200)</f>
        <v/>
      </c>
      <c r="C199" s="272" t="str">
        <f t="shared" si="16"/>
        <v/>
      </c>
      <c r="D199" s="272" t="str">
        <f t="shared" si="17"/>
        <v/>
      </c>
      <c r="E199" s="272">
        <f t="shared" si="18"/>
        <v>0</v>
      </c>
      <c r="F199" s="272">
        <v>197</v>
      </c>
      <c r="G199" s="272" t="str">
        <f t="shared" si="19"/>
        <v/>
      </c>
      <c r="H199" s="272" t="str">
        <f>IFERROR(VLOOKUP(B199,CAPTURE_DATA!$W$4:$Z$2000,4,FALSE),"")</f>
        <v/>
      </c>
    </row>
    <row r="200" spans="1:8" x14ac:dyDescent="0.35">
      <c r="A200" s="272">
        <f t="shared" si="15"/>
        <v>1</v>
      </c>
      <c r="B200" s="7" t="str">
        <f>IF(CAPTURE_DATA!W201=0,"",CAPTURE_DATA!W201)</f>
        <v/>
      </c>
      <c r="C200" s="272" t="str">
        <f t="shared" si="16"/>
        <v/>
      </c>
      <c r="D200" s="272" t="str">
        <f t="shared" si="17"/>
        <v/>
      </c>
      <c r="E200" s="272">
        <f t="shared" si="18"/>
        <v>0</v>
      </c>
      <c r="F200" s="272">
        <v>198</v>
      </c>
      <c r="G200" s="272" t="str">
        <f t="shared" si="19"/>
        <v/>
      </c>
      <c r="H200" s="272" t="str">
        <f>IFERROR(VLOOKUP(B200,CAPTURE_DATA!$W$4:$Z$2000,4,FALSE),"")</f>
        <v/>
      </c>
    </row>
    <row r="201" spans="1:8" x14ac:dyDescent="0.35">
      <c r="A201" s="272">
        <f t="shared" si="15"/>
        <v>1</v>
      </c>
      <c r="B201" s="7" t="str">
        <f>IF(CAPTURE_DATA!W202=0,"",CAPTURE_DATA!W202)</f>
        <v/>
      </c>
      <c r="C201" s="272" t="str">
        <f t="shared" si="16"/>
        <v/>
      </c>
      <c r="D201" s="272" t="str">
        <f t="shared" si="17"/>
        <v/>
      </c>
      <c r="E201" s="272">
        <f t="shared" si="18"/>
        <v>0</v>
      </c>
      <c r="F201" s="272">
        <v>199</v>
      </c>
      <c r="G201" s="272" t="str">
        <f t="shared" si="19"/>
        <v/>
      </c>
      <c r="H201" s="272" t="str">
        <f>IFERROR(VLOOKUP(B201,CAPTURE_DATA!$W$4:$Z$2000,4,FALSE),"")</f>
        <v/>
      </c>
    </row>
    <row r="202" spans="1:8" x14ac:dyDescent="0.35">
      <c r="A202" s="272">
        <f t="shared" si="15"/>
        <v>1</v>
      </c>
      <c r="B202" s="7" t="str">
        <f>IF(CAPTURE_DATA!W203=0,"",CAPTURE_DATA!W203)</f>
        <v/>
      </c>
      <c r="C202" s="272" t="str">
        <f t="shared" si="16"/>
        <v/>
      </c>
      <c r="D202" s="272" t="str">
        <f t="shared" si="17"/>
        <v/>
      </c>
      <c r="E202" s="272">
        <f t="shared" si="18"/>
        <v>0</v>
      </c>
      <c r="F202" s="272">
        <v>200</v>
      </c>
      <c r="G202" s="272" t="str">
        <f t="shared" si="19"/>
        <v/>
      </c>
      <c r="H202" s="272" t="str">
        <f>IFERROR(VLOOKUP(B202,CAPTURE_DATA!$W$4:$Z$2000,4,FALSE),"")</f>
        <v/>
      </c>
    </row>
    <row r="203" spans="1:8" x14ac:dyDescent="0.35">
      <c r="A203" s="272">
        <f t="shared" si="15"/>
        <v>1</v>
      </c>
      <c r="B203" s="7" t="str">
        <f>IF(CAPTURE_DATA!W204=0,"",CAPTURE_DATA!W204)</f>
        <v/>
      </c>
      <c r="C203" s="272" t="str">
        <f t="shared" si="16"/>
        <v/>
      </c>
      <c r="D203" s="272" t="str">
        <f t="shared" si="17"/>
        <v/>
      </c>
      <c r="E203" s="272">
        <f t="shared" si="18"/>
        <v>0</v>
      </c>
      <c r="F203" s="272">
        <v>201</v>
      </c>
      <c r="G203" s="272" t="str">
        <f t="shared" si="19"/>
        <v/>
      </c>
      <c r="H203" s="272" t="str">
        <f>IFERROR(VLOOKUP(B203,CAPTURE_DATA!$W$4:$Z$2000,4,FALSE),"")</f>
        <v/>
      </c>
    </row>
    <row r="204" spans="1:8" x14ac:dyDescent="0.35">
      <c r="A204" s="272">
        <f t="shared" si="15"/>
        <v>1</v>
      </c>
      <c r="B204" s="7" t="str">
        <f>IF(CAPTURE_DATA!W205=0,"",CAPTURE_DATA!W205)</f>
        <v/>
      </c>
      <c r="C204" s="272" t="str">
        <f t="shared" si="16"/>
        <v/>
      </c>
      <c r="D204" s="272" t="str">
        <f t="shared" si="17"/>
        <v/>
      </c>
      <c r="E204" s="272">
        <f t="shared" si="18"/>
        <v>0</v>
      </c>
      <c r="F204" s="272">
        <v>202</v>
      </c>
      <c r="G204" s="272" t="str">
        <f t="shared" si="19"/>
        <v/>
      </c>
      <c r="H204" s="272" t="str">
        <f>IFERROR(VLOOKUP(B204,CAPTURE_DATA!$W$4:$Z$2000,4,FALSE),"")</f>
        <v/>
      </c>
    </row>
    <row r="205" spans="1:8" x14ac:dyDescent="0.35">
      <c r="A205" s="272">
        <f t="shared" si="15"/>
        <v>1</v>
      </c>
      <c r="B205" s="7" t="str">
        <f>IF(CAPTURE_DATA!W206=0,"",CAPTURE_DATA!W206)</f>
        <v/>
      </c>
      <c r="C205" s="272" t="str">
        <f t="shared" si="16"/>
        <v/>
      </c>
      <c r="D205" s="272" t="str">
        <f t="shared" si="17"/>
        <v/>
      </c>
      <c r="E205" s="272">
        <f t="shared" si="18"/>
        <v>0</v>
      </c>
      <c r="F205" s="272">
        <v>203</v>
      </c>
      <c r="G205" s="272" t="str">
        <f t="shared" si="19"/>
        <v/>
      </c>
      <c r="H205" s="272" t="str">
        <f>IFERROR(VLOOKUP(B205,CAPTURE_DATA!$W$4:$Z$2000,4,FALSE),"")</f>
        <v/>
      </c>
    </row>
    <row r="206" spans="1:8" x14ac:dyDescent="0.35">
      <c r="A206" s="272">
        <f t="shared" si="15"/>
        <v>1</v>
      </c>
      <c r="B206" s="7" t="str">
        <f>IF(CAPTURE_DATA!W207=0,"",CAPTURE_DATA!W207)</f>
        <v/>
      </c>
      <c r="C206" s="272" t="str">
        <f t="shared" si="16"/>
        <v/>
      </c>
      <c r="D206" s="272" t="str">
        <f t="shared" si="17"/>
        <v/>
      </c>
      <c r="E206" s="272">
        <f t="shared" si="18"/>
        <v>0</v>
      </c>
      <c r="F206" s="272">
        <v>204</v>
      </c>
      <c r="G206" s="272" t="str">
        <f t="shared" si="19"/>
        <v/>
      </c>
      <c r="H206" s="272" t="str">
        <f>IFERROR(VLOOKUP(B206,CAPTURE_DATA!$W$4:$Z$2000,4,FALSE),"")</f>
        <v/>
      </c>
    </row>
    <row r="207" spans="1:8" x14ac:dyDescent="0.35">
      <c r="A207" s="272">
        <f t="shared" si="15"/>
        <v>1</v>
      </c>
      <c r="B207" s="7" t="str">
        <f>IF(CAPTURE_DATA!W208=0,"",CAPTURE_DATA!W208)</f>
        <v/>
      </c>
      <c r="C207" s="272" t="str">
        <f t="shared" si="16"/>
        <v/>
      </c>
      <c r="D207" s="272" t="str">
        <f t="shared" si="17"/>
        <v/>
      </c>
      <c r="E207" s="272">
        <f t="shared" si="18"/>
        <v>0</v>
      </c>
      <c r="F207" s="272">
        <v>205</v>
      </c>
      <c r="G207" s="272" t="str">
        <f t="shared" si="19"/>
        <v/>
      </c>
      <c r="H207" s="272" t="str">
        <f>IFERROR(VLOOKUP(B207,CAPTURE_DATA!$W$4:$Z$2000,4,FALSE),"")</f>
        <v/>
      </c>
    </row>
    <row r="208" spans="1:8" x14ac:dyDescent="0.35">
      <c r="A208" s="272">
        <f t="shared" si="15"/>
        <v>1</v>
      </c>
      <c r="B208" s="7" t="str">
        <f>IF(CAPTURE_DATA!W209=0,"",CAPTURE_DATA!W209)</f>
        <v/>
      </c>
      <c r="C208" s="272" t="str">
        <f t="shared" si="16"/>
        <v/>
      </c>
      <c r="D208" s="272" t="str">
        <f t="shared" si="17"/>
        <v/>
      </c>
      <c r="E208" s="272">
        <f t="shared" si="18"/>
        <v>0</v>
      </c>
      <c r="F208" s="272">
        <v>206</v>
      </c>
      <c r="G208" s="272" t="str">
        <f t="shared" si="19"/>
        <v/>
      </c>
      <c r="H208" s="272" t="str">
        <f>IFERROR(VLOOKUP(B208,CAPTURE_DATA!$W$4:$Z$2000,4,FALSE),"")</f>
        <v/>
      </c>
    </row>
    <row r="209" spans="1:8" x14ac:dyDescent="0.35">
      <c r="A209" s="272">
        <f t="shared" si="15"/>
        <v>1</v>
      </c>
      <c r="B209" s="7" t="str">
        <f>IF(CAPTURE_DATA!W210=0,"",CAPTURE_DATA!W210)</f>
        <v/>
      </c>
      <c r="C209" s="272" t="str">
        <f t="shared" si="16"/>
        <v/>
      </c>
      <c r="D209" s="272" t="str">
        <f t="shared" si="17"/>
        <v/>
      </c>
      <c r="E209" s="272">
        <f t="shared" si="18"/>
        <v>0</v>
      </c>
      <c r="F209" s="272">
        <v>207</v>
      </c>
      <c r="G209" s="272" t="str">
        <f t="shared" si="19"/>
        <v/>
      </c>
      <c r="H209" s="272" t="str">
        <f>IFERROR(VLOOKUP(B209,CAPTURE_DATA!$W$4:$Z$2000,4,FALSE),"")</f>
        <v/>
      </c>
    </row>
    <row r="210" spans="1:8" x14ac:dyDescent="0.35">
      <c r="A210" s="272">
        <f t="shared" si="15"/>
        <v>1</v>
      </c>
      <c r="B210" s="7" t="str">
        <f>IF(CAPTURE_DATA!W211=0,"",CAPTURE_DATA!W211)</f>
        <v/>
      </c>
      <c r="C210" s="272" t="str">
        <f t="shared" si="16"/>
        <v/>
      </c>
      <c r="D210" s="272" t="str">
        <f t="shared" si="17"/>
        <v/>
      </c>
      <c r="E210" s="272">
        <f t="shared" si="18"/>
        <v>0</v>
      </c>
      <c r="F210" s="272">
        <v>208</v>
      </c>
      <c r="G210" s="272" t="str">
        <f t="shared" si="19"/>
        <v/>
      </c>
      <c r="H210" s="272" t="str">
        <f>IFERROR(VLOOKUP(B210,CAPTURE_DATA!$W$4:$Z$2000,4,FALSE),"")</f>
        <v/>
      </c>
    </row>
    <row r="211" spans="1:8" x14ac:dyDescent="0.35">
      <c r="A211" s="272">
        <f t="shared" si="15"/>
        <v>1</v>
      </c>
      <c r="B211" s="7" t="str">
        <f>IF(CAPTURE_DATA!W212=0,"",CAPTURE_DATA!W212)</f>
        <v/>
      </c>
      <c r="C211" s="272" t="str">
        <f t="shared" si="16"/>
        <v/>
      </c>
      <c r="D211" s="272" t="str">
        <f t="shared" si="17"/>
        <v/>
      </c>
      <c r="E211" s="272">
        <f t="shared" si="18"/>
        <v>0</v>
      </c>
      <c r="F211" s="272">
        <v>209</v>
      </c>
      <c r="G211" s="272" t="str">
        <f t="shared" si="19"/>
        <v/>
      </c>
      <c r="H211" s="272" t="str">
        <f>IFERROR(VLOOKUP(B211,CAPTURE_DATA!$W$4:$Z$2000,4,FALSE),"")</f>
        <v/>
      </c>
    </row>
    <row r="212" spans="1:8" x14ac:dyDescent="0.35">
      <c r="A212" s="272">
        <f t="shared" si="15"/>
        <v>1</v>
      </c>
      <c r="B212" s="7" t="str">
        <f>IF(CAPTURE_DATA!W213=0,"",CAPTURE_DATA!W213)</f>
        <v/>
      </c>
      <c r="C212" s="272" t="str">
        <f t="shared" si="16"/>
        <v/>
      </c>
      <c r="D212" s="272" t="str">
        <f t="shared" si="17"/>
        <v/>
      </c>
      <c r="E212" s="272">
        <f t="shared" si="18"/>
        <v>0</v>
      </c>
      <c r="F212" s="272">
        <v>210</v>
      </c>
      <c r="G212" s="272" t="str">
        <f t="shared" si="19"/>
        <v/>
      </c>
      <c r="H212" s="272" t="str">
        <f>IFERROR(VLOOKUP(B212,CAPTURE_DATA!$W$4:$Z$2000,4,FALSE),"")</f>
        <v/>
      </c>
    </row>
    <row r="213" spans="1:8" x14ac:dyDescent="0.35">
      <c r="A213" s="272">
        <f t="shared" si="15"/>
        <v>1</v>
      </c>
      <c r="B213" s="7" t="str">
        <f>IF(CAPTURE_DATA!W214=0,"",CAPTURE_DATA!W214)</f>
        <v/>
      </c>
      <c r="C213" s="272" t="str">
        <f t="shared" si="16"/>
        <v/>
      </c>
      <c r="D213" s="272" t="str">
        <f t="shared" si="17"/>
        <v/>
      </c>
      <c r="E213" s="272">
        <f t="shared" si="18"/>
        <v>0</v>
      </c>
      <c r="F213" s="272">
        <v>211</v>
      </c>
      <c r="G213" s="272" t="str">
        <f t="shared" si="19"/>
        <v/>
      </c>
      <c r="H213" s="272" t="str">
        <f>IFERROR(VLOOKUP(B213,CAPTURE_DATA!$W$4:$Z$2000,4,FALSE),"")</f>
        <v/>
      </c>
    </row>
    <row r="214" spans="1:8" x14ac:dyDescent="0.35">
      <c r="A214" s="272">
        <f t="shared" si="15"/>
        <v>1</v>
      </c>
      <c r="B214" s="7" t="str">
        <f>IF(CAPTURE_DATA!W215=0,"",CAPTURE_DATA!W215)</f>
        <v/>
      </c>
      <c r="C214" s="272" t="str">
        <f t="shared" si="16"/>
        <v/>
      </c>
      <c r="D214" s="272" t="str">
        <f t="shared" si="17"/>
        <v/>
      </c>
      <c r="E214" s="272">
        <f t="shared" si="18"/>
        <v>0</v>
      </c>
      <c r="F214" s="272">
        <v>212</v>
      </c>
      <c r="G214" s="272" t="str">
        <f t="shared" si="19"/>
        <v/>
      </c>
      <c r="H214" s="272" t="str">
        <f>IFERROR(VLOOKUP(B214,CAPTURE_DATA!$W$4:$Z$2000,4,FALSE),"")</f>
        <v/>
      </c>
    </row>
    <row r="215" spans="1:8" x14ac:dyDescent="0.35">
      <c r="A215" s="272">
        <f t="shared" si="15"/>
        <v>1</v>
      </c>
      <c r="B215" s="7" t="str">
        <f>IF(CAPTURE_DATA!W216=0,"",CAPTURE_DATA!W216)</f>
        <v/>
      </c>
      <c r="C215" s="272" t="str">
        <f t="shared" si="16"/>
        <v/>
      </c>
      <c r="D215" s="272" t="str">
        <f t="shared" si="17"/>
        <v/>
      </c>
      <c r="E215" s="272">
        <f t="shared" si="18"/>
        <v>0</v>
      </c>
      <c r="F215" s="272">
        <v>213</v>
      </c>
      <c r="G215" s="272" t="str">
        <f t="shared" si="19"/>
        <v/>
      </c>
      <c r="H215" s="272" t="str">
        <f>IFERROR(VLOOKUP(B215,CAPTURE_DATA!$W$4:$Z$2000,4,FALSE),"")</f>
        <v/>
      </c>
    </row>
    <row r="216" spans="1:8" x14ac:dyDescent="0.35">
      <c r="A216" s="272">
        <f t="shared" si="15"/>
        <v>1</v>
      </c>
      <c r="B216" s="7" t="str">
        <f>IF(CAPTURE_DATA!W217=0,"",CAPTURE_DATA!W217)</f>
        <v/>
      </c>
      <c r="C216" s="272" t="str">
        <f t="shared" si="16"/>
        <v/>
      </c>
      <c r="D216" s="272" t="str">
        <f t="shared" si="17"/>
        <v/>
      </c>
      <c r="E216" s="272">
        <f t="shared" si="18"/>
        <v>0</v>
      </c>
      <c r="F216" s="272">
        <v>214</v>
      </c>
      <c r="G216" s="272" t="str">
        <f t="shared" si="19"/>
        <v/>
      </c>
      <c r="H216" s="272" t="str">
        <f>IFERROR(VLOOKUP(B216,CAPTURE_DATA!$W$4:$Z$2000,4,FALSE),"")</f>
        <v/>
      </c>
    </row>
    <row r="217" spans="1:8" x14ac:dyDescent="0.35">
      <c r="A217" s="272">
        <f t="shared" si="15"/>
        <v>1</v>
      </c>
      <c r="B217" s="7" t="str">
        <f>IF(CAPTURE_DATA!W218=0,"",CAPTURE_DATA!W218)</f>
        <v/>
      </c>
      <c r="C217" s="272" t="str">
        <f t="shared" si="16"/>
        <v/>
      </c>
      <c r="D217" s="272" t="str">
        <f t="shared" si="17"/>
        <v/>
      </c>
      <c r="E217" s="272">
        <f t="shared" si="18"/>
        <v>0</v>
      </c>
      <c r="F217" s="272">
        <v>215</v>
      </c>
      <c r="G217" s="272" t="str">
        <f t="shared" si="19"/>
        <v/>
      </c>
      <c r="H217" s="272" t="str">
        <f>IFERROR(VLOOKUP(B217,CAPTURE_DATA!$W$4:$Z$2000,4,FALSE),"")</f>
        <v/>
      </c>
    </row>
    <row r="218" spans="1:8" x14ac:dyDescent="0.35">
      <c r="A218" s="272">
        <f t="shared" si="15"/>
        <v>1</v>
      </c>
      <c r="B218" s="7" t="str">
        <f>IF(CAPTURE_DATA!W219=0,"",CAPTURE_DATA!W219)</f>
        <v/>
      </c>
      <c r="C218" s="272" t="str">
        <f t="shared" si="16"/>
        <v/>
      </c>
      <c r="D218" s="272" t="str">
        <f t="shared" si="17"/>
        <v/>
      </c>
      <c r="E218" s="272">
        <f t="shared" si="18"/>
        <v>0</v>
      </c>
      <c r="F218" s="272">
        <v>216</v>
      </c>
      <c r="G218" s="272" t="str">
        <f t="shared" si="19"/>
        <v/>
      </c>
      <c r="H218" s="272" t="str">
        <f>IFERROR(VLOOKUP(B218,CAPTURE_DATA!$W$4:$Z$2000,4,FALSE),"")</f>
        <v/>
      </c>
    </row>
    <row r="219" spans="1:8" x14ac:dyDescent="0.35">
      <c r="A219" s="272">
        <f t="shared" si="15"/>
        <v>1</v>
      </c>
      <c r="B219" s="7" t="str">
        <f>IF(CAPTURE_DATA!W220=0,"",CAPTURE_DATA!W220)</f>
        <v/>
      </c>
      <c r="C219" s="272" t="str">
        <f t="shared" si="16"/>
        <v/>
      </c>
      <c r="D219" s="272" t="str">
        <f t="shared" si="17"/>
        <v/>
      </c>
      <c r="E219" s="272">
        <f t="shared" si="18"/>
        <v>0</v>
      </c>
      <c r="F219" s="272">
        <v>217</v>
      </c>
      <c r="G219" s="272" t="str">
        <f t="shared" si="19"/>
        <v/>
      </c>
      <c r="H219" s="272" t="str">
        <f>IFERROR(VLOOKUP(B219,CAPTURE_DATA!$W$4:$Z$2000,4,FALSE),"")</f>
        <v/>
      </c>
    </row>
    <row r="220" spans="1:8" x14ac:dyDescent="0.35">
      <c r="A220" s="272">
        <f t="shared" si="15"/>
        <v>1</v>
      </c>
      <c r="B220" s="7" t="str">
        <f>IF(CAPTURE_DATA!W221=0,"",CAPTURE_DATA!W221)</f>
        <v/>
      </c>
      <c r="C220" s="272" t="str">
        <f t="shared" si="16"/>
        <v/>
      </c>
      <c r="D220" s="272" t="str">
        <f t="shared" si="17"/>
        <v/>
      </c>
      <c r="E220" s="272">
        <f t="shared" si="18"/>
        <v>0</v>
      </c>
      <c r="F220" s="272">
        <v>218</v>
      </c>
      <c r="G220" s="272" t="str">
        <f t="shared" si="19"/>
        <v/>
      </c>
      <c r="H220" s="272" t="str">
        <f>IFERROR(VLOOKUP(B220,CAPTURE_DATA!$W$4:$Z$2000,4,FALSE),"")</f>
        <v/>
      </c>
    </row>
    <row r="221" spans="1:8" x14ac:dyDescent="0.35">
      <c r="A221" s="272">
        <f t="shared" si="15"/>
        <v>1</v>
      </c>
      <c r="B221" s="7" t="str">
        <f>IF(CAPTURE_DATA!W222=0,"",CAPTURE_DATA!W222)</f>
        <v/>
      </c>
      <c r="C221" s="272" t="str">
        <f t="shared" si="16"/>
        <v/>
      </c>
      <c r="D221" s="272" t="str">
        <f t="shared" si="17"/>
        <v/>
      </c>
      <c r="E221" s="272">
        <f t="shared" si="18"/>
        <v>0</v>
      </c>
      <c r="F221" s="272">
        <v>219</v>
      </c>
      <c r="G221" s="272" t="str">
        <f t="shared" si="19"/>
        <v/>
      </c>
      <c r="H221" s="272" t="str">
        <f>IFERROR(VLOOKUP(B221,CAPTURE_DATA!$W$4:$Z$2000,4,FALSE),"")</f>
        <v/>
      </c>
    </row>
    <row r="222" spans="1:8" x14ac:dyDescent="0.35">
      <c r="A222" s="272">
        <f t="shared" si="15"/>
        <v>1</v>
      </c>
      <c r="B222" s="7" t="str">
        <f>IF(CAPTURE_DATA!W223=0,"",CAPTURE_DATA!W223)</f>
        <v/>
      </c>
      <c r="C222" s="272" t="str">
        <f t="shared" si="16"/>
        <v/>
      </c>
      <c r="D222" s="272" t="str">
        <f t="shared" si="17"/>
        <v/>
      </c>
      <c r="E222" s="272">
        <f t="shared" si="18"/>
        <v>0</v>
      </c>
      <c r="F222" s="272">
        <v>220</v>
      </c>
      <c r="G222" s="272" t="str">
        <f t="shared" si="19"/>
        <v/>
      </c>
      <c r="H222" s="272" t="str">
        <f>IFERROR(VLOOKUP(B222,CAPTURE_DATA!$W$4:$Z$2000,4,FALSE),"")</f>
        <v/>
      </c>
    </row>
    <row r="223" spans="1:8" x14ac:dyDescent="0.35">
      <c r="A223" s="272">
        <f t="shared" si="15"/>
        <v>1</v>
      </c>
      <c r="B223" s="7" t="str">
        <f>IF(CAPTURE_DATA!W224=0,"",CAPTURE_DATA!W224)</f>
        <v/>
      </c>
      <c r="C223" s="272" t="str">
        <f t="shared" si="16"/>
        <v/>
      </c>
      <c r="D223" s="272" t="str">
        <f t="shared" si="17"/>
        <v/>
      </c>
      <c r="E223" s="272">
        <f t="shared" si="18"/>
        <v>0</v>
      </c>
      <c r="F223" s="272">
        <v>221</v>
      </c>
      <c r="G223" s="272" t="str">
        <f t="shared" si="19"/>
        <v/>
      </c>
      <c r="H223" s="272" t="str">
        <f>IFERROR(VLOOKUP(B223,CAPTURE_DATA!$W$4:$Z$2000,4,FALSE),"")</f>
        <v/>
      </c>
    </row>
    <row r="224" spans="1:8" x14ac:dyDescent="0.35">
      <c r="A224" s="272">
        <f t="shared" si="15"/>
        <v>1</v>
      </c>
      <c r="B224" s="7" t="str">
        <f>IF(CAPTURE_DATA!W225=0,"",CAPTURE_DATA!W225)</f>
        <v/>
      </c>
      <c r="C224" s="272" t="str">
        <f t="shared" si="16"/>
        <v/>
      </c>
      <c r="D224" s="272" t="str">
        <f t="shared" si="17"/>
        <v/>
      </c>
      <c r="E224" s="272">
        <f t="shared" si="18"/>
        <v>0</v>
      </c>
      <c r="F224" s="272">
        <v>222</v>
      </c>
      <c r="G224" s="272" t="str">
        <f t="shared" si="19"/>
        <v/>
      </c>
      <c r="H224" s="272" t="str">
        <f>IFERROR(VLOOKUP(B224,CAPTURE_DATA!$W$4:$Z$2000,4,FALSE),"")</f>
        <v/>
      </c>
    </row>
    <row r="225" spans="1:8" x14ac:dyDescent="0.35">
      <c r="A225" s="272">
        <f t="shared" si="15"/>
        <v>1</v>
      </c>
      <c r="B225" s="7" t="str">
        <f>IF(CAPTURE_DATA!W226=0,"",CAPTURE_DATA!W226)</f>
        <v/>
      </c>
      <c r="C225" s="272" t="str">
        <f t="shared" si="16"/>
        <v/>
      </c>
      <c r="D225" s="272" t="str">
        <f t="shared" si="17"/>
        <v/>
      </c>
      <c r="E225" s="272">
        <f t="shared" si="18"/>
        <v>0</v>
      </c>
      <c r="F225" s="272">
        <v>223</v>
      </c>
      <c r="G225" s="272" t="str">
        <f t="shared" si="19"/>
        <v/>
      </c>
      <c r="H225" s="272" t="str">
        <f>IFERROR(VLOOKUP(B225,CAPTURE_DATA!$W$4:$Z$2000,4,FALSE),"")</f>
        <v/>
      </c>
    </row>
    <row r="226" spans="1:8" x14ac:dyDescent="0.35">
      <c r="A226" s="272">
        <f t="shared" si="15"/>
        <v>1</v>
      </c>
      <c r="B226" s="7" t="str">
        <f>IF(CAPTURE_DATA!W227=0,"",CAPTURE_DATA!W227)</f>
        <v/>
      </c>
      <c r="C226" s="272" t="str">
        <f t="shared" si="16"/>
        <v/>
      </c>
      <c r="D226" s="272" t="str">
        <f t="shared" si="17"/>
        <v/>
      </c>
      <c r="E226" s="272">
        <f t="shared" si="18"/>
        <v>0</v>
      </c>
      <c r="F226" s="272">
        <v>224</v>
      </c>
      <c r="G226" s="272" t="str">
        <f t="shared" si="19"/>
        <v/>
      </c>
      <c r="H226" s="272" t="str">
        <f>IFERROR(VLOOKUP(B226,CAPTURE_DATA!$W$4:$Z$2000,4,FALSE),"")</f>
        <v/>
      </c>
    </row>
    <row r="227" spans="1:8" x14ac:dyDescent="0.35">
      <c r="A227" s="272">
        <f t="shared" si="15"/>
        <v>1</v>
      </c>
      <c r="B227" s="7" t="str">
        <f>IF(CAPTURE_DATA!W228=0,"",CAPTURE_DATA!W228)</f>
        <v/>
      </c>
      <c r="C227" s="272" t="str">
        <f t="shared" si="16"/>
        <v/>
      </c>
      <c r="D227" s="272" t="str">
        <f t="shared" si="17"/>
        <v/>
      </c>
      <c r="E227" s="272">
        <f t="shared" si="18"/>
        <v>0</v>
      </c>
      <c r="F227" s="272">
        <v>225</v>
      </c>
      <c r="G227" s="272" t="str">
        <f t="shared" si="19"/>
        <v/>
      </c>
      <c r="H227" s="272" t="str">
        <f>IFERROR(VLOOKUP(B227,CAPTURE_DATA!$W$4:$Z$2000,4,FALSE),"")</f>
        <v/>
      </c>
    </row>
    <row r="228" spans="1:8" x14ac:dyDescent="0.35">
      <c r="A228" s="272">
        <f t="shared" si="15"/>
        <v>1</v>
      </c>
      <c r="B228" s="7" t="str">
        <f>IF(CAPTURE_DATA!W229=0,"",CAPTURE_DATA!W229)</f>
        <v/>
      </c>
      <c r="C228" s="272" t="str">
        <f t="shared" si="16"/>
        <v/>
      </c>
      <c r="D228" s="272" t="str">
        <f t="shared" si="17"/>
        <v/>
      </c>
      <c r="E228" s="272">
        <f t="shared" si="18"/>
        <v>0</v>
      </c>
      <c r="F228" s="272">
        <v>226</v>
      </c>
      <c r="G228" s="272" t="str">
        <f t="shared" si="19"/>
        <v/>
      </c>
      <c r="H228" s="272" t="str">
        <f>IFERROR(VLOOKUP(B228,CAPTURE_DATA!$W$4:$Z$2000,4,FALSE),"")</f>
        <v/>
      </c>
    </row>
    <row r="229" spans="1:8" x14ac:dyDescent="0.35">
      <c r="A229" s="272">
        <f t="shared" si="15"/>
        <v>1</v>
      </c>
      <c r="B229" s="7" t="str">
        <f>IF(CAPTURE_DATA!W230=0,"",CAPTURE_DATA!W230)</f>
        <v/>
      </c>
      <c r="C229" s="272" t="str">
        <f t="shared" si="16"/>
        <v/>
      </c>
      <c r="D229" s="272" t="str">
        <f t="shared" si="17"/>
        <v/>
      </c>
      <c r="E229" s="272">
        <f t="shared" si="18"/>
        <v>0</v>
      </c>
      <c r="F229" s="272">
        <v>227</v>
      </c>
      <c r="G229" s="272" t="str">
        <f t="shared" si="19"/>
        <v/>
      </c>
      <c r="H229" s="272" t="str">
        <f>IFERROR(VLOOKUP(B229,CAPTURE_DATA!$W$4:$Z$2000,4,FALSE),"")</f>
        <v/>
      </c>
    </row>
    <row r="230" spans="1:8" x14ac:dyDescent="0.35">
      <c r="A230" s="272">
        <f t="shared" si="15"/>
        <v>1</v>
      </c>
      <c r="B230" s="7" t="str">
        <f>IF(CAPTURE_DATA!W231=0,"",CAPTURE_DATA!W231)</f>
        <v/>
      </c>
      <c r="C230" s="272" t="str">
        <f t="shared" si="16"/>
        <v/>
      </c>
      <c r="D230" s="272" t="str">
        <f t="shared" si="17"/>
        <v/>
      </c>
      <c r="E230" s="272">
        <f t="shared" si="18"/>
        <v>0</v>
      </c>
      <c r="F230" s="272">
        <v>228</v>
      </c>
      <c r="G230" s="272" t="str">
        <f t="shared" si="19"/>
        <v/>
      </c>
      <c r="H230" s="272" t="str">
        <f>IFERROR(VLOOKUP(B230,CAPTURE_DATA!$W$4:$Z$2000,4,FALSE),"")</f>
        <v/>
      </c>
    </row>
    <row r="231" spans="1:8" x14ac:dyDescent="0.35">
      <c r="A231" s="272">
        <f t="shared" si="15"/>
        <v>1</v>
      </c>
      <c r="B231" s="7" t="str">
        <f>IF(CAPTURE_DATA!W232=0,"",CAPTURE_DATA!W232)</f>
        <v/>
      </c>
      <c r="C231" s="272" t="str">
        <f t="shared" si="16"/>
        <v/>
      </c>
      <c r="D231" s="272" t="str">
        <f t="shared" si="17"/>
        <v/>
      </c>
      <c r="E231" s="272">
        <f t="shared" si="18"/>
        <v>0</v>
      </c>
      <c r="F231" s="272">
        <v>229</v>
      </c>
      <c r="G231" s="272" t="str">
        <f t="shared" si="19"/>
        <v/>
      </c>
      <c r="H231" s="272" t="str">
        <f>IFERROR(VLOOKUP(B231,CAPTURE_DATA!$W$4:$Z$2000,4,FALSE),"")</f>
        <v/>
      </c>
    </row>
    <row r="232" spans="1:8" x14ac:dyDescent="0.35">
      <c r="A232" s="272">
        <f t="shared" si="15"/>
        <v>1</v>
      </c>
      <c r="B232" s="7" t="str">
        <f>IF(CAPTURE_DATA!W233=0,"",CAPTURE_DATA!W233)</f>
        <v/>
      </c>
      <c r="C232" s="272" t="str">
        <f t="shared" si="16"/>
        <v/>
      </c>
      <c r="D232" s="272" t="str">
        <f t="shared" si="17"/>
        <v/>
      </c>
      <c r="E232" s="272">
        <f t="shared" si="18"/>
        <v>0</v>
      </c>
      <c r="F232" s="272">
        <v>230</v>
      </c>
      <c r="G232" s="272" t="str">
        <f t="shared" si="19"/>
        <v/>
      </c>
      <c r="H232" s="272" t="str">
        <f>IFERROR(VLOOKUP(B232,CAPTURE_DATA!$W$4:$Z$2000,4,FALSE),"")</f>
        <v/>
      </c>
    </row>
    <row r="233" spans="1:8" x14ac:dyDescent="0.35">
      <c r="A233" s="272">
        <f t="shared" si="15"/>
        <v>1</v>
      </c>
      <c r="B233" s="7" t="str">
        <f>IF(CAPTURE_DATA!W234=0,"",CAPTURE_DATA!W234)</f>
        <v/>
      </c>
      <c r="C233" s="272" t="str">
        <f t="shared" si="16"/>
        <v/>
      </c>
      <c r="D233" s="272" t="str">
        <f t="shared" si="17"/>
        <v/>
      </c>
      <c r="E233" s="272">
        <f t="shared" si="18"/>
        <v>0</v>
      </c>
      <c r="F233" s="272">
        <v>231</v>
      </c>
      <c r="G233" s="272" t="str">
        <f t="shared" si="19"/>
        <v/>
      </c>
      <c r="H233" s="272" t="str">
        <f>IFERROR(VLOOKUP(B233,CAPTURE_DATA!$W$4:$Z$2000,4,FALSE),"")</f>
        <v/>
      </c>
    </row>
    <row r="234" spans="1:8" x14ac:dyDescent="0.35">
      <c r="A234" s="272">
        <f t="shared" si="15"/>
        <v>1</v>
      </c>
      <c r="B234" s="7" t="str">
        <f>IF(CAPTURE_DATA!W235=0,"",CAPTURE_DATA!W235)</f>
        <v/>
      </c>
      <c r="C234" s="272" t="str">
        <f t="shared" si="16"/>
        <v/>
      </c>
      <c r="D234" s="272" t="str">
        <f t="shared" si="17"/>
        <v/>
      </c>
      <c r="E234" s="272">
        <f t="shared" si="18"/>
        <v>0</v>
      </c>
      <c r="F234" s="272">
        <v>232</v>
      </c>
      <c r="G234" s="272" t="str">
        <f t="shared" si="19"/>
        <v/>
      </c>
      <c r="H234" s="272" t="str">
        <f>IFERROR(VLOOKUP(B234,CAPTURE_DATA!$W$4:$Z$2000,4,FALSE),"")</f>
        <v/>
      </c>
    </row>
    <row r="235" spans="1:8" x14ac:dyDescent="0.35">
      <c r="A235" s="272">
        <f t="shared" si="15"/>
        <v>1</v>
      </c>
      <c r="B235" s="7" t="str">
        <f>IF(CAPTURE_DATA!W236=0,"",CAPTURE_DATA!W236)</f>
        <v/>
      </c>
      <c r="C235" s="272" t="str">
        <f t="shared" si="16"/>
        <v/>
      </c>
      <c r="D235" s="272" t="str">
        <f t="shared" si="17"/>
        <v/>
      </c>
      <c r="E235" s="272">
        <f t="shared" si="18"/>
        <v>0</v>
      </c>
      <c r="F235" s="272">
        <v>233</v>
      </c>
      <c r="G235" s="272" t="str">
        <f t="shared" si="19"/>
        <v/>
      </c>
      <c r="H235" s="272" t="str">
        <f>IFERROR(VLOOKUP(B235,CAPTURE_DATA!$W$4:$Z$2000,4,FALSE),"")</f>
        <v/>
      </c>
    </row>
    <row r="236" spans="1:8" x14ac:dyDescent="0.35">
      <c r="A236" s="272">
        <f t="shared" si="15"/>
        <v>1</v>
      </c>
      <c r="B236" s="7" t="str">
        <f>IF(CAPTURE_DATA!W237=0,"",CAPTURE_DATA!W237)</f>
        <v/>
      </c>
      <c r="C236" s="272" t="str">
        <f t="shared" si="16"/>
        <v/>
      </c>
      <c r="D236" s="272" t="str">
        <f t="shared" si="17"/>
        <v/>
      </c>
      <c r="E236" s="272">
        <f t="shared" si="18"/>
        <v>0</v>
      </c>
      <c r="F236" s="272">
        <v>234</v>
      </c>
      <c r="G236" s="272" t="str">
        <f t="shared" si="19"/>
        <v/>
      </c>
      <c r="H236" s="272" t="str">
        <f>IFERROR(VLOOKUP(B236,CAPTURE_DATA!$W$4:$Z$2000,4,FALSE),"")</f>
        <v/>
      </c>
    </row>
    <row r="237" spans="1:8" x14ac:dyDescent="0.35">
      <c r="A237" s="272">
        <f t="shared" si="15"/>
        <v>1</v>
      </c>
      <c r="B237" s="7" t="str">
        <f>IF(CAPTURE_DATA!W238=0,"",CAPTURE_DATA!W238)</f>
        <v/>
      </c>
      <c r="C237" s="272" t="str">
        <f t="shared" si="16"/>
        <v/>
      </c>
      <c r="D237" s="272" t="str">
        <f t="shared" si="17"/>
        <v/>
      </c>
      <c r="E237" s="272">
        <f t="shared" si="18"/>
        <v>0</v>
      </c>
      <c r="F237" s="272">
        <v>235</v>
      </c>
      <c r="G237" s="272" t="str">
        <f t="shared" si="19"/>
        <v/>
      </c>
      <c r="H237" s="272" t="str">
        <f>IFERROR(VLOOKUP(B237,CAPTURE_DATA!$W$4:$Z$2000,4,FALSE),"")</f>
        <v/>
      </c>
    </row>
    <row r="238" spans="1:8" x14ac:dyDescent="0.35">
      <c r="A238" s="272">
        <f t="shared" si="15"/>
        <v>1</v>
      </c>
      <c r="B238" s="7" t="str">
        <f>IF(CAPTURE_DATA!W239=0,"",CAPTURE_DATA!W239)</f>
        <v/>
      </c>
      <c r="C238" s="272" t="str">
        <f t="shared" si="16"/>
        <v/>
      </c>
      <c r="D238" s="272" t="str">
        <f t="shared" si="17"/>
        <v/>
      </c>
      <c r="E238" s="272">
        <f t="shared" si="18"/>
        <v>0</v>
      </c>
      <c r="F238" s="272">
        <v>236</v>
      </c>
      <c r="G238" s="272" t="str">
        <f t="shared" si="19"/>
        <v/>
      </c>
      <c r="H238" s="272" t="str">
        <f>IFERROR(VLOOKUP(B238,CAPTURE_DATA!$W$4:$Z$2000,4,FALSE),"")</f>
        <v/>
      </c>
    </row>
    <row r="239" spans="1:8" x14ac:dyDescent="0.35">
      <c r="A239" s="272">
        <f t="shared" si="15"/>
        <v>1</v>
      </c>
      <c r="B239" s="7" t="str">
        <f>IF(CAPTURE_DATA!W240=0,"",CAPTURE_DATA!W240)</f>
        <v/>
      </c>
      <c r="C239" s="272" t="str">
        <f t="shared" si="16"/>
        <v/>
      </c>
      <c r="D239" s="272" t="str">
        <f t="shared" si="17"/>
        <v/>
      </c>
      <c r="E239" s="272">
        <f t="shared" si="18"/>
        <v>0</v>
      </c>
      <c r="F239" s="272">
        <v>237</v>
      </c>
      <c r="G239" s="272" t="str">
        <f t="shared" si="19"/>
        <v/>
      </c>
      <c r="H239" s="272" t="str">
        <f>IFERROR(VLOOKUP(B239,CAPTURE_DATA!$W$4:$Z$2000,4,FALSE),"")</f>
        <v/>
      </c>
    </row>
    <row r="240" spans="1:8" x14ac:dyDescent="0.35">
      <c r="A240" s="272">
        <f t="shared" si="15"/>
        <v>1</v>
      </c>
      <c r="B240" s="7" t="str">
        <f>IF(CAPTURE_DATA!W241=0,"",CAPTURE_DATA!W241)</f>
        <v/>
      </c>
      <c r="C240" s="272" t="str">
        <f t="shared" si="16"/>
        <v/>
      </c>
      <c r="D240" s="272" t="str">
        <f t="shared" si="17"/>
        <v/>
      </c>
      <c r="E240" s="272">
        <f t="shared" si="18"/>
        <v>0</v>
      </c>
      <c r="F240" s="272">
        <v>238</v>
      </c>
      <c r="G240" s="272" t="str">
        <f t="shared" si="19"/>
        <v/>
      </c>
      <c r="H240" s="272" t="str">
        <f>IFERROR(VLOOKUP(B240,CAPTURE_DATA!$W$4:$Z$2000,4,FALSE),"")</f>
        <v/>
      </c>
    </row>
    <row r="241" spans="1:8" x14ac:dyDescent="0.35">
      <c r="A241" s="272">
        <f t="shared" si="15"/>
        <v>1</v>
      </c>
      <c r="B241" s="7" t="str">
        <f>IF(CAPTURE_DATA!W242=0,"",CAPTURE_DATA!W242)</f>
        <v/>
      </c>
      <c r="C241" s="272" t="str">
        <f t="shared" si="16"/>
        <v/>
      </c>
      <c r="D241" s="272" t="str">
        <f t="shared" si="17"/>
        <v/>
      </c>
      <c r="E241" s="272">
        <f t="shared" si="18"/>
        <v>0</v>
      </c>
      <c r="F241" s="272">
        <v>239</v>
      </c>
      <c r="G241" s="272" t="str">
        <f t="shared" si="19"/>
        <v/>
      </c>
      <c r="H241" s="272" t="str">
        <f>IFERROR(VLOOKUP(B241,CAPTURE_DATA!$W$4:$Z$2000,4,FALSE),"")</f>
        <v/>
      </c>
    </row>
    <row r="242" spans="1:8" x14ac:dyDescent="0.35">
      <c r="A242" s="272">
        <f t="shared" si="15"/>
        <v>1</v>
      </c>
      <c r="B242" s="7" t="str">
        <f>IF(CAPTURE_DATA!W243=0,"",CAPTURE_DATA!W243)</f>
        <v/>
      </c>
      <c r="C242" s="272" t="str">
        <f t="shared" si="16"/>
        <v/>
      </c>
      <c r="D242" s="272" t="str">
        <f t="shared" si="17"/>
        <v/>
      </c>
      <c r="E242" s="272">
        <f t="shared" si="18"/>
        <v>0</v>
      </c>
      <c r="F242" s="272">
        <v>240</v>
      </c>
      <c r="G242" s="272" t="str">
        <f t="shared" si="19"/>
        <v/>
      </c>
      <c r="H242" s="272" t="str">
        <f>IFERROR(VLOOKUP(B242,CAPTURE_DATA!$W$4:$Z$2000,4,FALSE),"")</f>
        <v/>
      </c>
    </row>
    <row r="243" spans="1:8" x14ac:dyDescent="0.35">
      <c r="A243" s="272">
        <f t="shared" si="15"/>
        <v>1</v>
      </c>
      <c r="B243" s="7" t="str">
        <f>IF(CAPTURE_DATA!W244=0,"",CAPTURE_DATA!W244)</f>
        <v/>
      </c>
      <c r="C243" s="272" t="str">
        <f t="shared" si="16"/>
        <v/>
      </c>
      <c r="D243" s="272" t="str">
        <f t="shared" si="17"/>
        <v/>
      </c>
      <c r="E243" s="272">
        <f t="shared" si="18"/>
        <v>0</v>
      </c>
      <c r="F243" s="272">
        <v>241</v>
      </c>
      <c r="G243" s="272" t="str">
        <f t="shared" si="19"/>
        <v/>
      </c>
      <c r="H243" s="272" t="str">
        <f>IFERROR(VLOOKUP(B243,CAPTURE_DATA!$W$4:$Z$2000,4,FALSE),"")</f>
        <v/>
      </c>
    </row>
    <row r="244" spans="1:8" x14ac:dyDescent="0.35">
      <c r="A244" s="272">
        <f t="shared" si="15"/>
        <v>1</v>
      </c>
      <c r="B244" s="7" t="str">
        <f>IF(CAPTURE_DATA!W245=0,"",CAPTURE_DATA!W245)</f>
        <v/>
      </c>
      <c r="C244" s="272" t="str">
        <f t="shared" si="16"/>
        <v/>
      </c>
      <c r="D244" s="272" t="str">
        <f t="shared" si="17"/>
        <v/>
      </c>
      <c r="E244" s="272">
        <f t="shared" si="18"/>
        <v>0</v>
      </c>
      <c r="F244" s="272">
        <v>242</v>
      </c>
      <c r="G244" s="272" t="str">
        <f t="shared" si="19"/>
        <v/>
      </c>
      <c r="H244" s="272" t="str">
        <f>IFERROR(VLOOKUP(B244,CAPTURE_DATA!$W$4:$Z$2000,4,FALSE),"")</f>
        <v/>
      </c>
    </row>
    <row r="245" spans="1:8" x14ac:dyDescent="0.35">
      <c r="A245" s="272">
        <f t="shared" si="15"/>
        <v>1</v>
      </c>
      <c r="B245" s="7" t="str">
        <f>IF(CAPTURE_DATA!W246=0,"",CAPTURE_DATA!W246)</f>
        <v/>
      </c>
      <c r="C245" s="272" t="str">
        <f t="shared" si="16"/>
        <v/>
      </c>
      <c r="D245" s="272" t="str">
        <f t="shared" si="17"/>
        <v/>
      </c>
      <c r="E245" s="272">
        <f t="shared" si="18"/>
        <v>0</v>
      </c>
      <c r="F245" s="272">
        <v>243</v>
      </c>
      <c r="G245" s="272" t="str">
        <f t="shared" si="19"/>
        <v/>
      </c>
      <c r="H245" s="272" t="str">
        <f>IFERROR(VLOOKUP(B245,CAPTURE_DATA!$W$4:$Z$2000,4,FALSE),"")</f>
        <v/>
      </c>
    </row>
    <row r="246" spans="1:8" x14ac:dyDescent="0.35">
      <c r="A246" s="272">
        <f t="shared" si="15"/>
        <v>1</v>
      </c>
      <c r="B246" s="7" t="str">
        <f>IF(CAPTURE_DATA!W247=0,"",CAPTURE_DATA!W247)</f>
        <v/>
      </c>
      <c r="C246" s="272" t="str">
        <f t="shared" si="16"/>
        <v/>
      </c>
      <c r="D246" s="272" t="str">
        <f t="shared" si="17"/>
        <v/>
      </c>
      <c r="E246" s="272">
        <f t="shared" si="18"/>
        <v>0</v>
      </c>
      <c r="F246" s="272">
        <v>244</v>
      </c>
      <c r="G246" s="272" t="str">
        <f t="shared" si="19"/>
        <v/>
      </c>
      <c r="H246" s="272" t="str">
        <f>IFERROR(VLOOKUP(B246,CAPTURE_DATA!$W$4:$Z$2000,4,FALSE),"")</f>
        <v/>
      </c>
    </row>
    <row r="247" spans="1:8" x14ac:dyDescent="0.35">
      <c r="A247" s="272">
        <f t="shared" si="15"/>
        <v>1</v>
      </c>
      <c r="B247" s="7" t="str">
        <f>IF(CAPTURE_DATA!W248=0,"",CAPTURE_DATA!W248)</f>
        <v/>
      </c>
      <c r="C247" s="272" t="str">
        <f t="shared" si="16"/>
        <v/>
      </c>
      <c r="D247" s="272" t="str">
        <f t="shared" si="17"/>
        <v/>
      </c>
      <c r="E247" s="272">
        <f t="shared" si="18"/>
        <v>0</v>
      </c>
      <c r="F247" s="272">
        <v>245</v>
      </c>
      <c r="G247" s="272" t="str">
        <f t="shared" si="19"/>
        <v/>
      </c>
      <c r="H247" s="272" t="str">
        <f>IFERROR(VLOOKUP(B247,CAPTURE_DATA!$W$4:$Z$2000,4,FALSE),"")</f>
        <v/>
      </c>
    </row>
    <row r="248" spans="1:8" x14ac:dyDescent="0.35">
      <c r="A248" s="272">
        <f t="shared" si="15"/>
        <v>1</v>
      </c>
      <c r="B248" s="7" t="str">
        <f>IF(CAPTURE_DATA!W249=0,"",CAPTURE_DATA!W249)</f>
        <v/>
      </c>
      <c r="C248" s="272" t="str">
        <f t="shared" si="16"/>
        <v/>
      </c>
      <c r="D248" s="272" t="str">
        <f t="shared" si="17"/>
        <v/>
      </c>
      <c r="E248" s="272">
        <f t="shared" si="18"/>
        <v>0</v>
      </c>
      <c r="F248" s="272">
        <v>246</v>
      </c>
      <c r="G248" s="272" t="str">
        <f t="shared" si="19"/>
        <v/>
      </c>
      <c r="H248" s="272" t="str">
        <f>IFERROR(VLOOKUP(B248,CAPTURE_DATA!$W$4:$Z$2000,4,FALSE),"")</f>
        <v/>
      </c>
    </row>
    <row r="249" spans="1:8" x14ac:dyDescent="0.35">
      <c r="A249" s="272">
        <f t="shared" si="15"/>
        <v>1</v>
      </c>
      <c r="B249" s="7" t="str">
        <f>IF(CAPTURE_DATA!W250=0,"",CAPTURE_DATA!W250)</f>
        <v/>
      </c>
      <c r="C249" s="272" t="str">
        <f t="shared" si="16"/>
        <v/>
      </c>
      <c r="D249" s="272" t="str">
        <f t="shared" si="17"/>
        <v/>
      </c>
      <c r="E249" s="272">
        <f t="shared" si="18"/>
        <v>0</v>
      </c>
      <c r="F249" s="272">
        <v>247</v>
      </c>
      <c r="G249" s="272" t="str">
        <f t="shared" si="19"/>
        <v/>
      </c>
      <c r="H249" s="272" t="str">
        <f>IFERROR(VLOOKUP(B249,CAPTURE_DATA!$W$4:$Z$2000,4,FALSE),"")</f>
        <v/>
      </c>
    </row>
    <row r="250" spans="1:8" x14ac:dyDescent="0.35">
      <c r="A250" s="272">
        <f t="shared" si="15"/>
        <v>1</v>
      </c>
      <c r="B250" s="7" t="str">
        <f>IF(CAPTURE_DATA!W251=0,"",CAPTURE_DATA!W251)</f>
        <v/>
      </c>
      <c r="C250" s="272" t="str">
        <f t="shared" si="16"/>
        <v/>
      </c>
      <c r="D250" s="272" t="str">
        <f t="shared" si="17"/>
        <v/>
      </c>
      <c r="E250" s="272">
        <f t="shared" si="18"/>
        <v>0</v>
      </c>
      <c r="F250" s="272">
        <v>248</v>
      </c>
      <c r="G250" s="272" t="str">
        <f t="shared" si="19"/>
        <v/>
      </c>
      <c r="H250" s="272" t="str">
        <f>IFERROR(VLOOKUP(B250,CAPTURE_DATA!$W$4:$Z$2000,4,FALSE),"")</f>
        <v/>
      </c>
    </row>
    <row r="251" spans="1:8" x14ac:dyDescent="0.35">
      <c r="A251" s="272">
        <f t="shared" si="15"/>
        <v>1</v>
      </c>
      <c r="B251" s="7" t="str">
        <f>IF(CAPTURE_DATA!W252=0,"",CAPTURE_DATA!W252)</f>
        <v/>
      </c>
      <c r="C251" s="272" t="str">
        <f t="shared" si="16"/>
        <v/>
      </c>
      <c r="D251" s="272" t="str">
        <f t="shared" si="17"/>
        <v/>
      </c>
      <c r="E251" s="272">
        <f t="shared" si="18"/>
        <v>0</v>
      </c>
      <c r="F251" s="272">
        <v>249</v>
      </c>
      <c r="G251" s="272" t="str">
        <f t="shared" si="19"/>
        <v/>
      </c>
      <c r="H251" s="272" t="str">
        <f>IFERROR(VLOOKUP(B251,CAPTURE_DATA!$W$4:$Z$2000,4,FALSE),"")</f>
        <v/>
      </c>
    </row>
    <row r="252" spans="1:8" x14ac:dyDescent="0.35">
      <c r="A252" s="272">
        <f t="shared" si="15"/>
        <v>1</v>
      </c>
      <c r="B252" s="7" t="str">
        <f>IF(CAPTURE_DATA!W253=0,"",CAPTURE_DATA!W253)</f>
        <v/>
      </c>
      <c r="C252" s="272" t="str">
        <f t="shared" si="16"/>
        <v/>
      </c>
      <c r="D252" s="272" t="str">
        <f t="shared" si="17"/>
        <v/>
      </c>
      <c r="E252" s="272">
        <f t="shared" si="18"/>
        <v>0</v>
      </c>
      <c r="F252" s="272">
        <v>250</v>
      </c>
      <c r="G252" s="272" t="str">
        <f t="shared" si="19"/>
        <v/>
      </c>
      <c r="H252" s="272" t="str">
        <f>IFERROR(VLOOKUP(B252,CAPTURE_DATA!$W$4:$Z$2000,4,FALSE),"")</f>
        <v/>
      </c>
    </row>
    <row r="253" spans="1:8" x14ac:dyDescent="0.35">
      <c r="A253" s="272">
        <f t="shared" si="15"/>
        <v>1</v>
      </c>
      <c r="B253" s="7" t="str">
        <f>IF(CAPTURE_DATA!W254=0,"",CAPTURE_DATA!W254)</f>
        <v/>
      </c>
      <c r="C253" s="272" t="str">
        <f t="shared" si="16"/>
        <v/>
      </c>
      <c r="D253" s="272" t="str">
        <f t="shared" si="17"/>
        <v/>
      </c>
      <c r="E253" s="272">
        <f t="shared" si="18"/>
        <v>0</v>
      </c>
      <c r="F253" s="272">
        <v>251</v>
      </c>
      <c r="G253" s="272" t="str">
        <f t="shared" si="19"/>
        <v/>
      </c>
      <c r="H253" s="272" t="str">
        <f>IFERROR(VLOOKUP(B253,CAPTURE_DATA!$W$4:$Z$2000,4,FALSE),"")</f>
        <v/>
      </c>
    </row>
    <row r="254" spans="1:8" x14ac:dyDescent="0.35">
      <c r="A254" s="272">
        <f t="shared" si="15"/>
        <v>1</v>
      </c>
      <c r="B254" s="7" t="str">
        <f>IF(CAPTURE_DATA!W255=0,"",CAPTURE_DATA!W255)</f>
        <v/>
      </c>
      <c r="C254" s="272" t="str">
        <f t="shared" si="16"/>
        <v/>
      </c>
      <c r="D254" s="272" t="str">
        <f t="shared" si="17"/>
        <v/>
      </c>
      <c r="E254" s="272">
        <f t="shared" si="18"/>
        <v>0</v>
      </c>
      <c r="F254" s="272">
        <v>252</v>
      </c>
      <c r="G254" s="272" t="str">
        <f t="shared" si="19"/>
        <v/>
      </c>
      <c r="H254" s="272" t="str">
        <f>IFERROR(VLOOKUP(B254,CAPTURE_DATA!$W$4:$Z$2000,4,FALSE),"")</f>
        <v/>
      </c>
    </row>
    <row r="255" spans="1:8" x14ac:dyDescent="0.35">
      <c r="A255" s="272">
        <f t="shared" si="15"/>
        <v>1</v>
      </c>
      <c r="B255" s="7" t="str">
        <f>IF(CAPTURE_DATA!W256=0,"",CAPTURE_DATA!W256)</f>
        <v/>
      </c>
      <c r="C255" s="272" t="str">
        <f t="shared" si="16"/>
        <v/>
      </c>
      <c r="D255" s="272" t="str">
        <f t="shared" si="17"/>
        <v/>
      </c>
      <c r="E255" s="272">
        <f t="shared" si="18"/>
        <v>0</v>
      </c>
      <c r="F255" s="272">
        <v>253</v>
      </c>
      <c r="G255" s="272" t="str">
        <f t="shared" si="19"/>
        <v/>
      </c>
      <c r="H255" s="272" t="str">
        <f>IFERROR(VLOOKUP(B255,CAPTURE_DATA!$W$4:$Z$2000,4,FALSE),"")</f>
        <v/>
      </c>
    </row>
    <row r="256" spans="1:8" x14ac:dyDescent="0.35">
      <c r="A256" s="272">
        <f t="shared" si="15"/>
        <v>1</v>
      </c>
      <c r="B256" s="7" t="str">
        <f>IF(CAPTURE_DATA!W257=0,"",CAPTURE_DATA!W257)</f>
        <v/>
      </c>
      <c r="C256" s="272" t="str">
        <f t="shared" si="16"/>
        <v/>
      </c>
      <c r="D256" s="272" t="str">
        <f t="shared" si="17"/>
        <v/>
      </c>
      <c r="E256" s="272">
        <f t="shared" si="18"/>
        <v>0</v>
      </c>
      <c r="F256" s="272">
        <v>254</v>
      </c>
      <c r="G256" s="272" t="str">
        <f t="shared" si="19"/>
        <v/>
      </c>
      <c r="H256" s="272" t="str">
        <f>IFERROR(VLOOKUP(B256,CAPTURE_DATA!$W$4:$Z$2000,4,FALSE),"")</f>
        <v/>
      </c>
    </row>
    <row r="257" spans="1:8" x14ac:dyDescent="0.35">
      <c r="A257" s="272">
        <f t="shared" si="15"/>
        <v>1</v>
      </c>
      <c r="B257" s="7" t="str">
        <f>IF(CAPTURE_DATA!W258=0,"",CAPTURE_DATA!W258)</f>
        <v/>
      </c>
      <c r="C257" s="272" t="str">
        <f t="shared" si="16"/>
        <v/>
      </c>
      <c r="D257" s="272" t="str">
        <f t="shared" si="17"/>
        <v/>
      </c>
      <c r="E257" s="272">
        <f t="shared" si="18"/>
        <v>0</v>
      </c>
      <c r="F257" s="272">
        <v>255</v>
      </c>
      <c r="G257" s="272" t="str">
        <f t="shared" si="19"/>
        <v/>
      </c>
      <c r="H257" s="272" t="str">
        <f>IFERROR(VLOOKUP(B257,CAPTURE_DATA!$W$4:$Z$2000,4,FALSE),"")</f>
        <v/>
      </c>
    </row>
    <row r="258" spans="1:8" x14ac:dyDescent="0.35">
      <c r="A258" s="272">
        <f t="shared" si="15"/>
        <v>1</v>
      </c>
      <c r="B258" s="7" t="str">
        <f>IF(CAPTURE_DATA!W259=0,"",CAPTURE_DATA!W259)</f>
        <v/>
      </c>
      <c r="C258" s="272" t="str">
        <f t="shared" si="16"/>
        <v/>
      </c>
      <c r="D258" s="272" t="str">
        <f t="shared" si="17"/>
        <v/>
      </c>
      <c r="E258" s="272">
        <f t="shared" si="18"/>
        <v>0</v>
      </c>
      <c r="F258" s="272">
        <v>256</v>
      </c>
      <c r="G258" s="272" t="str">
        <f t="shared" si="19"/>
        <v/>
      </c>
      <c r="H258" s="272" t="str">
        <f>IFERROR(VLOOKUP(B258,CAPTURE_DATA!$W$4:$Z$2000,4,FALSE),"")</f>
        <v/>
      </c>
    </row>
    <row r="259" spans="1:8" x14ac:dyDescent="0.35">
      <c r="A259" s="272">
        <f t="shared" si="15"/>
        <v>1</v>
      </c>
      <c r="B259" s="7" t="str">
        <f>IF(CAPTURE_DATA!W260=0,"",CAPTURE_DATA!W260)</f>
        <v/>
      </c>
      <c r="C259" s="272" t="str">
        <f t="shared" si="16"/>
        <v/>
      </c>
      <c r="D259" s="272" t="str">
        <f t="shared" si="17"/>
        <v/>
      </c>
      <c r="E259" s="272">
        <f t="shared" si="18"/>
        <v>0</v>
      </c>
      <c r="F259" s="272">
        <v>257</v>
      </c>
      <c r="G259" s="272" t="str">
        <f t="shared" si="19"/>
        <v/>
      </c>
      <c r="H259" s="272" t="str">
        <f>IFERROR(VLOOKUP(B259,CAPTURE_DATA!$W$4:$Z$2000,4,FALSE),"")</f>
        <v/>
      </c>
    </row>
    <row r="260" spans="1:8" x14ac:dyDescent="0.35">
      <c r="A260" s="272">
        <f t="shared" ref="A260:A323" si="20">RANK(E260,$E$3:$E$2000,)</f>
        <v>1</v>
      </c>
      <c r="B260" s="7" t="str">
        <f>IF(CAPTURE_DATA!W261=0,"",CAPTURE_DATA!W261)</f>
        <v/>
      </c>
      <c r="C260" s="272" t="str">
        <f t="shared" ref="C260:C323" si="21">IFERROR(VALUE(B260),"")</f>
        <v/>
      </c>
      <c r="D260" s="272" t="str">
        <f t="shared" ref="D260:D323" si="22">IF(CONCATENATE(B260,"-",H260)="-","",(CONCATENATE(B260,"-",H260)))</f>
        <v/>
      </c>
      <c r="E260" s="272">
        <f t="shared" ref="E260:E323" si="23">IF(C260="",0,C260)</f>
        <v>0</v>
      </c>
      <c r="F260" s="272">
        <v>258</v>
      </c>
      <c r="G260" s="272" t="str">
        <f t="shared" ref="G260:G323" si="24">IFERROR(VLOOKUP(F260,$A$1:$D$2000,4,FALSE),"")</f>
        <v/>
      </c>
      <c r="H260" s="272" t="str">
        <f>IFERROR(VLOOKUP(B260,CAPTURE_DATA!$W$4:$Z$2000,4,FALSE),"")</f>
        <v/>
      </c>
    </row>
    <row r="261" spans="1:8" x14ac:dyDescent="0.35">
      <c r="A261" s="272">
        <f t="shared" si="20"/>
        <v>1</v>
      </c>
      <c r="B261" s="7" t="str">
        <f>IF(CAPTURE_DATA!W262=0,"",CAPTURE_DATA!W262)</f>
        <v/>
      </c>
      <c r="C261" s="272" t="str">
        <f t="shared" si="21"/>
        <v/>
      </c>
      <c r="D261" s="272" t="str">
        <f t="shared" si="22"/>
        <v/>
      </c>
      <c r="E261" s="272">
        <f t="shared" si="23"/>
        <v>0</v>
      </c>
      <c r="F261" s="272">
        <v>259</v>
      </c>
      <c r="G261" s="272" t="str">
        <f t="shared" si="24"/>
        <v/>
      </c>
      <c r="H261" s="272" t="str">
        <f>IFERROR(VLOOKUP(B261,CAPTURE_DATA!$W$4:$Z$2000,4,FALSE),"")</f>
        <v/>
      </c>
    </row>
    <row r="262" spans="1:8" x14ac:dyDescent="0.35">
      <c r="A262" s="272">
        <f t="shared" si="20"/>
        <v>1</v>
      </c>
      <c r="B262" s="7" t="str">
        <f>IF(CAPTURE_DATA!W263=0,"",CAPTURE_DATA!W263)</f>
        <v/>
      </c>
      <c r="C262" s="272" t="str">
        <f t="shared" si="21"/>
        <v/>
      </c>
      <c r="D262" s="272" t="str">
        <f t="shared" si="22"/>
        <v/>
      </c>
      <c r="E262" s="272">
        <f t="shared" si="23"/>
        <v>0</v>
      </c>
      <c r="F262" s="272">
        <v>260</v>
      </c>
      <c r="G262" s="272" t="str">
        <f t="shared" si="24"/>
        <v/>
      </c>
      <c r="H262" s="272" t="str">
        <f>IFERROR(VLOOKUP(B262,CAPTURE_DATA!$W$4:$Z$2000,4,FALSE),"")</f>
        <v/>
      </c>
    </row>
    <row r="263" spans="1:8" x14ac:dyDescent="0.35">
      <c r="A263" s="272">
        <f t="shared" si="20"/>
        <v>1</v>
      </c>
      <c r="B263" s="7" t="str">
        <f>IF(CAPTURE_DATA!W264=0,"",CAPTURE_DATA!W264)</f>
        <v/>
      </c>
      <c r="C263" s="272" t="str">
        <f t="shared" si="21"/>
        <v/>
      </c>
      <c r="D263" s="272" t="str">
        <f t="shared" si="22"/>
        <v/>
      </c>
      <c r="E263" s="272">
        <f t="shared" si="23"/>
        <v>0</v>
      </c>
      <c r="F263" s="272">
        <v>261</v>
      </c>
      <c r="G263" s="272" t="str">
        <f t="shared" si="24"/>
        <v/>
      </c>
      <c r="H263" s="272" t="str">
        <f>IFERROR(VLOOKUP(B263,CAPTURE_DATA!$W$4:$Z$2000,4,FALSE),"")</f>
        <v/>
      </c>
    </row>
    <row r="264" spans="1:8" x14ac:dyDescent="0.35">
      <c r="A264" s="272">
        <f t="shared" si="20"/>
        <v>1</v>
      </c>
      <c r="B264" s="7" t="str">
        <f>IF(CAPTURE_DATA!W265=0,"",CAPTURE_DATA!W265)</f>
        <v/>
      </c>
      <c r="C264" s="272" t="str">
        <f t="shared" si="21"/>
        <v/>
      </c>
      <c r="D264" s="272" t="str">
        <f t="shared" si="22"/>
        <v/>
      </c>
      <c r="E264" s="272">
        <f t="shared" si="23"/>
        <v>0</v>
      </c>
      <c r="F264" s="272">
        <v>262</v>
      </c>
      <c r="G264" s="272" t="str">
        <f t="shared" si="24"/>
        <v/>
      </c>
      <c r="H264" s="272" t="str">
        <f>IFERROR(VLOOKUP(B264,CAPTURE_DATA!$W$4:$Z$2000,4,FALSE),"")</f>
        <v/>
      </c>
    </row>
    <row r="265" spans="1:8" x14ac:dyDescent="0.35">
      <c r="A265" s="272">
        <f t="shared" si="20"/>
        <v>1</v>
      </c>
      <c r="B265" s="7" t="str">
        <f>IF(CAPTURE_DATA!W266=0,"",CAPTURE_DATA!W266)</f>
        <v/>
      </c>
      <c r="C265" s="272" t="str">
        <f t="shared" si="21"/>
        <v/>
      </c>
      <c r="D265" s="272" t="str">
        <f t="shared" si="22"/>
        <v/>
      </c>
      <c r="E265" s="272">
        <f t="shared" si="23"/>
        <v>0</v>
      </c>
      <c r="F265" s="272">
        <v>263</v>
      </c>
      <c r="G265" s="272" t="str">
        <f t="shared" si="24"/>
        <v/>
      </c>
      <c r="H265" s="272" t="str">
        <f>IFERROR(VLOOKUP(B265,CAPTURE_DATA!$W$4:$Z$2000,4,FALSE),"")</f>
        <v/>
      </c>
    </row>
    <row r="266" spans="1:8" x14ac:dyDescent="0.35">
      <c r="A266" s="272">
        <f t="shared" si="20"/>
        <v>1</v>
      </c>
      <c r="B266" s="7" t="str">
        <f>IF(CAPTURE_DATA!W267=0,"",CAPTURE_DATA!W267)</f>
        <v/>
      </c>
      <c r="C266" s="272" t="str">
        <f t="shared" si="21"/>
        <v/>
      </c>
      <c r="D266" s="272" t="str">
        <f t="shared" si="22"/>
        <v/>
      </c>
      <c r="E266" s="272">
        <f t="shared" si="23"/>
        <v>0</v>
      </c>
      <c r="F266" s="272">
        <v>264</v>
      </c>
      <c r="G266" s="272" t="str">
        <f t="shared" si="24"/>
        <v/>
      </c>
      <c r="H266" s="272" t="str">
        <f>IFERROR(VLOOKUP(B266,CAPTURE_DATA!$W$4:$Z$2000,4,FALSE),"")</f>
        <v/>
      </c>
    </row>
    <row r="267" spans="1:8" x14ac:dyDescent="0.35">
      <c r="A267" s="272">
        <f t="shared" si="20"/>
        <v>1</v>
      </c>
      <c r="B267" s="7" t="str">
        <f>IF(CAPTURE_DATA!W268=0,"",CAPTURE_DATA!W268)</f>
        <v/>
      </c>
      <c r="C267" s="272" t="str">
        <f t="shared" si="21"/>
        <v/>
      </c>
      <c r="D267" s="272" t="str">
        <f t="shared" si="22"/>
        <v/>
      </c>
      <c r="E267" s="272">
        <f t="shared" si="23"/>
        <v>0</v>
      </c>
      <c r="F267" s="272">
        <v>265</v>
      </c>
      <c r="G267" s="272" t="str">
        <f t="shared" si="24"/>
        <v/>
      </c>
      <c r="H267" s="272" t="str">
        <f>IFERROR(VLOOKUP(B267,CAPTURE_DATA!$W$4:$Z$2000,4,FALSE),"")</f>
        <v/>
      </c>
    </row>
    <row r="268" spans="1:8" x14ac:dyDescent="0.35">
      <c r="A268" s="272">
        <f t="shared" si="20"/>
        <v>1</v>
      </c>
      <c r="B268" s="7" t="str">
        <f>IF(CAPTURE_DATA!W269=0,"",CAPTURE_DATA!W269)</f>
        <v/>
      </c>
      <c r="C268" s="272" t="str">
        <f t="shared" si="21"/>
        <v/>
      </c>
      <c r="D268" s="272" t="str">
        <f t="shared" si="22"/>
        <v/>
      </c>
      <c r="E268" s="272">
        <f t="shared" si="23"/>
        <v>0</v>
      </c>
      <c r="F268" s="272">
        <v>266</v>
      </c>
      <c r="G268" s="272" t="str">
        <f t="shared" si="24"/>
        <v/>
      </c>
      <c r="H268" s="272" t="str">
        <f>IFERROR(VLOOKUP(B268,CAPTURE_DATA!$W$4:$Z$2000,4,FALSE),"")</f>
        <v/>
      </c>
    </row>
    <row r="269" spans="1:8" x14ac:dyDescent="0.35">
      <c r="A269" s="272">
        <f t="shared" si="20"/>
        <v>1</v>
      </c>
      <c r="B269" s="7" t="str">
        <f>IF(CAPTURE_DATA!W270=0,"",CAPTURE_DATA!W270)</f>
        <v/>
      </c>
      <c r="C269" s="272" t="str">
        <f t="shared" si="21"/>
        <v/>
      </c>
      <c r="D269" s="272" t="str">
        <f t="shared" si="22"/>
        <v/>
      </c>
      <c r="E269" s="272">
        <f t="shared" si="23"/>
        <v>0</v>
      </c>
      <c r="F269" s="272">
        <v>267</v>
      </c>
      <c r="G269" s="272" t="str">
        <f t="shared" si="24"/>
        <v/>
      </c>
      <c r="H269" s="272" t="str">
        <f>IFERROR(VLOOKUP(B269,CAPTURE_DATA!$W$4:$Z$2000,4,FALSE),"")</f>
        <v/>
      </c>
    </row>
    <row r="270" spans="1:8" x14ac:dyDescent="0.35">
      <c r="A270" s="272">
        <f t="shared" si="20"/>
        <v>1</v>
      </c>
      <c r="B270" s="7" t="str">
        <f>IF(CAPTURE_DATA!W271=0,"",CAPTURE_DATA!W271)</f>
        <v/>
      </c>
      <c r="C270" s="272" t="str">
        <f t="shared" si="21"/>
        <v/>
      </c>
      <c r="D270" s="272" t="str">
        <f t="shared" si="22"/>
        <v/>
      </c>
      <c r="E270" s="272">
        <f t="shared" si="23"/>
        <v>0</v>
      </c>
      <c r="F270" s="272">
        <v>268</v>
      </c>
      <c r="G270" s="272" t="str">
        <f t="shared" si="24"/>
        <v/>
      </c>
      <c r="H270" s="272" t="str">
        <f>IFERROR(VLOOKUP(B270,CAPTURE_DATA!$W$4:$Z$2000,4,FALSE),"")</f>
        <v/>
      </c>
    </row>
    <row r="271" spans="1:8" x14ac:dyDescent="0.35">
      <c r="A271" s="272">
        <f t="shared" si="20"/>
        <v>1</v>
      </c>
      <c r="B271" s="7" t="str">
        <f>IF(CAPTURE_DATA!W272=0,"",CAPTURE_DATA!W272)</f>
        <v/>
      </c>
      <c r="C271" s="272" t="str">
        <f t="shared" si="21"/>
        <v/>
      </c>
      <c r="D271" s="272" t="str">
        <f t="shared" si="22"/>
        <v/>
      </c>
      <c r="E271" s="272">
        <f t="shared" si="23"/>
        <v>0</v>
      </c>
      <c r="F271" s="272">
        <v>269</v>
      </c>
      <c r="G271" s="272" t="str">
        <f t="shared" si="24"/>
        <v/>
      </c>
      <c r="H271" s="272" t="str">
        <f>IFERROR(VLOOKUP(B271,CAPTURE_DATA!$W$4:$Z$2000,4,FALSE),"")</f>
        <v/>
      </c>
    </row>
    <row r="272" spans="1:8" x14ac:dyDescent="0.35">
      <c r="A272" s="272">
        <f t="shared" si="20"/>
        <v>1</v>
      </c>
      <c r="B272" s="7" t="str">
        <f>IF(CAPTURE_DATA!W273=0,"",CAPTURE_DATA!W273)</f>
        <v/>
      </c>
      <c r="C272" s="272" t="str">
        <f t="shared" si="21"/>
        <v/>
      </c>
      <c r="D272" s="272" t="str">
        <f t="shared" si="22"/>
        <v/>
      </c>
      <c r="E272" s="272">
        <f t="shared" si="23"/>
        <v>0</v>
      </c>
      <c r="F272" s="272">
        <v>270</v>
      </c>
      <c r="G272" s="272" t="str">
        <f t="shared" si="24"/>
        <v/>
      </c>
      <c r="H272" s="272" t="str">
        <f>IFERROR(VLOOKUP(B272,CAPTURE_DATA!$W$4:$Z$2000,4,FALSE),"")</f>
        <v/>
      </c>
    </row>
    <row r="273" spans="1:8" x14ac:dyDescent="0.35">
      <c r="A273" s="272">
        <f t="shared" si="20"/>
        <v>1</v>
      </c>
      <c r="B273" s="7" t="str">
        <f>IF(CAPTURE_DATA!W274=0,"",CAPTURE_DATA!W274)</f>
        <v/>
      </c>
      <c r="C273" s="272" t="str">
        <f t="shared" si="21"/>
        <v/>
      </c>
      <c r="D273" s="272" t="str">
        <f t="shared" si="22"/>
        <v/>
      </c>
      <c r="E273" s="272">
        <f t="shared" si="23"/>
        <v>0</v>
      </c>
      <c r="F273" s="272">
        <v>271</v>
      </c>
      <c r="G273" s="272" t="str">
        <f t="shared" si="24"/>
        <v/>
      </c>
      <c r="H273" s="272" t="str">
        <f>IFERROR(VLOOKUP(B273,CAPTURE_DATA!$W$4:$Z$2000,4,FALSE),"")</f>
        <v/>
      </c>
    </row>
    <row r="274" spans="1:8" x14ac:dyDescent="0.35">
      <c r="A274" s="272">
        <f t="shared" si="20"/>
        <v>1</v>
      </c>
      <c r="B274" s="7" t="str">
        <f>IF(CAPTURE_DATA!W275=0,"",CAPTURE_DATA!W275)</f>
        <v/>
      </c>
      <c r="C274" s="272" t="str">
        <f t="shared" si="21"/>
        <v/>
      </c>
      <c r="D274" s="272" t="str">
        <f t="shared" si="22"/>
        <v/>
      </c>
      <c r="E274" s="272">
        <f t="shared" si="23"/>
        <v>0</v>
      </c>
      <c r="F274" s="272">
        <v>272</v>
      </c>
      <c r="G274" s="272" t="str">
        <f t="shared" si="24"/>
        <v/>
      </c>
      <c r="H274" s="272" t="str">
        <f>IFERROR(VLOOKUP(B274,CAPTURE_DATA!$W$4:$Z$2000,4,FALSE),"")</f>
        <v/>
      </c>
    </row>
    <row r="275" spans="1:8" x14ac:dyDescent="0.35">
      <c r="A275" s="272">
        <f t="shared" si="20"/>
        <v>1</v>
      </c>
      <c r="B275" s="7" t="str">
        <f>IF(CAPTURE_DATA!W276=0,"",CAPTURE_DATA!W276)</f>
        <v/>
      </c>
      <c r="C275" s="272" t="str">
        <f t="shared" si="21"/>
        <v/>
      </c>
      <c r="D275" s="272" t="str">
        <f t="shared" si="22"/>
        <v/>
      </c>
      <c r="E275" s="272">
        <f t="shared" si="23"/>
        <v>0</v>
      </c>
      <c r="F275" s="272">
        <v>273</v>
      </c>
      <c r="G275" s="272" t="str">
        <f t="shared" si="24"/>
        <v/>
      </c>
      <c r="H275" s="272" t="str">
        <f>IFERROR(VLOOKUP(B275,CAPTURE_DATA!$W$4:$Z$2000,4,FALSE),"")</f>
        <v/>
      </c>
    </row>
    <row r="276" spans="1:8" x14ac:dyDescent="0.35">
      <c r="A276" s="272">
        <f t="shared" si="20"/>
        <v>1</v>
      </c>
      <c r="B276" s="7" t="str">
        <f>IF(CAPTURE_DATA!W277=0,"",CAPTURE_DATA!W277)</f>
        <v/>
      </c>
      <c r="C276" s="272" t="str">
        <f t="shared" si="21"/>
        <v/>
      </c>
      <c r="D276" s="272" t="str">
        <f t="shared" si="22"/>
        <v/>
      </c>
      <c r="E276" s="272">
        <f t="shared" si="23"/>
        <v>0</v>
      </c>
      <c r="F276" s="272">
        <v>274</v>
      </c>
      <c r="G276" s="272" t="str">
        <f t="shared" si="24"/>
        <v/>
      </c>
      <c r="H276" s="272" t="str">
        <f>IFERROR(VLOOKUP(B276,CAPTURE_DATA!$W$4:$Z$2000,4,FALSE),"")</f>
        <v/>
      </c>
    </row>
    <row r="277" spans="1:8" x14ac:dyDescent="0.35">
      <c r="A277" s="272">
        <f t="shared" si="20"/>
        <v>1</v>
      </c>
      <c r="B277" s="7" t="str">
        <f>IF(CAPTURE_DATA!W278=0,"",CAPTURE_DATA!W278)</f>
        <v/>
      </c>
      <c r="C277" s="272" t="str">
        <f t="shared" si="21"/>
        <v/>
      </c>
      <c r="D277" s="272" t="str">
        <f t="shared" si="22"/>
        <v/>
      </c>
      <c r="E277" s="272">
        <f t="shared" si="23"/>
        <v>0</v>
      </c>
      <c r="F277" s="272">
        <v>275</v>
      </c>
      <c r="G277" s="272" t="str">
        <f t="shared" si="24"/>
        <v/>
      </c>
      <c r="H277" s="272" t="str">
        <f>IFERROR(VLOOKUP(B277,CAPTURE_DATA!$W$4:$Z$2000,4,FALSE),"")</f>
        <v/>
      </c>
    </row>
    <row r="278" spans="1:8" x14ac:dyDescent="0.35">
      <c r="A278" s="272">
        <f t="shared" si="20"/>
        <v>1</v>
      </c>
      <c r="B278" s="7" t="str">
        <f>IF(CAPTURE_DATA!W279=0,"",CAPTURE_DATA!W279)</f>
        <v/>
      </c>
      <c r="C278" s="272" t="str">
        <f t="shared" si="21"/>
        <v/>
      </c>
      <c r="D278" s="272" t="str">
        <f t="shared" si="22"/>
        <v/>
      </c>
      <c r="E278" s="272">
        <f t="shared" si="23"/>
        <v>0</v>
      </c>
      <c r="F278" s="272">
        <v>276</v>
      </c>
      <c r="G278" s="272" t="str">
        <f t="shared" si="24"/>
        <v/>
      </c>
      <c r="H278" s="272" t="str">
        <f>IFERROR(VLOOKUP(B278,CAPTURE_DATA!$W$4:$Z$2000,4,FALSE),"")</f>
        <v/>
      </c>
    </row>
    <row r="279" spans="1:8" x14ac:dyDescent="0.35">
      <c r="A279" s="272">
        <f t="shared" si="20"/>
        <v>1</v>
      </c>
      <c r="B279" s="7" t="str">
        <f>IF(CAPTURE_DATA!W280=0,"",CAPTURE_DATA!W280)</f>
        <v/>
      </c>
      <c r="C279" s="272" t="str">
        <f t="shared" si="21"/>
        <v/>
      </c>
      <c r="D279" s="272" t="str">
        <f t="shared" si="22"/>
        <v/>
      </c>
      <c r="E279" s="272">
        <f t="shared" si="23"/>
        <v>0</v>
      </c>
      <c r="F279" s="272">
        <v>277</v>
      </c>
      <c r="G279" s="272" t="str">
        <f t="shared" si="24"/>
        <v/>
      </c>
      <c r="H279" s="272" t="str">
        <f>IFERROR(VLOOKUP(B279,CAPTURE_DATA!$W$4:$Z$2000,4,FALSE),"")</f>
        <v/>
      </c>
    </row>
    <row r="280" spans="1:8" x14ac:dyDescent="0.35">
      <c r="A280" s="272">
        <f t="shared" si="20"/>
        <v>1</v>
      </c>
      <c r="B280" s="7" t="str">
        <f>IF(CAPTURE_DATA!W281=0,"",CAPTURE_DATA!W281)</f>
        <v/>
      </c>
      <c r="C280" s="272" t="str">
        <f t="shared" si="21"/>
        <v/>
      </c>
      <c r="D280" s="272" t="str">
        <f t="shared" si="22"/>
        <v/>
      </c>
      <c r="E280" s="272">
        <f t="shared" si="23"/>
        <v>0</v>
      </c>
      <c r="F280" s="272">
        <v>278</v>
      </c>
      <c r="G280" s="272" t="str">
        <f t="shared" si="24"/>
        <v/>
      </c>
      <c r="H280" s="272" t="str">
        <f>IFERROR(VLOOKUP(B280,CAPTURE_DATA!$W$4:$Z$2000,4,FALSE),"")</f>
        <v/>
      </c>
    </row>
    <row r="281" spans="1:8" x14ac:dyDescent="0.35">
      <c r="A281" s="272">
        <f t="shared" si="20"/>
        <v>1</v>
      </c>
      <c r="B281" s="7" t="str">
        <f>IF(CAPTURE_DATA!W282=0,"",CAPTURE_DATA!W282)</f>
        <v/>
      </c>
      <c r="C281" s="272" t="str">
        <f t="shared" si="21"/>
        <v/>
      </c>
      <c r="D281" s="272" t="str">
        <f t="shared" si="22"/>
        <v/>
      </c>
      <c r="E281" s="272">
        <f t="shared" si="23"/>
        <v>0</v>
      </c>
      <c r="F281" s="272">
        <v>279</v>
      </c>
      <c r="G281" s="272" t="str">
        <f t="shared" si="24"/>
        <v/>
      </c>
      <c r="H281" s="272" t="str">
        <f>IFERROR(VLOOKUP(B281,CAPTURE_DATA!$W$4:$Z$2000,4,FALSE),"")</f>
        <v/>
      </c>
    </row>
    <row r="282" spans="1:8" x14ac:dyDescent="0.35">
      <c r="A282" s="272">
        <f t="shared" si="20"/>
        <v>1</v>
      </c>
      <c r="B282" s="7" t="str">
        <f>IF(CAPTURE_DATA!W283=0,"",CAPTURE_DATA!W283)</f>
        <v/>
      </c>
      <c r="C282" s="272" t="str">
        <f t="shared" si="21"/>
        <v/>
      </c>
      <c r="D282" s="272" t="str">
        <f t="shared" si="22"/>
        <v/>
      </c>
      <c r="E282" s="272">
        <f t="shared" si="23"/>
        <v>0</v>
      </c>
      <c r="F282" s="272">
        <v>280</v>
      </c>
      <c r="G282" s="272" t="str">
        <f t="shared" si="24"/>
        <v/>
      </c>
      <c r="H282" s="272" t="str">
        <f>IFERROR(VLOOKUP(B282,CAPTURE_DATA!$W$4:$Z$2000,4,FALSE),"")</f>
        <v/>
      </c>
    </row>
    <row r="283" spans="1:8" x14ac:dyDescent="0.35">
      <c r="A283" s="272">
        <f t="shared" si="20"/>
        <v>1</v>
      </c>
      <c r="B283" s="7" t="str">
        <f>IF(CAPTURE_DATA!W284=0,"",CAPTURE_DATA!W284)</f>
        <v/>
      </c>
      <c r="C283" s="272" t="str">
        <f t="shared" si="21"/>
        <v/>
      </c>
      <c r="D283" s="272" t="str">
        <f t="shared" si="22"/>
        <v/>
      </c>
      <c r="E283" s="272">
        <f t="shared" si="23"/>
        <v>0</v>
      </c>
      <c r="F283" s="272">
        <v>281</v>
      </c>
      <c r="G283" s="272" t="str">
        <f t="shared" si="24"/>
        <v/>
      </c>
      <c r="H283" s="272" t="str">
        <f>IFERROR(VLOOKUP(B283,CAPTURE_DATA!$W$4:$Z$2000,4,FALSE),"")</f>
        <v/>
      </c>
    </row>
    <row r="284" spans="1:8" x14ac:dyDescent="0.35">
      <c r="A284" s="272">
        <f t="shared" si="20"/>
        <v>1</v>
      </c>
      <c r="B284" s="7" t="str">
        <f>IF(CAPTURE_DATA!W285=0,"",CAPTURE_DATA!W285)</f>
        <v/>
      </c>
      <c r="C284" s="272" t="str">
        <f t="shared" si="21"/>
        <v/>
      </c>
      <c r="D284" s="272" t="str">
        <f t="shared" si="22"/>
        <v/>
      </c>
      <c r="E284" s="272">
        <f t="shared" si="23"/>
        <v>0</v>
      </c>
      <c r="F284" s="272">
        <v>282</v>
      </c>
      <c r="G284" s="272" t="str">
        <f t="shared" si="24"/>
        <v/>
      </c>
      <c r="H284" s="272" t="str">
        <f>IFERROR(VLOOKUP(B284,CAPTURE_DATA!$W$4:$Z$2000,4,FALSE),"")</f>
        <v/>
      </c>
    </row>
    <row r="285" spans="1:8" x14ac:dyDescent="0.35">
      <c r="A285" s="272">
        <f t="shared" si="20"/>
        <v>1</v>
      </c>
      <c r="B285" s="7" t="str">
        <f>IF(CAPTURE_DATA!W286=0,"",CAPTURE_DATA!W286)</f>
        <v/>
      </c>
      <c r="C285" s="272" t="str">
        <f t="shared" si="21"/>
        <v/>
      </c>
      <c r="D285" s="272" t="str">
        <f t="shared" si="22"/>
        <v/>
      </c>
      <c r="E285" s="272">
        <f t="shared" si="23"/>
        <v>0</v>
      </c>
      <c r="F285" s="272">
        <v>283</v>
      </c>
      <c r="G285" s="272" t="str">
        <f t="shared" si="24"/>
        <v/>
      </c>
      <c r="H285" s="272" t="str">
        <f>IFERROR(VLOOKUP(B285,CAPTURE_DATA!$W$4:$Z$2000,4,FALSE),"")</f>
        <v/>
      </c>
    </row>
    <row r="286" spans="1:8" x14ac:dyDescent="0.35">
      <c r="A286" s="272">
        <f t="shared" si="20"/>
        <v>1</v>
      </c>
      <c r="B286" s="7" t="str">
        <f>IF(CAPTURE_DATA!W287=0,"",CAPTURE_DATA!W287)</f>
        <v/>
      </c>
      <c r="C286" s="272" t="str">
        <f t="shared" si="21"/>
        <v/>
      </c>
      <c r="D286" s="272" t="str">
        <f t="shared" si="22"/>
        <v/>
      </c>
      <c r="E286" s="272">
        <f t="shared" si="23"/>
        <v>0</v>
      </c>
      <c r="F286" s="272">
        <v>284</v>
      </c>
      <c r="G286" s="272" t="str">
        <f t="shared" si="24"/>
        <v/>
      </c>
      <c r="H286" s="272" t="str">
        <f>IFERROR(VLOOKUP(B286,CAPTURE_DATA!$W$4:$Z$2000,4,FALSE),"")</f>
        <v/>
      </c>
    </row>
    <row r="287" spans="1:8" x14ac:dyDescent="0.35">
      <c r="A287" s="272">
        <f t="shared" si="20"/>
        <v>1</v>
      </c>
      <c r="B287" s="7" t="str">
        <f>IF(CAPTURE_DATA!W288=0,"",CAPTURE_DATA!W288)</f>
        <v/>
      </c>
      <c r="C287" s="272" t="str">
        <f t="shared" si="21"/>
        <v/>
      </c>
      <c r="D287" s="272" t="str">
        <f t="shared" si="22"/>
        <v/>
      </c>
      <c r="E287" s="272">
        <f t="shared" si="23"/>
        <v>0</v>
      </c>
      <c r="F287" s="272">
        <v>285</v>
      </c>
      <c r="G287" s="272" t="str">
        <f t="shared" si="24"/>
        <v/>
      </c>
      <c r="H287" s="272" t="str">
        <f>IFERROR(VLOOKUP(B287,CAPTURE_DATA!$W$4:$Z$2000,4,FALSE),"")</f>
        <v/>
      </c>
    </row>
    <row r="288" spans="1:8" x14ac:dyDescent="0.35">
      <c r="A288" s="272">
        <f t="shared" si="20"/>
        <v>1</v>
      </c>
      <c r="B288" s="7" t="str">
        <f>IF(CAPTURE_DATA!W289=0,"",CAPTURE_DATA!W289)</f>
        <v/>
      </c>
      <c r="C288" s="272" t="str">
        <f t="shared" si="21"/>
        <v/>
      </c>
      <c r="D288" s="272" t="str">
        <f t="shared" si="22"/>
        <v/>
      </c>
      <c r="E288" s="272">
        <f t="shared" si="23"/>
        <v>0</v>
      </c>
      <c r="F288" s="272">
        <v>286</v>
      </c>
      <c r="G288" s="272" t="str">
        <f t="shared" si="24"/>
        <v/>
      </c>
      <c r="H288" s="272" t="str">
        <f>IFERROR(VLOOKUP(B288,CAPTURE_DATA!$W$4:$Z$2000,4,FALSE),"")</f>
        <v/>
      </c>
    </row>
    <row r="289" spans="1:8" x14ac:dyDescent="0.35">
      <c r="A289" s="272">
        <f t="shared" si="20"/>
        <v>1</v>
      </c>
      <c r="B289" s="7" t="str">
        <f>IF(CAPTURE_DATA!W290=0,"",CAPTURE_DATA!W290)</f>
        <v/>
      </c>
      <c r="C289" s="272" t="str">
        <f t="shared" si="21"/>
        <v/>
      </c>
      <c r="D289" s="272" t="str">
        <f t="shared" si="22"/>
        <v/>
      </c>
      <c r="E289" s="272">
        <f t="shared" si="23"/>
        <v>0</v>
      </c>
      <c r="F289" s="272">
        <v>287</v>
      </c>
      <c r="G289" s="272" t="str">
        <f t="shared" si="24"/>
        <v/>
      </c>
      <c r="H289" s="272" t="str">
        <f>IFERROR(VLOOKUP(B289,CAPTURE_DATA!$W$4:$Z$2000,4,FALSE),"")</f>
        <v/>
      </c>
    </row>
    <row r="290" spans="1:8" x14ac:dyDescent="0.35">
      <c r="A290" s="272">
        <f t="shared" si="20"/>
        <v>1</v>
      </c>
      <c r="B290" s="7" t="str">
        <f>IF(CAPTURE_DATA!W291=0,"",CAPTURE_DATA!W291)</f>
        <v/>
      </c>
      <c r="C290" s="272" t="str">
        <f t="shared" si="21"/>
        <v/>
      </c>
      <c r="D290" s="272" t="str">
        <f t="shared" si="22"/>
        <v/>
      </c>
      <c r="E290" s="272">
        <f t="shared" si="23"/>
        <v>0</v>
      </c>
      <c r="F290" s="272">
        <v>288</v>
      </c>
      <c r="G290" s="272" t="str">
        <f t="shared" si="24"/>
        <v/>
      </c>
      <c r="H290" s="272" t="str">
        <f>IFERROR(VLOOKUP(B290,CAPTURE_DATA!$W$4:$Z$2000,4,FALSE),"")</f>
        <v/>
      </c>
    </row>
    <row r="291" spans="1:8" x14ac:dyDescent="0.35">
      <c r="A291" s="272">
        <f t="shared" si="20"/>
        <v>1</v>
      </c>
      <c r="B291" s="7" t="str">
        <f>IF(CAPTURE_DATA!W292=0,"",CAPTURE_DATA!W292)</f>
        <v/>
      </c>
      <c r="C291" s="272" t="str">
        <f t="shared" si="21"/>
        <v/>
      </c>
      <c r="D291" s="272" t="str">
        <f t="shared" si="22"/>
        <v/>
      </c>
      <c r="E291" s="272">
        <f t="shared" si="23"/>
        <v>0</v>
      </c>
      <c r="F291" s="272">
        <v>289</v>
      </c>
      <c r="G291" s="272" t="str">
        <f t="shared" si="24"/>
        <v/>
      </c>
      <c r="H291" s="272" t="str">
        <f>IFERROR(VLOOKUP(B291,CAPTURE_DATA!$W$4:$Z$2000,4,FALSE),"")</f>
        <v/>
      </c>
    </row>
    <row r="292" spans="1:8" x14ac:dyDescent="0.35">
      <c r="A292" s="272">
        <f t="shared" si="20"/>
        <v>1</v>
      </c>
      <c r="B292" s="7" t="str">
        <f>IF(CAPTURE_DATA!W293=0,"",CAPTURE_DATA!W293)</f>
        <v/>
      </c>
      <c r="C292" s="272" t="str">
        <f t="shared" si="21"/>
        <v/>
      </c>
      <c r="D292" s="272" t="str">
        <f t="shared" si="22"/>
        <v/>
      </c>
      <c r="E292" s="272">
        <f t="shared" si="23"/>
        <v>0</v>
      </c>
      <c r="F292" s="272">
        <v>290</v>
      </c>
      <c r="G292" s="272" t="str">
        <f t="shared" si="24"/>
        <v/>
      </c>
      <c r="H292" s="272" t="str">
        <f>IFERROR(VLOOKUP(B292,CAPTURE_DATA!$W$4:$Z$2000,4,FALSE),"")</f>
        <v/>
      </c>
    </row>
    <row r="293" spans="1:8" x14ac:dyDescent="0.35">
      <c r="A293" s="272">
        <f t="shared" si="20"/>
        <v>1</v>
      </c>
      <c r="B293" s="7" t="str">
        <f>IF(CAPTURE_DATA!W294=0,"",CAPTURE_DATA!W294)</f>
        <v/>
      </c>
      <c r="C293" s="272" t="str">
        <f t="shared" si="21"/>
        <v/>
      </c>
      <c r="D293" s="272" t="str">
        <f t="shared" si="22"/>
        <v/>
      </c>
      <c r="E293" s="272">
        <f t="shared" si="23"/>
        <v>0</v>
      </c>
      <c r="F293" s="272">
        <v>291</v>
      </c>
      <c r="G293" s="272" t="str">
        <f t="shared" si="24"/>
        <v/>
      </c>
      <c r="H293" s="272" t="str">
        <f>IFERROR(VLOOKUP(B293,CAPTURE_DATA!$W$4:$Z$2000,4,FALSE),"")</f>
        <v/>
      </c>
    </row>
    <row r="294" spans="1:8" x14ac:dyDescent="0.35">
      <c r="A294" s="272">
        <f t="shared" si="20"/>
        <v>1</v>
      </c>
      <c r="B294" s="7" t="str">
        <f>IF(CAPTURE_DATA!W295=0,"",CAPTURE_DATA!W295)</f>
        <v/>
      </c>
      <c r="C294" s="272" t="str">
        <f t="shared" si="21"/>
        <v/>
      </c>
      <c r="D294" s="272" t="str">
        <f t="shared" si="22"/>
        <v/>
      </c>
      <c r="E294" s="272">
        <f t="shared" si="23"/>
        <v>0</v>
      </c>
      <c r="F294" s="272">
        <v>292</v>
      </c>
      <c r="G294" s="272" t="str">
        <f t="shared" si="24"/>
        <v/>
      </c>
      <c r="H294" s="272" t="str">
        <f>IFERROR(VLOOKUP(B294,CAPTURE_DATA!$W$4:$Z$2000,4,FALSE),"")</f>
        <v/>
      </c>
    </row>
    <row r="295" spans="1:8" x14ac:dyDescent="0.35">
      <c r="A295" s="272">
        <f t="shared" si="20"/>
        <v>1</v>
      </c>
      <c r="B295" s="7" t="str">
        <f>IF(CAPTURE_DATA!W296=0,"",CAPTURE_DATA!W296)</f>
        <v/>
      </c>
      <c r="C295" s="272" t="str">
        <f t="shared" si="21"/>
        <v/>
      </c>
      <c r="D295" s="272" t="str">
        <f t="shared" si="22"/>
        <v/>
      </c>
      <c r="E295" s="272">
        <f t="shared" si="23"/>
        <v>0</v>
      </c>
      <c r="F295" s="272">
        <v>293</v>
      </c>
      <c r="G295" s="272" t="str">
        <f t="shared" si="24"/>
        <v/>
      </c>
      <c r="H295" s="272" t="str">
        <f>IFERROR(VLOOKUP(B295,CAPTURE_DATA!$W$4:$Z$2000,4,FALSE),"")</f>
        <v/>
      </c>
    </row>
    <row r="296" spans="1:8" x14ac:dyDescent="0.35">
      <c r="A296" s="272">
        <f t="shared" si="20"/>
        <v>1</v>
      </c>
      <c r="B296" s="7" t="str">
        <f>IF(CAPTURE_DATA!W297=0,"",CAPTURE_DATA!W297)</f>
        <v/>
      </c>
      <c r="C296" s="272" t="str">
        <f t="shared" si="21"/>
        <v/>
      </c>
      <c r="D296" s="272" t="str">
        <f t="shared" si="22"/>
        <v/>
      </c>
      <c r="E296" s="272">
        <f t="shared" si="23"/>
        <v>0</v>
      </c>
      <c r="F296" s="272">
        <v>294</v>
      </c>
      <c r="G296" s="272" t="str">
        <f t="shared" si="24"/>
        <v/>
      </c>
      <c r="H296" s="272" t="str">
        <f>IFERROR(VLOOKUP(B296,CAPTURE_DATA!$W$4:$Z$2000,4,FALSE),"")</f>
        <v/>
      </c>
    </row>
    <row r="297" spans="1:8" x14ac:dyDescent="0.35">
      <c r="A297" s="272">
        <f t="shared" si="20"/>
        <v>1</v>
      </c>
      <c r="B297" s="7" t="str">
        <f>IF(CAPTURE_DATA!W298=0,"",CAPTURE_DATA!W298)</f>
        <v/>
      </c>
      <c r="C297" s="272" t="str">
        <f t="shared" si="21"/>
        <v/>
      </c>
      <c r="D297" s="272" t="str">
        <f t="shared" si="22"/>
        <v/>
      </c>
      <c r="E297" s="272">
        <f t="shared" si="23"/>
        <v>0</v>
      </c>
      <c r="F297" s="272">
        <v>295</v>
      </c>
      <c r="G297" s="272" t="str">
        <f t="shared" si="24"/>
        <v/>
      </c>
      <c r="H297" s="272" t="str">
        <f>IFERROR(VLOOKUP(B297,CAPTURE_DATA!$W$4:$Z$2000,4,FALSE),"")</f>
        <v/>
      </c>
    </row>
    <row r="298" spans="1:8" x14ac:dyDescent="0.35">
      <c r="A298" s="272">
        <f t="shared" si="20"/>
        <v>1</v>
      </c>
      <c r="B298" s="7" t="str">
        <f>IF(CAPTURE_DATA!W299=0,"",CAPTURE_DATA!W299)</f>
        <v/>
      </c>
      <c r="C298" s="272" t="str">
        <f t="shared" si="21"/>
        <v/>
      </c>
      <c r="D298" s="272" t="str">
        <f t="shared" si="22"/>
        <v/>
      </c>
      <c r="E298" s="272">
        <f t="shared" si="23"/>
        <v>0</v>
      </c>
      <c r="F298" s="272">
        <v>296</v>
      </c>
      <c r="G298" s="272" t="str">
        <f t="shared" si="24"/>
        <v/>
      </c>
      <c r="H298" s="272" t="str">
        <f>IFERROR(VLOOKUP(B298,CAPTURE_DATA!$W$4:$Z$2000,4,FALSE),"")</f>
        <v/>
      </c>
    </row>
    <row r="299" spans="1:8" x14ac:dyDescent="0.35">
      <c r="A299" s="272">
        <f t="shared" si="20"/>
        <v>1</v>
      </c>
      <c r="B299" s="7" t="str">
        <f>IF(CAPTURE_DATA!W300=0,"",CAPTURE_DATA!W300)</f>
        <v/>
      </c>
      <c r="C299" s="272" t="str">
        <f t="shared" si="21"/>
        <v/>
      </c>
      <c r="D299" s="272" t="str">
        <f t="shared" si="22"/>
        <v/>
      </c>
      <c r="E299" s="272">
        <f t="shared" si="23"/>
        <v>0</v>
      </c>
      <c r="F299" s="272">
        <v>297</v>
      </c>
      <c r="G299" s="272" t="str">
        <f t="shared" si="24"/>
        <v/>
      </c>
      <c r="H299" s="272" t="str">
        <f>IFERROR(VLOOKUP(B299,CAPTURE_DATA!$W$4:$Z$2000,4,FALSE),"")</f>
        <v/>
      </c>
    </row>
    <row r="300" spans="1:8" x14ac:dyDescent="0.35">
      <c r="A300" s="272">
        <f t="shared" si="20"/>
        <v>1</v>
      </c>
      <c r="B300" s="7" t="str">
        <f>IF(CAPTURE_DATA!W301=0,"",CAPTURE_DATA!W301)</f>
        <v/>
      </c>
      <c r="C300" s="272" t="str">
        <f t="shared" si="21"/>
        <v/>
      </c>
      <c r="D300" s="272" t="str">
        <f t="shared" si="22"/>
        <v/>
      </c>
      <c r="E300" s="272">
        <f t="shared" si="23"/>
        <v>0</v>
      </c>
      <c r="F300" s="272">
        <v>298</v>
      </c>
      <c r="G300" s="272" t="str">
        <f t="shared" si="24"/>
        <v/>
      </c>
      <c r="H300" s="272" t="str">
        <f>IFERROR(VLOOKUP(B300,CAPTURE_DATA!$W$4:$Z$2000,4,FALSE),"")</f>
        <v/>
      </c>
    </row>
    <row r="301" spans="1:8" x14ac:dyDescent="0.35">
      <c r="A301" s="272">
        <f t="shared" si="20"/>
        <v>1</v>
      </c>
      <c r="B301" s="7" t="str">
        <f>IF(CAPTURE_DATA!W302=0,"",CAPTURE_DATA!W302)</f>
        <v/>
      </c>
      <c r="C301" s="272" t="str">
        <f t="shared" si="21"/>
        <v/>
      </c>
      <c r="D301" s="272" t="str">
        <f t="shared" si="22"/>
        <v/>
      </c>
      <c r="E301" s="272">
        <f t="shared" si="23"/>
        <v>0</v>
      </c>
      <c r="F301" s="272">
        <v>299</v>
      </c>
      <c r="G301" s="272" t="str">
        <f t="shared" si="24"/>
        <v/>
      </c>
      <c r="H301" s="272" t="str">
        <f>IFERROR(VLOOKUP(B301,CAPTURE_DATA!$W$4:$Z$2000,4,FALSE),"")</f>
        <v/>
      </c>
    </row>
    <row r="302" spans="1:8" x14ac:dyDescent="0.35">
      <c r="A302" s="272">
        <f t="shared" si="20"/>
        <v>1</v>
      </c>
      <c r="B302" s="7" t="str">
        <f>IF(CAPTURE_DATA!W303=0,"",CAPTURE_DATA!W303)</f>
        <v/>
      </c>
      <c r="C302" s="272" t="str">
        <f t="shared" si="21"/>
        <v/>
      </c>
      <c r="D302" s="272" t="str">
        <f t="shared" si="22"/>
        <v/>
      </c>
      <c r="E302" s="272">
        <f t="shared" si="23"/>
        <v>0</v>
      </c>
      <c r="F302" s="272">
        <v>300</v>
      </c>
      <c r="G302" s="272" t="str">
        <f t="shared" si="24"/>
        <v/>
      </c>
      <c r="H302" s="272" t="str">
        <f>IFERROR(VLOOKUP(B302,CAPTURE_DATA!$W$4:$Z$2000,4,FALSE),"")</f>
        <v/>
      </c>
    </row>
    <row r="303" spans="1:8" x14ac:dyDescent="0.35">
      <c r="A303" s="272">
        <f t="shared" si="20"/>
        <v>1</v>
      </c>
      <c r="B303" s="7" t="str">
        <f>IF(CAPTURE_DATA!W304=0,"",CAPTURE_DATA!W304)</f>
        <v/>
      </c>
      <c r="C303" s="272" t="str">
        <f t="shared" si="21"/>
        <v/>
      </c>
      <c r="D303" s="272" t="str">
        <f t="shared" si="22"/>
        <v/>
      </c>
      <c r="E303" s="272">
        <f t="shared" si="23"/>
        <v>0</v>
      </c>
      <c r="F303" s="272">
        <v>301</v>
      </c>
      <c r="G303" s="272" t="str">
        <f t="shared" si="24"/>
        <v/>
      </c>
      <c r="H303" s="272" t="str">
        <f>IFERROR(VLOOKUP(B303,CAPTURE_DATA!$W$4:$Z$2000,4,FALSE),"")</f>
        <v/>
      </c>
    </row>
    <row r="304" spans="1:8" x14ac:dyDescent="0.35">
      <c r="A304" s="272">
        <f t="shared" si="20"/>
        <v>1</v>
      </c>
      <c r="B304" s="7" t="str">
        <f>IF(CAPTURE_DATA!W305=0,"",CAPTURE_DATA!W305)</f>
        <v/>
      </c>
      <c r="C304" s="272" t="str">
        <f t="shared" si="21"/>
        <v/>
      </c>
      <c r="D304" s="272" t="str">
        <f t="shared" si="22"/>
        <v/>
      </c>
      <c r="E304" s="272">
        <f t="shared" si="23"/>
        <v>0</v>
      </c>
      <c r="F304" s="272">
        <v>302</v>
      </c>
      <c r="G304" s="272" t="str">
        <f t="shared" si="24"/>
        <v/>
      </c>
      <c r="H304" s="272" t="str">
        <f>IFERROR(VLOOKUP(B304,CAPTURE_DATA!$W$4:$Z$2000,4,FALSE),"")</f>
        <v/>
      </c>
    </row>
    <row r="305" spans="1:8" x14ac:dyDescent="0.35">
      <c r="A305" s="272">
        <f t="shared" si="20"/>
        <v>1</v>
      </c>
      <c r="B305" s="7" t="str">
        <f>IF(CAPTURE_DATA!W306=0,"",CAPTURE_DATA!W306)</f>
        <v/>
      </c>
      <c r="C305" s="272" t="str">
        <f t="shared" si="21"/>
        <v/>
      </c>
      <c r="D305" s="272" t="str">
        <f t="shared" si="22"/>
        <v/>
      </c>
      <c r="E305" s="272">
        <f t="shared" si="23"/>
        <v>0</v>
      </c>
      <c r="F305" s="272">
        <v>303</v>
      </c>
      <c r="G305" s="272" t="str">
        <f t="shared" si="24"/>
        <v/>
      </c>
      <c r="H305" s="272" t="str">
        <f>IFERROR(VLOOKUP(B305,CAPTURE_DATA!$W$4:$Z$2000,4,FALSE),"")</f>
        <v/>
      </c>
    </row>
    <row r="306" spans="1:8" x14ac:dyDescent="0.35">
      <c r="A306" s="272">
        <f t="shared" si="20"/>
        <v>1</v>
      </c>
      <c r="B306" s="7" t="str">
        <f>IF(CAPTURE_DATA!W307=0,"",CAPTURE_DATA!W307)</f>
        <v/>
      </c>
      <c r="C306" s="272" t="str">
        <f t="shared" si="21"/>
        <v/>
      </c>
      <c r="D306" s="272" t="str">
        <f t="shared" si="22"/>
        <v/>
      </c>
      <c r="E306" s="272">
        <f t="shared" si="23"/>
        <v>0</v>
      </c>
      <c r="F306" s="272">
        <v>304</v>
      </c>
      <c r="G306" s="272" t="str">
        <f t="shared" si="24"/>
        <v/>
      </c>
      <c r="H306" s="272" t="str">
        <f>IFERROR(VLOOKUP(B306,CAPTURE_DATA!$W$4:$Z$2000,4,FALSE),"")</f>
        <v/>
      </c>
    </row>
    <row r="307" spans="1:8" x14ac:dyDescent="0.35">
      <c r="A307" s="272">
        <f t="shared" si="20"/>
        <v>1</v>
      </c>
      <c r="B307" s="7" t="str">
        <f>IF(CAPTURE_DATA!W308=0,"",CAPTURE_DATA!W308)</f>
        <v/>
      </c>
      <c r="C307" s="272" t="str">
        <f t="shared" si="21"/>
        <v/>
      </c>
      <c r="D307" s="272" t="str">
        <f t="shared" si="22"/>
        <v/>
      </c>
      <c r="E307" s="272">
        <f t="shared" si="23"/>
        <v>0</v>
      </c>
      <c r="F307" s="272">
        <v>305</v>
      </c>
      <c r="G307" s="272" t="str">
        <f t="shared" si="24"/>
        <v/>
      </c>
      <c r="H307" s="272" t="str">
        <f>IFERROR(VLOOKUP(B307,CAPTURE_DATA!$W$4:$Z$2000,4,FALSE),"")</f>
        <v/>
      </c>
    </row>
    <row r="308" spans="1:8" x14ac:dyDescent="0.35">
      <c r="A308" s="272">
        <f t="shared" si="20"/>
        <v>1</v>
      </c>
      <c r="B308" s="7" t="str">
        <f>IF(CAPTURE_DATA!W309=0,"",CAPTURE_DATA!W309)</f>
        <v/>
      </c>
      <c r="C308" s="272" t="str">
        <f t="shared" si="21"/>
        <v/>
      </c>
      <c r="D308" s="272" t="str">
        <f t="shared" si="22"/>
        <v/>
      </c>
      <c r="E308" s="272">
        <f t="shared" si="23"/>
        <v>0</v>
      </c>
      <c r="F308" s="272">
        <v>306</v>
      </c>
      <c r="G308" s="272" t="str">
        <f t="shared" si="24"/>
        <v/>
      </c>
      <c r="H308" s="272" t="str">
        <f>IFERROR(VLOOKUP(B308,CAPTURE_DATA!$W$4:$Z$2000,4,FALSE),"")</f>
        <v/>
      </c>
    </row>
    <row r="309" spans="1:8" x14ac:dyDescent="0.35">
      <c r="A309" s="272">
        <f t="shared" si="20"/>
        <v>1</v>
      </c>
      <c r="B309" s="7" t="str">
        <f>IF(CAPTURE_DATA!W310=0,"",CAPTURE_DATA!W310)</f>
        <v/>
      </c>
      <c r="C309" s="272" t="str">
        <f t="shared" si="21"/>
        <v/>
      </c>
      <c r="D309" s="272" t="str">
        <f t="shared" si="22"/>
        <v/>
      </c>
      <c r="E309" s="272">
        <f t="shared" si="23"/>
        <v>0</v>
      </c>
      <c r="F309" s="272">
        <v>307</v>
      </c>
      <c r="G309" s="272" t="str">
        <f t="shared" si="24"/>
        <v/>
      </c>
      <c r="H309" s="272" t="str">
        <f>IFERROR(VLOOKUP(B309,CAPTURE_DATA!$W$4:$Z$2000,4,FALSE),"")</f>
        <v/>
      </c>
    </row>
    <row r="310" spans="1:8" x14ac:dyDescent="0.35">
      <c r="A310" s="272">
        <f t="shared" si="20"/>
        <v>1</v>
      </c>
      <c r="B310" s="7" t="str">
        <f>IF(CAPTURE_DATA!W311=0,"",CAPTURE_DATA!W311)</f>
        <v/>
      </c>
      <c r="C310" s="272" t="str">
        <f t="shared" si="21"/>
        <v/>
      </c>
      <c r="D310" s="272" t="str">
        <f t="shared" si="22"/>
        <v/>
      </c>
      <c r="E310" s="272">
        <f t="shared" si="23"/>
        <v>0</v>
      </c>
      <c r="F310" s="272">
        <v>308</v>
      </c>
      <c r="G310" s="272" t="str">
        <f t="shared" si="24"/>
        <v/>
      </c>
      <c r="H310" s="272" t="str">
        <f>IFERROR(VLOOKUP(B310,CAPTURE_DATA!$W$4:$Z$2000,4,FALSE),"")</f>
        <v/>
      </c>
    </row>
    <row r="311" spans="1:8" x14ac:dyDescent="0.35">
      <c r="A311" s="272">
        <f t="shared" si="20"/>
        <v>1</v>
      </c>
      <c r="B311" s="7" t="str">
        <f>IF(CAPTURE_DATA!W312=0,"",CAPTURE_DATA!W312)</f>
        <v/>
      </c>
      <c r="C311" s="272" t="str">
        <f t="shared" si="21"/>
        <v/>
      </c>
      <c r="D311" s="272" t="str">
        <f t="shared" si="22"/>
        <v/>
      </c>
      <c r="E311" s="272">
        <f t="shared" si="23"/>
        <v>0</v>
      </c>
      <c r="F311" s="272">
        <v>309</v>
      </c>
      <c r="G311" s="272" t="str">
        <f t="shared" si="24"/>
        <v/>
      </c>
      <c r="H311" s="272" t="str">
        <f>IFERROR(VLOOKUP(B311,CAPTURE_DATA!$W$4:$Z$2000,4,FALSE),"")</f>
        <v/>
      </c>
    </row>
    <row r="312" spans="1:8" x14ac:dyDescent="0.35">
      <c r="A312" s="272">
        <f t="shared" si="20"/>
        <v>1</v>
      </c>
      <c r="B312" s="7" t="str">
        <f>IF(CAPTURE_DATA!W313=0,"",CAPTURE_DATA!W313)</f>
        <v/>
      </c>
      <c r="C312" s="272" t="str">
        <f t="shared" si="21"/>
        <v/>
      </c>
      <c r="D312" s="272" t="str">
        <f t="shared" si="22"/>
        <v/>
      </c>
      <c r="E312" s="272">
        <f t="shared" si="23"/>
        <v>0</v>
      </c>
      <c r="F312" s="272">
        <v>310</v>
      </c>
      <c r="G312" s="272" t="str">
        <f t="shared" si="24"/>
        <v/>
      </c>
      <c r="H312" s="272" t="str">
        <f>IFERROR(VLOOKUP(B312,CAPTURE_DATA!$W$4:$Z$2000,4,FALSE),"")</f>
        <v/>
      </c>
    </row>
    <row r="313" spans="1:8" x14ac:dyDescent="0.35">
      <c r="A313" s="272">
        <f t="shared" si="20"/>
        <v>1</v>
      </c>
      <c r="B313" s="7" t="str">
        <f>IF(CAPTURE_DATA!W314=0,"",CAPTURE_DATA!W314)</f>
        <v/>
      </c>
      <c r="C313" s="272" t="str">
        <f t="shared" si="21"/>
        <v/>
      </c>
      <c r="D313" s="272" t="str">
        <f t="shared" si="22"/>
        <v/>
      </c>
      <c r="E313" s="272">
        <f t="shared" si="23"/>
        <v>0</v>
      </c>
      <c r="F313" s="272">
        <v>311</v>
      </c>
      <c r="G313" s="272" t="str">
        <f t="shared" si="24"/>
        <v/>
      </c>
      <c r="H313" s="272" t="str">
        <f>IFERROR(VLOOKUP(B313,CAPTURE_DATA!$W$4:$Z$2000,4,FALSE),"")</f>
        <v/>
      </c>
    </row>
    <row r="314" spans="1:8" x14ac:dyDescent="0.35">
      <c r="A314" s="272">
        <f t="shared" si="20"/>
        <v>1</v>
      </c>
      <c r="B314" s="7" t="str">
        <f>IF(CAPTURE_DATA!W315=0,"",CAPTURE_DATA!W315)</f>
        <v/>
      </c>
      <c r="C314" s="272" t="str">
        <f t="shared" si="21"/>
        <v/>
      </c>
      <c r="D314" s="272" t="str">
        <f t="shared" si="22"/>
        <v/>
      </c>
      <c r="E314" s="272">
        <f t="shared" si="23"/>
        <v>0</v>
      </c>
      <c r="F314" s="272">
        <v>312</v>
      </c>
      <c r="G314" s="272" t="str">
        <f t="shared" si="24"/>
        <v/>
      </c>
      <c r="H314" s="272" t="str">
        <f>IFERROR(VLOOKUP(B314,CAPTURE_DATA!$W$4:$Z$2000,4,FALSE),"")</f>
        <v/>
      </c>
    </row>
    <row r="315" spans="1:8" x14ac:dyDescent="0.35">
      <c r="A315" s="272">
        <f t="shared" si="20"/>
        <v>1</v>
      </c>
      <c r="B315" s="7" t="str">
        <f>IF(CAPTURE_DATA!W316=0,"",CAPTURE_DATA!W316)</f>
        <v/>
      </c>
      <c r="C315" s="272" t="str">
        <f t="shared" si="21"/>
        <v/>
      </c>
      <c r="D315" s="272" t="str">
        <f t="shared" si="22"/>
        <v/>
      </c>
      <c r="E315" s="272">
        <f t="shared" si="23"/>
        <v>0</v>
      </c>
      <c r="F315" s="272">
        <v>313</v>
      </c>
      <c r="G315" s="272" t="str">
        <f t="shared" si="24"/>
        <v/>
      </c>
      <c r="H315" s="272" t="str">
        <f>IFERROR(VLOOKUP(B315,CAPTURE_DATA!$W$4:$Z$2000,4,FALSE),"")</f>
        <v/>
      </c>
    </row>
    <row r="316" spans="1:8" x14ac:dyDescent="0.35">
      <c r="A316" s="272">
        <f t="shared" si="20"/>
        <v>1</v>
      </c>
      <c r="B316" s="7" t="str">
        <f>IF(CAPTURE_DATA!W317=0,"",CAPTURE_DATA!W317)</f>
        <v/>
      </c>
      <c r="C316" s="272" t="str">
        <f t="shared" si="21"/>
        <v/>
      </c>
      <c r="D316" s="272" t="str">
        <f t="shared" si="22"/>
        <v/>
      </c>
      <c r="E316" s="272">
        <f t="shared" si="23"/>
        <v>0</v>
      </c>
      <c r="F316" s="272">
        <v>314</v>
      </c>
      <c r="G316" s="272" t="str">
        <f t="shared" si="24"/>
        <v/>
      </c>
      <c r="H316" s="272" t="str">
        <f>IFERROR(VLOOKUP(B316,CAPTURE_DATA!$W$4:$Z$2000,4,FALSE),"")</f>
        <v/>
      </c>
    </row>
    <row r="317" spans="1:8" x14ac:dyDescent="0.35">
      <c r="A317" s="272">
        <f t="shared" si="20"/>
        <v>1</v>
      </c>
      <c r="B317" s="7" t="str">
        <f>IF(CAPTURE_DATA!W318=0,"",CAPTURE_DATA!W318)</f>
        <v/>
      </c>
      <c r="C317" s="272" t="str">
        <f t="shared" si="21"/>
        <v/>
      </c>
      <c r="D317" s="272" t="str">
        <f t="shared" si="22"/>
        <v/>
      </c>
      <c r="E317" s="272">
        <f t="shared" si="23"/>
        <v>0</v>
      </c>
      <c r="F317" s="272">
        <v>315</v>
      </c>
      <c r="G317" s="272" t="str">
        <f t="shared" si="24"/>
        <v/>
      </c>
      <c r="H317" s="272" t="str">
        <f>IFERROR(VLOOKUP(B317,CAPTURE_DATA!$W$4:$Z$2000,4,FALSE),"")</f>
        <v/>
      </c>
    </row>
    <row r="318" spans="1:8" x14ac:dyDescent="0.35">
      <c r="A318" s="272">
        <f t="shared" si="20"/>
        <v>1</v>
      </c>
      <c r="B318" s="7" t="str">
        <f>IF(CAPTURE_DATA!W319=0,"",CAPTURE_DATA!W319)</f>
        <v/>
      </c>
      <c r="C318" s="272" t="str">
        <f t="shared" si="21"/>
        <v/>
      </c>
      <c r="D318" s="272" t="str">
        <f t="shared" si="22"/>
        <v/>
      </c>
      <c r="E318" s="272">
        <f t="shared" si="23"/>
        <v>0</v>
      </c>
      <c r="F318" s="272">
        <v>316</v>
      </c>
      <c r="G318" s="272" t="str">
        <f t="shared" si="24"/>
        <v/>
      </c>
      <c r="H318" s="272" t="str">
        <f>IFERROR(VLOOKUP(B318,CAPTURE_DATA!$W$4:$Z$2000,4,FALSE),"")</f>
        <v/>
      </c>
    </row>
    <row r="319" spans="1:8" x14ac:dyDescent="0.35">
      <c r="A319" s="272">
        <f t="shared" si="20"/>
        <v>1</v>
      </c>
      <c r="B319" s="7" t="str">
        <f>IF(CAPTURE_DATA!W320=0,"",CAPTURE_DATA!W320)</f>
        <v/>
      </c>
      <c r="C319" s="272" t="str">
        <f t="shared" si="21"/>
        <v/>
      </c>
      <c r="D319" s="272" t="str">
        <f t="shared" si="22"/>
        <v/>
      </c>
      <c r="E319" s="272">
        <f t="shared" si="23"/>
        <v>0</v>
      </c>
      <c r="F319" s="272">
        <v>317</v>
      </c>
      <c r="G319" s="272" t="str">
        <f t="shared" si="24"/>
        <v/>
      </c>
      <c r="H319" s="272" t="str">
        <f>IFERROR(VLOOKUP(B319,CAPTURE_DATA!$W$4:$Z$2000,4,FALSE),"")</f>
        <v/>
      </c>
    </row>
    <row r="320" spans="1:8" x14ac:dyDescent="0.35">
      <c r="A320" s="272">
        <f t="shared" si="20"/>
        <v>1</v>
      </c>
      <c r="B320" s="7" t="str">
        <f>IF(CAPTURE_DATA!W321=0,"",CAPTURE_DATA!W321)</f>
        <v/>
      </c>
      <c r="C320" s="272" t="str">
        <f t="shared" si="21"/>
        <v/>
      </c>
      <c r="D320" s="272" t="str">
        <f t="shared" si="22"/>
        <v/>
      </c>
      <c r="E320" s="272">
        <f t="shared" si="23"/>
        <v>0</v>
      </c>
      <c r="F320" s="272">
        <v>318</v>
      </c>
      <c r="G320" s="272" t="str">
        <f t="shared" si="24"/>
        <v/>
      </c>
      <c r="H320" s="272" t="str">
        <f>IFERROR(VLOOKUP(B320,CAPTURE_DATA!$W$4:$Z$2000,4,FALSE),"")</f>
        <v/>
      </c>
    </row>
    <row r="321" spans="1:8" x14ac:dyDescent="0.35">
      <c r="A321" s="272">
        <f t="shared" si="20"/>
        <v>1</v>
      </c>
      <c r="B321" s="7" t="str">
        <f>IF(CAPTURE_DATA!W322=0,"",CAPTURE_DATA!W322)</f>
        <v/>
      </c>
      <c r="C321" s="272" t="str">
        <f t="shared" si="21"/>
        <v/>
      </c>
      <c r="D321" s="272" t="str">
        <f t="shared" si="22"/>
        <v/>
      </c>
      <c r="E321" s="272">
        <f t="shared" si="23"/>
        <v>0</v>
      </c>
      <c r="F321" s="272">
        <v>319</v>
      </c>
      <c r="G321" s="272" t="str">
        <f t="shared" si="24"/>
        <v/>
      </c>
      <c r="H321" s="272" t="str">
        <f>IFERROR(VLOOKUP(B321,CAPTURE_DATA!$W$4:$Z$2000,4,FALSE),"")</f>
        <v/>
      </c>
    </row>
    <row r="322" spans="1:8" x14ac:dyDescent="0.35">
      <c r="A322" s="272">
        <f t="shared" si="20"/>
        <v>1</v>
      </c>
      <c r="B322" s="7" t="str">
        <f>IF(CAPTURE_DATA!W323=0,"",CAPTURE_DATA!W323)</f>
        <v/>
      </c>
      <c r="C322" s="272" t="str">
        <f t="shared" si="21"/>
        <v/>
      </c>
      <c r="D322" s="272" t="str">
        <f t="shared" si="22"/>
        <v/>
      </c>
      <c r="E322" s="272">
        <f t="shared" si="23"/>
        <v>0</v>
      </c>
      <c r="F322" s="272">
        <v>320</v>
      </c>
      <c r="G322" s="272" t="str">
        <f t="shared" si="24"/>
        <v/>
      </c>
      <c r="H322" s="272" t="str">
        <f>IFERROR(VLOOKUP(B322,CAPTURE_DATA!$W$4:$Z$2000,4,FALSE),"")</f>
        <v/>
      </c>
    </row>
    <row r="323" spans="1:8" x14ac:dyDescent="0.35">
      <c r="A323" s="272">
        <f t="shared" si="20"/>
        <v>1</v>
      </c>
      <c r="B323" s="7" t="str">
        <f>IF(CAPTURE_DATA!W324=0,"",CAPTURE_DATA!W324)</f>
        <v/>
      </c>
      <c r="C323" s="272" t="str">
        <f t="shared" si="21"/>
        <v/>
      </c>
      <c r="D323" s="272" t="str">
        <f t="shared" si="22"/>
        <v/>
      </c>
      <c r="E323" s="272">
        <f t="shared" si="23"/>
        <v>0</v>
      </c>
      <c r="F323" s="272">
        <v>321</v>
      </c>
      <c r="G323" s="272" t="str">
        <f t="shared" si="24"/>
        <v/>
      </c>
      <c r="H323" s="272" t="str">
        <f>IFERROR(VLOOKUP(B323,CAPTURE_DATA!$W$4:$Z$2000,4,FALSE),"")</f>
        <v/>
      </c>
    </row>
    <row r="324" spans="1:8" x14ac:dyDescent="0.35">
      <c r="A324" s="272">
        <f t="shared" ref="A324:A387" si="25">RANK(E324,$E$3:$E$2000,)</f>
        <v>1</v>
      </c>
      <c r="B324" s="7" t="str">
        <f>IF(CAPTURE_DATA!W325=0,"",CAPTURE_DATA!W325)</f>
        <v/>
      </c>
      <c r="C324" s="272" t="str">
        <f t="shared" ref="C324:C387" si="26">IFERROR(VALUE(B324),"")</f>
        <v/>
      </c>
      <c r="D324" s="272" t="str">
        <f t="shared" ref="D324:D387" si="27">IF(CONCATENATE(B324,"-",H324)="-","",(CONCATENATE(B324,"-",H324)))</f>
        <v/>
      </c>
      <c r="E324" s="272">
        <f t="shared" ref="E324:E387" si="28">IF(C324="",0,C324)</f>
        <v>0</v>
      </c>
      <c r="F324" s="272">
        <v>322</v>
      </c>
      <c r="G324" s="272" t="str">
        <f t="shared" ref="G324:G387" si="29">IFERROR(VLOOKUP(F324,$A$1:$D$2000,4,FALSE),"")</f>
        <v/>
      </c>
      <c r="H324" s="272" t="str">
        <f>IFERROR(VLOOKUP(B324,CAPTURE_DATA!$W$4:$Z$2000,4,FALSE),"")</f>
        <v/>
      </c>
    </row>
    <row r="325" spans="1:8" x14ac:dyDescent="0.35">
      <c r="A325" s="272">
        <f t="shared" si="25"/>
        <v>1</v>
      </c>
      <c r="B325" s="7" t="str">
        <f>IF(CAPTURE_DATA!W326=0,"",CAPTURE_DATA!W326)</f>
        <v/>
      </c>
      <c r="C325" s="272" t="str">
        <f t="shared" si="26"/>
        <v/>
      </c>
      <c r="D325" s="272" t="str">
        <f t="shared" si="27"/>
        <v/>
      </c>
      <c r="E325" s="272">
        <f t="shared" si="28"/>
        <v>0</v>
      </c>
      <c r="F325" s="272">
        <v>323</v>
      </c>
      <c r="G325" s="272" t="str">
        <f t="shared" si="29"/>
        <v/>
      </c>
      <c r="H325" s="272" t="str">
        <f>IFERROR(VLOOKUP(B325,CAPTURE_DATA!$W$4:$Z$2000,4,FALSE),"")</f>
        <v/>
      </c>
    </row>
    <row r="326" spans="1:8" x14ac:dyDescent="0.35">
      <c r="A326" s="272">
        <f t="shared" si="25"/>
        <v>1</v>
      </c>
      <c r="B326" s="7" t="str">
        <f>IF(CAPTURE_DATA!W327=0,"",CAPTURE_DATA!W327)</f>
        <v/>
      </c>
      <c r="C326" s="272" t="str">
        <f t="shared" si="26"/>
        <v/>
      </c>
      <c r="D326" s="272" t="str">
        <f t="shared" si="27"/>
        <v/>
      </c>
      <c r="E326" s="272">
        <f t="shared" si="28"/>
        <v>0</v>
      </c>
      <c r="F326" s="272">
        <v>324</v>
      </c>
      <c r="G326" s="272" t="str">
        <f t="shared" si="29"/>
        <v/>
      </c>
      <c r="H326" s="272" t="str">
        <f>IFERROR(VLOOKUP(B326,CAPTURE_DATA!$W$4:$Z$2000,4,FALSE),"")</f>
        <v/>
      </c>
    </row>
    <row r="327" spans="1:8" x14ac:dyDescent="0.35">
      <c r="A327" s="272">
        <f t="shared" si="25"/>
        <v>1</v>
      </c>
      <c r="B327" s="7" t="str">
        <f>IF(CAPTURE_DATA!W328=0,"",CAPTURE_DATA!W328)</f>
        <v/>
      </c>
      <c r="C327" s="272" t="str">
        <f t="shared" si="26"/>
        <v/>
      </c>
      <c r="D327" s="272" t="str">
        <f t="shared" si="27"/>
        <v/>
      </c>
      <c r="E327" s="272">
        <f t="shared" si="28"/>
        <v>0</v>
      </c>
      <c r="F327" s="272">
        <v>325</v>
      </c>
      <c r="G327" s="272" t="str">
        <f t="shared" si="29"/>
        <v/>
      </c>
      <c r="H327" s="272" t="str">
        <f>IFERROR(VLOOKUP(B327,CAPTURE_DATA!$W$4:$Z$2000,4,FALSE),"")</f>
        <v/>
      </c>
    </row>
    <row r="328" spans="1:8" x14ac:dyDescent="0.35">
      <c r="A328" s="272">
        <f t="shared" si="25"/>
        <v>1</v>
      </c>
      <c r="B328" s="7" t="str">
        <f>IF(CAPTURE_DATA!W329=0,"",CAPTURE_DATA!W329)</f>
        <v/>
      </c>
      <c r="C328" s="272" t="str">
        <f t="shared" si="26"/>
        <v/>
      </c>
      <c r="D328" s="272" t="str">
        <f t="shared" si="27"/>
        <v/>
      </c>
      <c r="E328" s="272">
        <f t="shared" si="28"/>
        <v>0</v>
      </c>
      <c r="F328" s="272">
        <v>326</v>
      </c>
      <c r="G328" s="272" t="str">
        <f t="shared" si="29"/>
        <v/>
      </c>
      <c r="H328" s="272" t="str">
        <f>IFERROR(VLOOKUP(B328,CAPTURE_DATA!$W$4:$Z$2000,4,FALSE),"")</f>
        <v/>
      </c>
    </row>
    <row r="329" spans="1:8" x14ac:dyDescent="0.35">
      <c r="A329" s="272">
        <f t="shared" si="25"/>
        <v>1</v>
      </c>
      <c r="B329" s="7" t="str">
        <f>IF(CAPTURE_DATA!W330=0,"",CAPTURE_DATA!W330)</f>
        <v/>
      </c>
      <c r="C329" s="272" t="str">
        <f t="shared" si="26"/>
        <v/>
      </c>
      <c r="D329" s="272" t="str">
        <f t="shared" si="27"/>
        <v/>
      </c>
      <c r="E329" s="272">
        <f t="shared" si="28"/>
        <v>0</v>
      </c>
      <c r="F329" s="272">
        <v>327</v>
      </c>
      <c r="G329" s="272" t="str">
        <f t="shared" si="29"/>
        <v/>
      </c>
      <c r="H329" s="272" t="str">
        <f>IFERROR(VLOOKUP(B329,CAPTURE_DATA!$W$4:$Z$2000,4,FALSE),"")</f>
        <v/>
      </c>
    </row>
    <row r="330" spans="1:8" x14ac:dyDescent="0.35">
      <c r="A330" s="272">
        <f t="shared" si="25"/>
        <v>1</v>
      </c>
      <c r="B330" s="7" t="str">
        <f>IF(CAPTURE_DATA!W331=0,"",CAPTURE_DATA!W331)</f>
        <v/>
      </c>
      <c r="C330" s="272" t="str">
        <f t="shared" si="26"/>
        <v/>
      </c>
      <c r="D330" s="272" t="str">
        <f t="shared" si="27"/>
        <v/>
      </c>
      <c r="E330" s="272">
        <f t="shared" si="28"/>
        <v>0</v>
      </c>
      <c r="F330" s="272">
        <v>328</v>
      </c>
      <c r="G330" s="272" t="str">
        <f t="shared" si="29"/>
        <v/>
      </c>
      <c r="H330" s="272" t="str">
        <f>IFERROR(VLOOKUP(B330,CAPTURE_DATA!$W$4:$Z$2000,4,FALSE),"")</f>
        <v/>
      </c>
    </row>
    <row r="331" spans="1:8" x14ac:dyDescent="0.35">
      <c r="A331" s="272">
        <f t="shared" si="25"/>
        <v>1</v>
      </c>
      <c r="B331" s="7" t="str">
        <f>IF(CAPTURE_DATA!W332=0,"",CAPTURE_DATA!W332)</f>
        <v/>
      </c>
      <c r="C331" s="272" t="str">
        <f t="shared" si="26"/>
        <v/>
      </c>
      <c r="D331" s="272" t="str">
        <f t="shared" si="27"/>
        <v/>
      </c>
      <c r="E331" s="272">
        <f t="shared" si="28"/>
        <v>0</v>
      </c>
      <c r="F331" s="272">
        <v>329</v>
      </c>
      <c r="G331" s="272" t="str">
        <f t="shared" si="29"/>
        <v/>
      </c>
      <c r="H331" s="272" t="str">
        <f>IFERROR(VLOOKUP(B331,CAPTURE_DATA!$W$4:$Z$2000,4,FALSE),"")</f>
        <v/>
      </c>
    </row>
    <row r="332" spans="1:8" x14ac:dyDescent="0.35">
      <c r="A332" s="272">
        <f t="shared" si="25"/>
        <v>1</v>
      </c>
      <c r="B332" s="7" t="str">
        <f>IF(CAPTURE_DATA!W333=0,"",CAPTURE_DATA!W333)</f>
        <v/>
      </c>
      <c r="C332" s="272" t="str">
        <f t="shared" si="26"/>
        <v/>
      </c>
      <c r="D332" s="272" t="str">
        <f t="shared" si="27"/>
        <v/>
      </c>
      <c r="E332" s="272">
        <f t="shared" si="28"/>
        <v>0</v>
      </c>
      <c r="F332" s="272">
        <v>330</v>
      </c>
      <c r="G332" s="272" t="str">
        <f t="shared" si="29"/>
        <v/>
      </c>
      <c r="H332" s="272" t="str">
        <f>IFERROR(VLOOKUP(B332,CAPTURE_DATA!$W$4:$Z$2000,4,FALSE),"")</f>
        <v/>
      </c>
    </row>
    <row r="333" spans="1:8" x14ac:dyDescent="0.35">
      <c r="A333" s="272">
        <f t="shared" si="25"/>
        <v>1</v>
      </c>
      <c r="B333" s="7" t="str">
        <f>IF(CAPTURE_DATA!W334=0,"",CAPTURE_DATA!W334)</f>
        <v/>
      </c>
      <c r="C333" s="272" t="str">
        <f t="shared" si="26"/>
        <v/>
      </c>
      <c r="D333" s="272" t="str">
        <f t="shared" si="27"/>
        <v/>
      </c>
      <c r="E333" s="272">
        <f t="shared" si="28"/>
        <v>0</v>
      </c>
      <c r="F333" s="272">
        <v>331</v>
      </c>
      <c r="G333" s="272" t="str">
        <f t="shared" si="29"/>
        <v/>
      </c>
      <c r="H333" s="272" t="str">
        <f>IFERROR(VLOOKUP(B333,CAPTURE_DATA!$W$4:$Z$2000,4,FALSE),"")</f>
        <v/>
      </c>
    </row>
    <row r="334" spans="1:8" x14ac:dyDescent="0.35">
      <c r="A334" s="272">
        <f t="shared" si="25"/>
        <v>1</v>
      </c>
      <c r="B334" s="7" t="str">
        <f>IF(CAPTURE_DATA!W335=0,"",CAPTURE_DATA!W335)</f>
        <v/>
      </c>
      <c r="C334" s="272" t="str">
        <f t="shared" si="26"/>
        <v/>
      </c>
      <c r="D334" s="272" t="str">
        <f t="shared" si="27"/>
        <v/>
      </c>
      <c r="E334" s="272">
        <f t="shared" si="28"/>
        <v>0</v>
      </c>
      <c r="F334" s="272">
        <v>332</v>
      </c>
      <c r="G334" s="272" t="str">
        <f t="shared" si="29"/>
        <v/>
      </c>
      <c r="H334" s="272" t="str">
        <f>IFERROR(VLOOKUP(B334,CAPTURE_DATA!$W$4:$Z$2000,4,FALSE),"")</f>
        <v/>
      </c>
    </row>
    <row r="335" spans="1:8" x14ac:dyDescent="0.35">
      <c r="A335" s="272">
        <f t="shared" si="25"/>
        <v>1</v>
      </c>
      <c r="B335" s="7" t="str">
        <f>IF(CAPTURE_DATA!W336=0,"",CAPTURE_DATA!W336)</f>
        <v/>
      </c>
      <c r="C335" s="272" t="str">
        <f t="shared" si="26"/>
        <v/>
      </c>
      <c r="D335" s="272" t="str">
        <f t="shared" si="27"/>
        <v/>
      </c>
      <c r="E335" s="272">
        <f t="shared" si="28"/>
        <v>0</v>
      </c>
      <c r="F335" s="272">
        <v>333</v>
      </c>
      <c r="G335" s="272" t="str">
        <f t="shared" si="29"/>
        <v/>
      </c>
      <c r="H335" s="272" t="str">
        <f>IFERROR(VLOOKUP(B335,CAPTURE_DATA!$W$4:$Z$2000,4,FALSE),"")</f>
        <v/>
      </c>
    </row>
    <row r="336" spans="1:8" x14ac:dyDescent="0.35">
      <c r="A336" s="272">
        <f t="shared" si="25"/>
        <v>1</v>
      </c>
      <c r="B336" s="7" t="str">
        <f>IF(CAPTURE_DATA!W337=0,"",CAPTURE_DATA!W337)</f>
        <v/>
      </c>
      <c r="C336" s="272" t="str">
        <f t="shared" si="26"/>
        <v/>
      </c>
      <c r="D336" s="272" t="str">
        <f t="shared" si="27"/>
        <v/>
      </c>
      <c r="E336" s="272">
        <f t="shared" si="28"/>
        <v>0</v>
      </c>
      <c r="F336" s="272">
        <v>334</v>
      </c>
      <c r="G336" s="272" t="str">
        <f t="shared" si="29"/>
        <v/>
      </c>
      <c r="H336" s="272" t="str">
        <f>IFERROR(VLOOKUP(B336,CAPTURE_DATA!$W$4:$Z$2000,4,FALSE),"")</f>
        <v/>
      </c>
    </row>
    <row r="337" spans="1:8" x14ac:dyDescent="0.35">
      <c r="A337" s="272">
        <f t="shared" si="25"/>
        <v>1</v>
      </c>
      <c r="B337" s="7" t="str">
        <f>IF(CAPTURE_DATA!W338=0,"",CAPTURE_DATA!W338)</f>
        <v/>
      </c>
      <c r="C337" s="272" t="str">
        <f t="shared" si="26"/>
        <v/>
      </c>
      <c r="D337" s="272" t="str">
        <f t="shared" si="27"/>
        <v/>
      </c>
      <c r="E337" s="272">
        <f t="shared" si="28"/>
        <v>0</v>
      </c>
      <c r="F337" s="272">
        <v>335</v>
      </c>
      <c r="G337" s="272" t="str">
        <f t="shared" si="29"/>
        <v/>
      </c>
      <c r="H337" s="272" t="str">
        <f>IFERROR(VLOOKUP(B337,CAPTURE_DATA!$W$4:$Z$2000,4,FALSE),"")</f>
        <v/>
      </c>
    </row>
    <row r="338" spans="1:8" x14ac:dyDescent="0.35">
      <c r="A338" s="272">
        <f t="shared" si="25"/>
        <v>1</v>
      </c>
      <c r="B338" s="7" t="str">
        <f>IF(CAPTURE_DATA!W339=0,"",CAPTURE_DATA!W339)</f>
        <v/>
      </c>
      <c r="C338" s="272" t="str">
        <f t="shared" si="26"/>
        <v/>
      </c>
      <c r="D338" s="272" t="str">
        <f t="shared" si="27"/>
        <v/>
      </c>
      <c r="E338" s="272">
        <f t="shared" si="28"/>
        <v>0</v>
      </c>
      <c r="F338" s="272">
        <v>336</v>
      </c>
      <c r="G338" s="272" t="str">
        <f t="shared" si="29"/>
        <v/>
      </c>
      <c r="H338" s="272" t="str">
        <f>IFERROR(VLOOKUP(B338,CAPTURE_DATA!$W$4:$Z$2000,4,FALSE),"")</f>
        <v/>
      </c>
    </row>
    <row r="339" spans="1:8" x14ac:dyDescent="0.35">
      <c r="A339" s="272">
        <f t="shared" si="25"/>
        <v>1</v>
      </c>
      <c r="B339" s="7" t="str">
        <f>IF(CAPTURE_DATA!W340=0,"",CAPTURE_DATA!W340)</f>
        <v/>
      </c>
      <c r="C339" s="272" t="str">
        <f t="shared" si="26"/>
        <v/>
      </c>
      <c r="D339" s="272" t="str">
        <f t="shared" si="27"/>
        <v/>
      </c>
      <c r="E339" s="272">
        <f t="shared" si="28"/>
        <v>0</v>
      </c>
      <c r="F339" s="272">
        <v>337</v>
      </c>
      <c r="G339" s="272" t="str">
        <f t="shared" si="29"/>
        <v/>
      </c>
      <c r="H339" s="272" t="str">
        <f>IFERROR(VLOOKUP(B339,CAPTURE_DATA!$W$4:$Z$2000,4,FALSE),"")</f>
        <v/>
      </c>
    </row>
    <row r="340" spans="1:8" x14ac:dyDescent="0.35">
      <c r="A340" s="272">
        <f t="shared" si="25"/>
        <v>1</v>
      </c>
      <c r="B340" s="7" t="str">
        <f>IF(CAPTURE_DATA!W341=0,"",CAPTURE_DATA!W341)</f>
        <v/>
      </c>
      <c r="C340" s="272" t="str">
        <f t="shared" si="26"/>
        <v/>
      </c>
      <c r="D340" s="272" t="str">
        <f t="shared" si="27"/>
        <v/>
      </c>
      <c r="E340" s="272">
        <f t="shared" si="28"/>
        <v>0</v>
      </c>
      <c r="F340" s="272">
        <v>338</v>
      </c>
      <c r="G340" s="272" t="str">
        <f t="shared" si="29"/>
        <v/>
      </c>
      <c r="H340" s="272" t="str">
        <f>IFERROR(VLOOKUP(B340,CAPTURE_DATA!$W$4:$Z$2000,4,FALSE),"")</f>
        <v/>
      </c>
    </row>
    <row r="341" spans="1:8" x14ac:dyDescent="0.35">
      <c r="A341" s="272">
        <f t="shared" si="25"/>
        <v>1</v>
      </c>
      <c r="B341" s="7" t="str">
        <f>IF(CAPTURE_DATA!W342=0,"",CAPTURE_DATA!W342)</f>
        <v/>
      </c>
      <c r="C341" s="272" t="str">
        <f t="shared" si="26"/>
        <v/>
      </c>
      <c r="D341" s="272" t="str">
        <f t="shared" si="27"/>
        <v/>
      </c>
      <c r="E341" s="272">
        <f t="shared" si="28"/>
        <v>0</v>
      </c>
      <c r="F341" s="272">
        <v>339</v>
      </c>
      <c r="G341" s="272" t="str">
        <f t="shared" si="29"/>
        <v/>
      </c>
      <c r="H341" s="272" t="str">
        <f>IFERROR(VLOOKUP(B341,CAPTURE_DATA!$W$4:$Z$2000,4,FALSE),"")</f>
        <v/>
      </c>
    </row>
    <row r="342" spans="1:8" x14ac:dyDescent="0.35">
      <c r="A342" s="272">
        <f t="shared" si="25"/>
        <v>1</v>
      </c>
      <c r="B342" s="7" t="str">
        <f>IF(CAPTURE_DATA!W343=0,"",CAPTURE_DATA!W343)</f>
        <v/>
      </c>
      <c r="C342" s="272" t="str">
        <f t="shared" si="26"/>
        <v/>
      </c>
      <c r="D342" s="272" t="str">
        <f t="shared" si="27"/>
        <v/>
      </c>
      <c r="E342" s="272">
        <f t="shared" si="28"/>
        <v>0</v>
      </c>
      <c r="F342" s="272">
        <v>340</v>
      </c>
      <c r="G342" s="272" t="str">
        <f t="shared" si="29"/>
        <v/>
      </c>
      <c r="H342" s="272" t="str">
        <f>IFERROR(VLOOKUP(B342,CAPTURE_DATA!$W$4:$Z$2000,4,FALSE),"")</f>
        <v/>
      </c>
    </row>
    <row r="343" spans="1:8" x14ac:dyDescent="0.35">
      <c r="A343" s="272">
        <f t="shared" si="25"/>
        <v>1</v>
      </c>
      <c r="B343" s="7" t="str">
        <f>IF(CAPTURE_DATA!W344=0,"",CAPTURE_DATA!W344)</f>
        <v/>
      </c>
      <c r="C343" s="272" t="str">
        <f t="shared" si="26"/>
        <v/>
      </c>
      <c r="D343" s="272" t="str">
        <f t="shared" si="27"/>
        <v/>
      </c>
      <c r="E343" s="272">
        <f t="shared" si="28"/>
        <v>0</v>
      </c>
      <c r="F343" s="272">
        <v>341</v>
      </c>
      <c r="G343" s="272" t="str">
        <f t="shared" si="29"/>
        <v/>
      </c>
      <c r="H343" s="272" t="str">
        <f>IFERROR(VLOOKUP(B343,CAPTURE_DATA!$W$4:$Z$2000,4,FALSE),"")</f>
        <v/>
      </c>
    </row>
    <row r="344" spans="1:8" x14ac:dyDescent="0.35">
      <c r="A344" s="272">
        <f t="shared" si="25"/>
        <v>1</v>
      </c>
      <c r="B344" s="7" t="str">
        <f>IF(CAPTURE_DATA!W345=0,"",CAPTURE_DATA!W345)</f>
        <v/>
      </c>
      <c r="C344" s="272" t="str">
        <f t="shared" si="26"/>
        <v/>
      </c>
      <c r="D344" s="272" t="str">
        <f t="shared" si="27"/>
        <v/>
      </c>
      <c r="E344" s="272">
        <f t="shared" si="28"/>
        <v>0</v>
      </c>
      <c r="F344" s="272">
        <v>342</v>
      </c>
      <c r="G344" s="272" t="str">
        <f t="shared" si="29"/>
        <v/>
      </c>
      <c r="H344" s="272" t="str">
        <f>IFERROR(VLOOKUP(B344,CAPTURE_DATA!$W$4:$Z$2000,4,FALSE),"")</f>
        <v/>
      </c>
    </row>
    <row r="345" spans="1:8" x14ac:dyDescent="0.35">
      <c r="A345" s="272">
        <f t="shared" si="25"/>
        <v>1</v>
      </c>
      <c r="B345" s="7" t="str">
        <f>IF(CAPTURE_DATA!W346=0,"",CAPTURE_DATA!W346)</f>
        <v/>
      </c>
      <c r="C345" s="272" t="str">
        <f t="shared" si="26"/>
        <v/>
      </c>
      <c r="D345" s="272" t="str">
        <f t="shared" si="27"/>
        <v/>
      </c>
      <c r="E345" s="272">
        <f t="shared" si="28"/>
        <v>0</v>
      </c>
      <c r="F345" s="272">
        <v>343</v>
      </c>
      <c r="G345" s="272" t="str">
        <f t="shared" si="29"/>
        <v/>
      </c>
      <c r="H345" s="272" t="str">
        <f>IFERROR(VLOOKUP(B345,CAPTURE_DATA!$W$4:$Z$2000,4,FALSE),"")</f>
        <v/>
      </c>
    </row>
    <row r="346" spans="1:8" x14ac:dyDescent="0.35">
      <c r="A346" s="272">
        <f t="shared" si="25"/>
        <v>1</v>
      </c>
      <c r="B346" s="7" t="str">
        <f>IF(CAPTURE_DATA!W347=0,"",CAPTURE_DATA!W347)</f>
        <v/>
      </c>
      <c r="C346" s="272" t="str">
        <f t="shared" si="26"/>
        <v/>
      </c>
      <c r="D346" s="272" t="str">
        <f t="shared" si="27"/>
        <v/>
      </c>
      <c r="E346" s="272">
        <f t="shared" si="28"/>
        <v>0</v>
      </c>
      <c r="F346" s="272">
        <v>344</v>
      </c>
      <c r="G346" s="272" t="str">
        <f t="shared" si="29"/>
        <v/>
      </c>
      <c r="H346" s="272" t="str">
        <f>IFERROR(VLOOKUP(B346,CAPTURE_DATA!$W$4:$Z$2000,4,FALSE),"")</f>
        <v/>
      </c>
    </row>
    <row r="347" spans="1:8" x14ac:dyDescent="0.35">
      <c r="A347" s="272">
        <f t="shared" si="25"/>
        <v>1</v>
      </c>
      <c r="B347" s="7" t="str">
        <f>IF(CAPTURE_DATA!W348=0,"",CAPTURE_DATA!W348)</f>
        <v/>
      </c>
      <c r="C347" s="272" t="str">
        <f t="shared" si="26"/>
        <v/>
      </c>
      <c r="D347" s="272" t="str">
        <f t="shared" si="27"/>
        <v/>
      </c>
      <c r="E347" s="272">
        <f t="shared" si="28"/>
        <v>0</v>
      </c>
      <c r="F347" s="272">
        <v>345</v>
      </c>
      <c r="G347" s="272" t="str">
        <f t="shared" si="29"/>
        <v/>
      </c>
      <c r="H347" s="272" t="str">
        <f>IFERROR(VLOOKUP(B347,CAPTURE_DATA!$W$4:$Z$2000,4,FALSE),"")</f>
        <v/>
      </c>
    </row>
    <row r="348" spans="1:8" x14ac:dyDescent="0.35">
      <c r="A348" s="272">
        <f t="shared" si="25"/>
        <v>1</v>
      </c>
      <c r="B348" s="7" t="str">
        <f>IF(CAPTURE_DATA!W349=0,"",CAPTURE_DATA!W349)</f>
        <v/>
      </c>
      <c r="C348" s="272" t="str">
        <f t="shared" si="26"/>
        <v/>
      </c>
      <c r="D348" s="272" t="str">
        <f t="shared" si="27"/>
        <v/>
      </c>
      <c r="E348" s="272">
        <f t="shared" si="28"/>
        <v>0</v>
      </c>
      <c r="F348" s="272">
        <v>346</v>
      </c>
      <c r="G348" s="272" t="str">
        <f t="shared" si="29"/>
        <v/>
      </c>
      <c r="H348" s="272" t="str">
        <f>IFERROR(VLOOKUP(B348,CAPTURE_DATA!$W$4:$Z$2000,4,FALSE),"")</f>
        <v/>
      </c>
    </row>
    <row r="349" spans="1:8" x14ac:dyDescent="0.35">
      <c r="A349" s="272">
        <f t="shared" si="25"/>
        <v>1</v>
      </c>
      <c r="B349" s="7" t="str">
        <f>IF(CAPTURE_DATA!W350=0,"",CAPTURE_DATA!W350)</f>
        <v/>
      </c>
      <c r="C349" s="272" t="str">
        <f t="shared" si="26"/>
        <v/>
      </c>
      <c r="D349" s="272" t="str">
        <f t="shared" si="27"/>
        <v/>
      </c>
      <c r="E349" s="272">
        <f t="shared" si="28"/>
        <v>0</v>
      </c>
      <c r="F349" s="272">
        <v>347</v>
      </c>
      <c r="G349" s="272" t="str">
        <f t="shared" si="29"/>
        <v/>
      </c>
      <c r="H349" s="272" t="str">
        <f>IFERROR(VLOOKUP(B349,CAPTURE_DATA!$W$4:$Z$2000,4,FALSE),"")</f>
        <v/>
      </c>
    </row>
    <row r="350" spans="1:8" x14ac:dyDescent="0.35">
      <c r="A350" s="272">
        <f t="shared" si="25"/>
        <v>1</v>
      </c>
      <c r="B350" s="7" t="str">
        <f>IF(CAPTURE_DATA!W351=0,"",CAPTURE_DATA!W351)</f>
        <v/>
      </c>
      <c r="C350" s="272" t="str">
        <f t="shared" si="26"/>
        <v/>
      </c>
      <c r="D350" s="272" t="str">
        <f t="shared" si="27"/>
        <v/>
      </c>
      <c r="E350" s="272">
        <f t="shared" si="28"/>
        <v>0</v>
      </c>
      <c r="F350" s="272">
        <v>348</v>
      </c>
      <c r="G350" s="272" t="str">
        <f t="shared" si="29"/>
        <v/>
      </c>
      <c r="H350" s="272" t="str">
        <f>IFERROR(VLOOKUP(B350,CAPTURE_DATA!$W$4:$Z$2000,4,FALSE),"")</f>
        <v/>
      </c>
    </row>
    <row r="351" spans="1:8" x14ac:dyDescent="0.35">
      <c r="A351" s="272">
        <f t="shared" si="25"/>
        <v>1</v>
      </c>
      <c r="B351" s="7" t="str">
        <f>IF(CAPTURE_DATA!W352=0,"",CAPTURE_DATA!W352)</f>
        <v/>
      </c>
      <c r="C351" s="272" t="str">
        <f t="shared" si="26"/>
        <v/>
      </c>
      <c r="D351" s="272" t="str">
        <f t="shared" si="27"/>
        <v/>
      </c>
      <c r="E351" s="272">
        <f t="shared" si="28"/>
        <v>0</v>
      </c>
      <c r="F351" s="272">
        <v>349</v>
      </c>
      <c r="G351" s="272" t="str">
        <f t="shared" si="29"/>
        <v/>
      </c>
      <c r="H351" s="272" t="str">
        <f>IFERROR(VLOOKUP(B351,CAPTURE_DATA!$W$4:$Z$2000,4,FALSE),"")</f>
        <v/>
      </c>
    </row>
    <row r="352" spans="1:8" x14ac:dyDescent="0.35">
      <c r="A352" s="272">
        <f t="shared" si="25"/>
        <v>1</v>
      </c>
      <c r="B352" s="7" t="str">
        <f>IF(CAPTURE_DATA!W353=0,"",CAPTURE_DATA!W353)</f>
        <v/>
      </c>
      <c r="C352" s="272" t="str">
        <f t="shared" si="26"/>
        <v/>
      </c>
      <c r="D352" s="272" t="str">
        <f t="shared" si="27"/>
        <v/>
      </c>
      <c r="E352" s="272">
        <f t="shared" si="28"/>
        <v>0</v>
      </c>
      <c r="F352" s="272">
        <v>350</v>
      </c>
      <c r="G352" s="272" t="str">
        <f t="shared" si="29"/>
        <v/>
      </c>
      <c r="H352" s="272" t="str">
        <f>IFERROR(VLOOKUP(B352,CAPTURE_DATA!$W$4:$Z$2000,4,FALSE),"")</f>
        <v/>
      </c>
    </row>
    <row r="353" spans="1:8" x14ac:dyDescent="0.35">
      <c r="A353" s="272">
        <f t="shared" si="25"/>
        <v>1</v>
      </c>
      <c r="B353" s="7" t="str">
        <f>IF(CAPTURE_DATA!W354=0,"",CAPTURE_DATA!W354)</f>
        <v/>
      </c>
      <c r="C353" s="272" t="str">
        <f t="shared" si="26"/>
        <v/>
      </c>
      <c r="D353" s="272" t="str">
        <f t="shared" si="27"/>
        <v/>
      </c>
      <c r="E353" s="272">
        <f t="shared" si="28"/>
        <v>0</v>
      </c>
      <c r="F353" s="272">
        <v>351</v>
      </c>
      <c r="G353" s="272" t="str">
        <f t="shared" si="29"/>
        <v/>
      </c>
      <c r="H353" s="272" t="str">
        <f>IFERROR(VLOOKUP(B353,CAPTURE_DATA!$W$4:$Z$2000,4,FALSE),"")</f>
        <v/>
      </c>
    </row>
    <row r="354" spans="1:8" x14ac:dyDescent="0.35">
      <c r="A354" s="272">
        <f t="shared" si="25"/>
        <v>1</v>
      </c>
      <c r="B354" s="7" t="str">
        <f>IF(CAPTURE_DATA!W355=0,"",CAPTURE_DATA!W355)</f>
        <v/>
      </c>
      <c r="C354" s="272" t="str">
        <f t="shared" si="26"/>
        <v/>
      </c>
      <c r="D354" s="272" t="str">
        <f t="shared" si="27"/>
        <v/>
      </c>
      <c r="E354" s="272">
        <f t="shared" si="28"/>
        <v>0</v>
      </c>
      <c r="F354" s="272">
        <v>352</v>
      </c>
      <c r="G354" s="272" t="str">
        <f t="shared" si="29"/>
        <v/>
      </c>
      <c r="H354" s="272" t="str">
        <f>IFERROR(VLOOKUP(B354,CAPTURE_DATA!$W$4:$Z$2000,4,FALSE),"")</f>
        <v/>
      </c>
    </row>
    <row r="355" spans="1:8" x14ac:dyDescent="0.35">
      <c r="A355" s="272">
        <f t="shared" si="25"/>
        <v>1</v>
      </c>
      <c r="B355" s="7" t="str">
        <f>IF(CAPTURE_DATA!W356=0,"",CAPTURE_DATA!W356)</f>
        <v/>
      </c>
      <c r="C355" s="272" t="str">
        <f t="shared" si="26"/>
        <v/>
      </c>
      <c r="D355" s="272" t="str">
        <f t="shared" si="27"/>
        <v/>
      </c>
      <c r="E355" s="272">
        <f t="shared" si="28"/>
        <v>0</v>
      </c>
      <c r="F355" s="272">
        <v>353</v>
      </c>
      <c r="G355" s="272" t="str">
        <f t="shared" si="29"/>
        <v/>
      </c>
      <c r="H355" s="272" t="str">
        <f>IFERROR(VLOOKUP(B355,CAPTURE_DATA!$W$4:$Z$2000,4,FALSE),"")</f>
        <v/>
      </c>
    </row>
    <row r="356" spans="1:8" x14ac:dyDescent="0.35">
      <c r="A356" s="272">
        <f t="shared" si="25"/>
        <v>1</v>
      </c>
      <c r="B356" s="7" t="str">
        <f>IF(CAPTURE_DATA!W357=0,"",CAPTURE_DATA!W357)</f>
        <v/>
      </c>
      <c r="C356" s="272" t="str">
        <f t="shared" si="26"/>
        <v/>
      </c>
      <c r="D356" s="272" t="str">
        <f t="shared" si="27"/>
        <v/>
      </c>
      <c r="E356" s="272">
        <f t="shared" si="28"/>
        <v>0</v>
      </c>
      <c r="F356" s="272">
        <v>354</v>
      </c>
      <c r="G356" s="272" t="str">
        <f t="shared" si="29"/>
        <v/>
      </c>
      <c r="H356" s="272" t="str">
        <f>IFERROR(VLOOKUP(B356,CAPTURE_DATA!$W$4:$Z$2000,4,FALSE),"")</f>
        <v/>
      </c>
    </row>
    <row r="357" spans="1:8" x14ac:dyDescent="0.35">
      <c r="A357" s="272">
        <f t="shared" si="25"/>
        <v>1</v>
      </c>
      <c r="B357" s="7" t="str">
        <f>IF(CAPTURE_DATA!W358=0,"",CAPTURE_DATA!W358)</f>
        <v/>
      </c>
      <c r="C357" s="272" t="str">
        <f t="shared" si="26"/>
        <v/>
      </c>
      <c r="D357" s="272" t="str">
        <f t="shared" si="27"/>
        <v/>
      </c>
      <c r="E357" s="272">
        <f t="shared" si="28"/>
        <v>0</v>
      </c>
      <c r="F357" s="272">
        <v>355</v>
      </c>
      <c r="G357" s="272" t="str">
        <f t="shared" si="29"/>
        <v/>
      </c>
      <c r="H357" s="272" t="str">
        <f>IFERROR(VLOOKUP(B357,CAPTURE_DATA!$W$4:$Z$2000,4,FALSE),"")</f>
        <v/>
      </c>
    </row>
    <row r="358" spans="1:8" x14ac:dyDescent="0.35">
      <c r="A358" s="272">
        <f t="shared" si="25"/>
        <v>1</v>
      </c>
      <c r="B358" s="7" t="str">
        <f>IF(CAPTURE_DATA!W359=0,"",CAPTURE_DATA!W359)</f>
        <v/>
      </c>
      <c r="C358" s="272" t="str">
        <f t="shared" si="26"/>
        <v/>
      </c>
      <c r="D358" s="272" t="str">
        <f t="shared" si="27"/>
        <v/>
      </c>
      <c r="E358" s="272">
        <f t="shared" si="28"/>
        <v>0</v>
      </c>
      <c r="F358" s="272">
        <v>356</v>
      </c>
      <c r="G358" s="272" t="str">
        <f t="shared" si="29"/>
        <v/>
      </c>
      <c r="H358" s="272" t="str">
        <f>IFERROR(VLOOKUP(B358,CAPTURE_DATA!$W$4:$Z$2000,4,FALSE),"")</f>
        <v/>
      </c>
    </row>
    <row r="359" spans="1:8" x14ac:dyDescent="0.35">
      <c r="A359" s="272">
        <f t="shared" si="25"/>
        <v>1</v>
      </c>
      <c r="B359" s="7" t="str">
        <f>IF(CAPTURE_DATA!W360=0,"",CAPTURE_DATA!W360)</f>
        <v/>
      </c>
      <c r="C359" s="272" t="str">
        <f t="shared" si="26"/>
        <v/>
      </c>
      <c r="D359" s="272" t="str">
        <f t="shared" si="27"/>
        <v/>
      </c>
      <c r="E359" s="272">
        <f t="shared" si="28"/>
        <v>0</v>
      </c>
      <c r="F359" s="272">
        <v>357</v>
      </c>
      <c r="G359" s="272" t="str">
        <f t="shared" si="29"/>
        <v/>
      </c>
      <c r="H359" s="272" t="str">
        <f>IFERROR(VLOOKUP(B359,CAPTURE_DATA!$W$4:$Z$2000,4,FALSE),"")</f>
        <v/>
      </c>
    </row>
    <row r="360" spans="1:8" x14ac:dyDescent="0.35">
      <c r="A360" s="272">
        <f t="shared" si="25"/>
        <v>1</v>
      </c>
      <c r="B360" s="7" t="str">
        <f>IF(CAPTURE_DATA!W361=0,"",CAPTURE_DATA!W361)</f>
        <v/>
      </c>
      <c r="C360" s="272" t="str">
        <f t="shared" si="26"/>
        <v/>
      </c>
      <c r="D360" s="272" t="str">
        <f t="shared" si="27"/>
        <v/>
      </c>
      <c r="E360" s="272">
        <f t="shared" si="28"/>
        <v>0</v>
      </c>
      <c r="F360" s="272">
        <v>358</v>
      </c>
      <c r="G360" s="272" t="str">
        <f t="shared" si="29"/>
        <v/>
      </c>
      <c r="H360" s="272" t="str">
        <f>IFERROR(VLOOKUP(B360,CAPTURE_DATA!$W$4:$Z$2000,4,FALSE),"")</f>
        <v/>
      </c>
    </row>
    <row r="361" spans="1:8" x14ac:dyDescent="0.35">
      <c r="A361" s="272">
        <f t="shared" si="25"/>
        <v>1</v>
      </c>
      <c r="B361" s="7" t="str">
        <f>IF(CAPTURE_DATA!W362=0,"",CAPTURE_DATA!W362)</f>
        <v/>
      </c>
      <c r="C361" s="272" t="str">
        <f t="shared" si="26"/>
        <v/>
      </c>
      <c r="D361" s="272" t="str">
        <f t="shared" si="27"/>
        <v/>
      </c>
      <c r="E361" s="272">
        <f t="shared" si="28"/>
        <v>0</v>
      </c>
      <c r="F361" s="272">
        <v>359</v>
      </c>
      <c r="G361" s="272" t="str">
        <f t="shared" si="29"/>
        <v/>
      </c>
      <c r="H361" s="272" t="str">
        <f>IFERROR(VLOOKUP(B361,CAPTURE_DATA!$W$4:$Z$2000,4,FALSE),"")</f>
        <v/>
      </c>
    </row>
    <row r="362" spans="1:8" x14ac:dyDescent="0.35">
      <c r="A362" s="272">
        <f t="shared" si="25"/>
        <v>1</v>
      </c>
      <c r="B362" s="7" t="str">
        <f>IF(CAPTURE_DATA!W363=0,"",CAPTURE_DATA!W363)</f>
        <v/>
      </c>
      <c r="C362" s="272" t="str">
        <f t="shared" si="26"/>
        <v/>
      </c>
      <c r="D362" s="272" t="str">
        <f t="shared" si="27"/>
        <v/>
      </c>
      <c r="E362" s="272">
        <f t="shared" si="28"/>
        <v>0</v>
      </c>
      <c r="F362" s="272">
        <v>360</v>
      </c>
      <c r="G362" s="272" t="str">
        <f t="shared" si="29"/>
        <v/>
      </c>
      <c r="H362" s="272" t="str">
        <f>IFERROR(VLOOKUP(B362,CAPTURE_DATA!$W$4:$Z$2000,4,FALSE),"")</f>
        <v/>
      </c>
    </row>
    <row r="363" spans="1:8" x14ac:dyDescent="0.35">
      <c r="A363" s="272">
        <f t="shared" si="25"/>
        <v>1</v>
      </c>
      <c r="B363" s="7" t="str">
        <f>IF(CAPTURE_DATA!W364=0,"",CAPTURE_DATA!W364)</f>
        <v/>
      </c>
      <c r="C363" s="272" t="str">
        <f t="shared" si="26"/>
        <v/>
      </c>
      <c r="D363" s="272" t="str">
        <f t="shared" si="27"/>
        <v/>
      </c>
      <c r="E363" s="272">
        <f t="shared" si="28"/>
        <v>0</v>
      </c>
      <c r="F363" s="272">
        <v>361</v>
      </c>
      <c r="G363" s="272" t="str">
        <f t="shared" si="29"/>
        <v/>
      </c>
      <c r="H363" s="272" t="str">
        <f>IFERROR(VLOOKUP(B363,CAPTURE_DATA!$W$4:$Z$2000,4,FALSE),"")</f>
        <v/>
      </c>
    </row>
    <row r="364" spans="1:8" x14ac:dyDescent="0.35">
      <c r="A364" s="272">
        <f t="shared" si="25"/>
        <v>1</v>
      </c>
      <c r="B364" s="7" t="str">
        <f>IF(CAPTURE_DATA!W365=0,"",CAPTURE_DATA!W365)</f>
        <v/>
      </c>
      <c r="C364" s="272" t="str">
        <f t="shared" si="26"/>
        <v/>
      </c>
      <c r="D364" s="272" t="str">
        <f t="shared" si="27"/>
        <v/>
      </c>
      <c r="E364" s="272">
        <f t="shared" si="28"/>
        <v>0</v>
      </c>
      <c r="F364" s="272">
        <v>362</v>
      </c>
      <c r="G364" s="272" t="str">
        <f t="shared" si="29"/>
        <v/>
      </c>
      <c r="H364" s="272" t="str">
        <f>IFERROR(VLOOKUP(B364,CAPTURE_DATA!$W$4:$Z$2000,4,FALSE),"")</f>
        <v/>
      </c>
    </row>
    <row r="365" spans="1:8" x14ac:dyDescent="0.35">
      <c r="A365" s="272">
        <f t="shared" si="25"/>
        <v>1</v>
      </c>
      <c r="B365" s="7" t="str">
        <f>IF(CAPTURE_DATA!W366=0,"",CAPTURE_DATA!W366)</f>
        <v/>
      </c>
      <c r="C365" s="272" t="str">
        <f t="shared" si="26"/>
        <v/>
      </c>
      <c r="D365" s="272" t="str">
        <f t="shared" si="27"/>
        <v/>
      </c>
      <c r="E365" s="272">
        <f t="shared" si="28"/>
        <v>0</v>
      </c>
      <c r="F365" s="272">
        <v>363</v>
      </c>
      <c r="G365" s="272" t="str">
        <f t="shared" si="29"/>
        <v/>
      </c>
      <c r="H365" s="272" t="str">
        <f>IFERROR(VLOOKUP(B365,CAPTURE_DATA!$W$4:$Z$2000,4,FALSE),"")</f>
        <v/>
      </c>
    </row>
    <row r="366" spans="1:8" x14ac:dyDescent="0.35">
      <c r="A366" s="272">
        <f t="shared" si="25"/>
        <v>1</v>
      </c>
      <c r="B366" s="7" t="str">
        <f>IF(CAPTURE_DATA!W367=0,"",CAPTURE_DATA!W367)</f>
        <v/>
      </c>
      <c r="C366" s="272" t="str">
        <f t="shared" si="26"/>
        <v/>
      </c>
      <c r="D366" s="272" t="str">
        <f t="shared" si="27"/>
        <v/>
      </c>
      <c r="E366" s="272">
        <f t="shared" si="28"/>
        <v>0</v>
      </c>
      <c r="F366" s="272">
        <v>364</v>
      </c>
      <c r="G366" s="272" t="str">
        <f t="shared" si="29"/>
        <v/>
      </c>
      <c r="H366" s="272" t="str">
        <f>IFERROR(VLOOKUP(B366,CAPTURE_DATA!$W$4:$Z$2000,4,FALSE),"")</f>
        <v/>
      </c>
    </row>
    <row r="367" spans="1:8" x14ac:dyDescent="0.35">
      <c r="A367" s="272">
        <f t="shared" si="25"/>
        <v>1</v>
      </c>
      <c r="B367" s="7" t="str">
        <f>IF(CAPTURE_DATA!W368=0,"",CAPTURE_DATA!W368)</f>
        <v/>
      </c>
      <c r="C367" s="272" t="str">
        <f t="shared" si="26"/>
        <v/>
      </c>
      <c r="D367" s="272" t="str">
        <f t="shared" si="27"/>
        <v/>
      </c>
      <c r="E367" s="272">
        <f t="shared" si="28"/>
        <v>0</v>
      </c>
      <c r="F367" s="272">
        <v>365</v>
      </c>
      <c r="G367" s="272" t="str">
        <f t="shared" si="29"/>
        <v/>
      </c>
      <c r="H367" s="272" t="str">
        <f>IFERROR(VLOOKUP(B367,CAPTURE_DATA!$W$4:$Z$2000,4,FALSE),"")</f>
        <v/>
      </c>
    </row>
    <row r="368" spans="1:8" x14ac:dyDescent="0.35">
      <c r="A368" s="272">
        <f t="shared" si="25"/>
        <v>1</v>
      </c>
      <c r="B368" s="7" t="str">
        <f>IF(CAPTURE_DATA!W369=0,"",CAPTURE_DATA!W369)</f>
        <v/>
      </c>
      <c r="C368" s="272" t="str">
        <f t="shared" si="26"/>
        <v/>
      </c>
      <c r="D368" s="272" t="str">
        <f t="shared" si="27"/>
        <v/>
      </c>
      <c r="E368" s="272">
        <f t="shared" si="28"/>
        <v>0</v>
      </c>
      <c r="F368" s="272">
        <v>366</v>
      </c>
      <c r="G368" s="272" t="str">
        <f t="shared" si="29"/>
        <v/>
      </c>
      <c r="H368" s="272" t="str">
        <f>IFERROR(VLOOKUP(B368,CAPTURE_DATA!$W$4:$Z$2000,4,FALSE),"")</f>
        <v/>
      </c>
    </row>
    <row r="369" spans="1:8" x14ac:dyDescent="0.35">
      <c r="A369" s="272">
        <f t="shared" si="25"/>
        <v>1</v>
      </c>
      <c r="B369" s="7" t="str">
        <f>IF(CAPTURE_DATA!W370=0,"",CAPTURE_DATA!W370)</f>
        <v/>
      </c>
      <c r="C369" s="272" t="str">
        <f t="shared" si="26"/>
        <v/>
      </c>
      <c r="D369" s="272" t="str">
        <f t="shared" si="27"/>
        <v/>
      </c>
      <c r="E369" s="272">
        <f t="shared" si="28"/>
        <v>0</v>
      </c>
      <c r="F369" s="272">
        <v>367</v>
      </c>
      <c r="G369" s="272" t="str">
        <f t="shared" si="29"/>
        <v/>
      </c>
      <c r="H369" s="272" t="str">
        <f>IFERROR(VLOOKUP(B369,CAPTURE_DATA!$W$4:$Z$2000,4,FALSE),"")</f>
        <v/>
      </c>
    </row>
    <row r="370" spans="1:8" x14ac:dyDescent="0.35">
      <c r="A370" s="272">
        <f t="shared" si="25"/>
        <v>1</v>
      </c>
      <c r="B370" s="7" t="str">
        <f>IF(CAPTURE_DATA!W371=0,"",CAPTURE_DATA!W371)</f>
        <v/>
      </c>
      <c r="C370" s="272" t="str">
        <f t="shared" si="26"/>
        <v/>
      </c>
      <c r="D370" s="272" t="str">
        <f t="shared" si="27"/>
        <v/>
      </c>
      <c r="E370" s="272">
        <f t="shared" si="28"/>
        <v>0</v>
      </c>
      <c r="F370" s="272">
        <v>368</v>
      </c>
      <c r="G370" s="272" t="str">
        <f t="shared" si="29"/>
        <v/>
      </c>
      <c r="H370" s="272" t="str">
        <f>IFERROR(VLOOKUP(B370,CAPTURE_DATA!$W$4:$Z$2000,4,FALSE),"")</f>
        <v/>
      </c>
    </row>
    <row r="371" spans="1:8" x14ac:dyDescent="0.35">
      <c r="A371" s="272">
        <f t="shared" si="25"/>
        <v>1</v>
      </c>
      <c r="B371" s="7" t="str">
        <f>IF(CAPTURE_DATA!W372=0,"",CAPTURE_DATA!W372)</f>
        <v/>
      </c>
      <c r="C371" s="272" t="str">
        <f t="shared" si="26"/>
        <v/>
      </c>
      <c r="D371" s="272" t="str">
        <f t="shared" si="27"/>
        <v/>
      </c>
      <c r="E371" s="272">
        <f t="shared" si="28"/>
        <v>0</v>
      </c>
      <c r="F371" s="272">
        <v>369</v>
      </c>
      <c r="G371" s="272" t="str">
        <f t="shared" si="29"/>
        <v/>
      </c>
      <c r="H371" s="272" t="str">
        <f>IFERROR(VLOOKUP(B371,CAPTURE_DATA!$W$4:$Z$2000,4,FALSE),"")</f>
        <v/>
      </c>
    </row>
    <row r="372" spans="1:8" x14ac:dyDescent="0.35">
      <c r="A372" s="272">
        <f t="shared" si="25"/>
        <v>1</v>
      </c>
      <c r="B372" s="7" t="str">
        <f>IF(CAPTURE_DATA!W373=0,"",CAPTURE_DATA!W373)</f>
        <v/>
      </c>
      <c r="C372" s="272" t="str">
        <f t="shared" si="26"/>
        <v/>
      </c>
      <c r="D372" s="272" t="str">
        <f t="shared" si="27"/>
        <v/>
      </c>
      <c r="E372" s="272">
        <f t="shared" si="28"/>
        <v>0</v>
      </c>
      <c r="F372" s="272">
        <v>370</v>
      </c>
      <c r="G372" s="272" t="str">
        <f t="shared" si="29"/>
        <v/>
      </c>
      <c r="H372" s="272" t="str">
        <f>IFERROR(VLOOKUP(B372,CAPTURE_DATA!$W$4:$Z$2000,4,FALSE),"")</f>
        <v/>
      </c>
    </row>
    <row r="373" spans="1:8" x14ac:dyDescent="0.35">
      <c r="A373" s="272">
        <f t="shared" si="25"/>
        <v>1</v>
      </c>
      <c r="B373" s="7" t="str">
        <f>IF(CAPTURE_DATA!W374=0,"",CAPTURE_DATA!W374)</f>
        <v/>
      </c>
      <c r="C373" s="272" t="str">
        <f t="shared" si="26"/>
        <v/>
      </c>
      <c r="D373" s="272" t="str">
        <f t="shared" si="27"/>
        <v/>
      </c>
      <c r="E373" s="272">
        <f t="shared" si="28"/>
        <v>0</v>
      </c>
      <c r="F373" s="272">
        <v>371</v>
      </c>
      <c r="G373" s="272" t="str">
        <f t="shared" si="29"/>
        <v/>
      </c>
      <c r="H373" s="272" t="str">
        <f>IFERROR(VLOOKUP(B373,CAPTURE_DATA!$W$4:$Z$2000,4,FALSE),"")</f>
        <v/>
      </c>
    </row>
    <row r="374" spans="1:8" x14ac:dyDescent="0.35">
      <c r="A374" s="272">
        <f t="shared" si="25"/>
        <v>1</v>
      </c>
      <c r="B374" s="7" t="str">
        <f>IF(CAPTURE_DATA!W375=0,"",CAPTURE_DATA!W375)</f>
        <v/>
      </c>
      <c r="C374" s="272" t="str">
        <f t="shared" si="26"/>
        <v/>
      </c>
      <c r="D374" s="272" t="str">
        <f t="shared" si="27"/>
        <v/>
      </c>
      <c r="E374" s="272">
        <f t="shared" si="28"/>
        <v>0</v>
      </c>
      <c r="F374" s="272">
        <v>372</v>
      </c>
      <c r="G374" s="272" t="str">
        <f t="shared" si="29"/>
        <v/>
      </c>
      <c r="H374" s="272" t="str">
        <f>IFERROR(VLOOKUP(B374,CAPTURE_DATA!$W$4:$Z$2000,4,FALSE),"")</f>
        <v/>
      </c>
    </row>
    <row r="375" spans="1:8" x14ac:dyDescent="0.35">
      <c r="A375" s="272">
        <f t="shared" si="25"/>
        <v>1</v>
      </c>
      <c r="B375" s="7" t="str">
        <f>IF(CAPTURE_DATA!W376=0,"",CAPTURE_DATA!W376)</f>
        <v/>
      </c>
      <c r="C375" s="272" t="str">
        <f t="shared" si="26"/>
        <v/>
      </c>
      <c r="D375" s="272" t="str">
        <f t="shared" si="27"/>
        <v/>
      </c>
      <c r="E375" s="272">
        <f t="shared" si="28"/>
        <v>0</v>
      </c>
      <c r="F375" s="272">
        <v>373</v>
      </c>
      <c r="G375" s="272" t="str">
        <f t="shared" si="29"/>
        <v/>
      </c>
      <c r="H375" s="272" t="str">
        <f>IFERROR(VLOOKUP(B375,CAPTURE_DATA!$W$4:$Z$2000,4,FALSE),"")</f>
        <v/>
      </c>
    </row>
    <row r="376" spans="1:8" x14ac:dyDescent="0.35">
      <c r="A376" s="272">
        <f t="shared" si="25"/>
        <v>1</v>
      </c>
      <c r="B376" s="7" t="str">
        <f>IF(CAPTURE_DATA!W377=0,"",CAPTURE_DATA!W377)</f>
        <v/>
      </c>
      <c r="C376" s="272" t="str">
        <f t="shared" si="26"/>
        <v/>
      </c>
      <c r="D376" s="272" t="str">
        <f t="shared" si="27"/>
        <v/>
      </c>
      <c r="E376" s="272">
        <f t="shared" si="28"/>
        <v>0</v>
      </c>
      <c r="F376" s="272">
        <v>374</v>
      </c>
      <c r="G376" s="272" t="str">
        <f t="shared" si="29"/>
        <v/>
      </c>
      <c r="H376" s="272" t="str">
        <f>IFERROR(VLOOKUP(B376,CAPTURE_DATA!$W$4:$Z$2000,4,FALSE),"")</f>
        <v/>
      </c>
    </row>
    <row r="377" spans="1:8" x14ac:dyDescent="0.35">
      <c r="A377" s="272">
        <f t="shared" si="25"/>
        <v>1</v>
      </c>
      <c r="B377" s="7" t="str">
        <f>IF(CAPTURE_DATA!W378=0,"",CAPTURE_DATA!W378)</f>
        <v/>
      </c>
      <c r="C377" s="272" t="str">
        <f t="shared" si="26"/>
        <v/>
      </c>
      <c r="D377" s="272" t="str">
        <f t="shared" si="27"/>
        <v/>
      </c>
      <c r="E377" s="272">
        <f t="shared" si="28"/>
        <v>0</v>
      </c>
      <c r="F377" s="272">
        <v>375</v>
      </c>
      <c r="G377" s="272" t="str">
        <f t="shared" si="29"/>
        <v/>
      </c>
      <c r="H377" s="272" t="str">
        <f>IFERROR(VLOOKUP(B377,CAPTURE_DATA!$W$4:$Z$2000,4,FALSE),"")</f>
        <v/>
      </c>
    </row>
    <row r="378" spans="1:8" x14ac:dyDescent="0.35">
      <c r="A378" s="272">
        <f t="shared" si="25"/>
        <v>1</v>
      </c>
      <c r="B378" s="7" t="str">
        <f>IF(CAPTURE_DATA!W379=0,"",CAPTURE_DATA!W379)</f>
        <v/>
      </c>
      <c r="C378" s="272" t="str">
        <f t="shared" si="26"/>
        <v/>
      </c>
      <c r="D378" s="272" t="str">
        <f t="shared" si="27"/>
        <v/>
      </c>
      <c r="E378" s="272">
        <f t="shared" si="28"/>
        <v>0</v>
      </c>
      <c r="F378" s="272">
        <v>376</v>
      </c>
      <c r="G378" s="272" t="str">
        <f t="shared" si="29"/>
        <v/>
      </c>
      <c r="H378" s="272" t="str">
        <f>IFERROR(VLOOKUP(B378,CAPTURE_DATA!$W$4:$Z$2000,4,FALSE),"")</f>
        <v/>
      </c>
    </row>
    <row r="379" spans="1:8" x14ac:dyDescent="0.35">
      <c r="A379" s="272">
        <f t="shared" si="25"/>
        <v>1</v>
      </c>
      <c r="B379" s="7" t="str">
        <f>IF(CAPTURE_DATA!W380=0,"",CAPTURE_DATA!W380)</f>
        <v/>
      </c>
      <c r="C379" s="272" t="str">
        <f t="shared" si="26"/>
        <v/>
      </c>
      <c r="D379" s="272" t="str">
        <f t="shared" si="27"/>
        <v/>
      </c>
      <c r="E379" s="272">
        <f t="shared" si="28"/>
        <v>0</v>
      </c>
      <c r="F379" s="272">
        <v>377</v>
      </c>
      <c r="G379" s="272" t="str">
        <f t="shared" si="29"/>
        <v/>
      </c>
      <c r="H379" s="272" t="str">
        <f>IFERROR(VLOOKUP(B379,CAPTURE_DATA!$W$4:$Z$2000,4,FALSE),"")</f>
        <v/>
      </c>
    </row>
    <row r="380" spans="1:8" x14ac:dyDescent="0.35">
      <c r="A380" s="272">
        <f t="shared" si="25"/>
        <v>1</v>
      </c>
      <c r="B380" s="7" t="str">
        <f>IF(CAPTURE_DATA!W381=0,"",CAPTURE_DATA!W381)</f>
        <v/>
      </c>
      <c r="C380" s="272" t="str">
        <f t="shared" si="26"/>
        <v/>
      </c>
      <c r="D380" s="272" t="str">
        <f t="shared" si="27"/>
        <v/>
      </c>
      <c r="E380" s="272">
        <f t="shared" si="28"/>
        <v>0</v>
      </c>
      <c r="F380" s="272">
        <v>378</v>
      </c>
      <c r="G380" s="272" t="str">
        <f t="shared" si="29"/>
        <v/>
      </c>
      <c r="H380" s="272" t="str">
        <f>IFERROR(VLOOKUP(B380,CAPTURE_DATA!$W$4:$Z$2000,4,FALSE),"")</f>
        <v/>
      </c>
    </row>
    <row r="381" spans="1:8" x14ac:dyDescent="0.35">
      <c r="A381" s="272">
        <f t="shared" si="25"/>
        <v>1</v>
      </c>
      <c r="B381" s="7" t="str">
        <f>IF(CAPTURE_DATA!W382=0,"",CAPTURE_DATA!W382)</f>
        <v/>
      </c>
      <c r="C381" s="272" t="str">
        <f t="shared" si="26"/>
        <v/>
      </c>
      <c r="D381" s="272" t="str">
        <f t="shared" si="27"/>
        <v/>
      </c>
      <c r="E381" s="272">
        <f t="shared" si="28"/>
        <v>0</v>
      </c>
      <c r="F381" s="272">
        <v>379</v>
      </c>
      <c r="G381" s="272" t="str">
        <f t="shared" si="29"/>
        <v/>
      </c>
      <c r="H381" s="272" t="str">
        <f>IFERROR(VLOOKUP(B381,CAPTURE_DATA!$W$4:$Z$2000,4,FALSE),"")</f>
        <v/>
      </c>
    </row>
    <row r="382" spans="1:8" x14ac:dyDescent="0.35">
      <c r="A382" s="272">
        <f t="shared" si="25"/>
        <v>1</v>
      </c>
      <c r="B382" s="7" t="str">
        <f>IF(CAPTURE_DATA!W383=0,"",CAPTURE_DATA!W383)</f>
        <v/>
      </c>
      <c r="C382" s="272" t="str">
        <f t="shared" si="26"/>
        <v/>
      </c>
      <c r="D382" s="272" t="str">
        <f t="shared" si="27"/>
        <v/>
      </c>
      <c r="E382" s="272">
        <f t="shared" si="28"/>
        <v>0</v>
      </c>
      <c r="F382" s="272">
        <v>380</v>
      </c>
      <c r="G382" s="272" t="str">
        <f t="shared" si="29"/>
        <v/>
      </c>
      <c r="H382" s="272" t="str">
        <f>IFERROR(VLOOKUP(B382,CAPTURE_DATA!$W$4:$Z$2000,4,FALSE),"")</f>
        <v/>
      </c>
    </row>
    <row r="383" spans="1:8" x14ac:dyDescent="0.35">
      <c r="A383" s="272">
        <f t="shared" si="25"/>
        <v>1</v>
      </c>
      <c r="B383" s="7" t="str">
        <f>IF(CAPTURE_DATA!W384=0,"",CAPTURE_DATA!W384)</f>
        <v/>
      </c>
      <c r="C383" s="272" t="str">
        <f t="shared" si="26"/>
        <v/>
      </c>
      <c r="D383" s="272" t="str">
        <f t="shared" si="27"/>
        <v/>
      </c>
      <c r="E383" s="272">
        <f t="shared" si="28"/>
        <v>0</v>
      </c>
      <c r="F383" s="272">
        <v>381</v>
      </c>
      <c r="G383" s="272" t="str">
        <f t="shared" si="29"/>
        <v/>
      </c>
      <c r="H383" s="272" t="str">
        <f>IFERROR(VLOOKUP(B383,CAPTURE_DATA!$W$4:$Z$2000,4,FALSE),"")</f>
        <v/>
      </c>
    </row>
    <row r="384" spans="1:8" x14ac:dyDescent="0.35">
      <c r="A384" s="272">
        <f t="shared" si="25"/>
        <v>1</v>
      </c>
      <c r="B384" s="7" t="str">
        <f>IF(CAPTURE_DATA!W385=0,"",CAPTURE_DATA!W385)</f>
        <v/>
      </c>
      <c r="C384" s="272" t="str">
        <f t="shared" si="26"/>
        <v/>
      </c>
      <c r="D384" s="272" t="str">
        <f t="shared" si="27"/>
        <v/>
      </c>
      <c r="E384" s="272">
        <f t="shared" si="28"/>
        <v>0</v>
      </c>
      <c r="F384" s="272">
        <v>382</v>
      </c>
      <c r="G384" s="272" t="str">
        <f t="shared" si="29"/>
        <v/>
      </c>
      <c r="H384" s="272" t="str">
        <f>IFERROR(VLOOKUP(B384,CAPTURE_DATA!$W$4:$Z$2000,4,FALSE),"")</f>
        <v/>
      </c>
    </row>
    <row r="385" spans="1:8" x14ac:dyDescent="0.35">
      <c r="A385" s="272">
        <f t="shared" si="25"/>
        <v>1</v>
      </c>
      <c r="B385" s="7" t="str">
        <f>IF(CAPTURE_DATA!W386=0,"",CAPTURE_DATA!W386)</f>
        <v/>
      </c>
      <c r="C385" s="272" t="str">
        <f t="shared" si="26"/>
        <v/>
      </c>
      <c r="D385" s="272" t="str">
        <f t="shared" si="27"/>
        <v/>
      </c>
      <c r="E385" s="272">
        <f t="shared" si="28"/>
        <v>0</v>
      </c>
      <c r="F385" s="272">
        <v>383</v>
      </c>
      <c r="G385" s="272" t="str">
        <f t="shared" si="29"/>
        <v/>
      </c>
      <c r="H385" s="272" t="str">
        <f>IFERROR(VLOOKUP(B385,CAPTURE_DATA!$W$4:$Z$2000,4,FALSE),"")</f>
        <v/>
      </c>
    </row>
    <row r="386" spans="1:8" x14ac:dyDescent="0.35">
      <c r="A386" s="272">
        <f t="shared" si="25"/>
        <v>1</v>
      </c>
      <c r="B386" s="7" t="str">
        <f>IF(CAPTURE_DATA!W387=0,"",CAPTURE_DATA!W387)</f>
        <v/>
      </c>
      <c r="C386" s="272" t="str">
        <f t="shared" si="26"/>
        <v/>
      </c>
      <c r="D386" s="272" t="str">
        <f t="shared" si="27"/>
        <v/>
      </c>
      <c r="E386" s="272">
        <f t="shared" si="28"/>
        <v>0</v>
      </c>
      <c r="F386" s="272">
        <v>384</v>
      </c>
      <c r="G386" s="272" t="str">
        <f t="shared" si="29"/>
        <v/>
      </c>
      <c r="H386" s="272" t="str">
        <f>IFERROR(VLOOKUP(B386,CAPTURE_DATA!$W$4:$Z$2000,4,FALSE),"")</f>
        <v/>
      </c>
    </row>
    <row r="387" spans="1:8" x14ac:dyDescent="0.35">
      <c r="A387" s="272">
        <f t="shared" si="25"/>
        <v>1</v>
      </c>
      <c r="B387" s="7" t="str">
        <f>IF(CAPTURE_DATA!W388=0,"",CAPTURE_DATA!W388)</f>
        <v/>
      </c>
      <c r="C387" s="272" t="str">
        <f t="shared" si="26"/>
        <v/>
      </c>
      <c r="D387" s="272" t="str">
        <f t="shared" si="27"/>
        <v/>
      </c>
      <c r="E387" s="272">
        <f t="shared" si="28"/>
        <v>0</v>
      </c>
      <c r="F387" s="272">
        <v>385</v>
      </c>
      <c r="G387" s="272" t="str">
        <f t="shared" si="29"/>
        <v/>
      </c>
      <c r="H387" s="272" t="str">
        <f>IFERROR(VLOOKUP(B387,CAPTURE_DATA!$W$4:$Z$2000,4,FALSE),"")</f>
        <v/>
      </c>
    </row>
    <row r="388" spans="1:8" x14ac:dyDescent="0.35">
      <c r="A388" s="272">
        <f t="shared" ref="A388:A451" si="30">RANK(E388,$E$3:$E$2000,)</f>
        <v>1</v>
      </c>
      <c r="B388" s="7" t="str">
        <f>IF(CAPTURE_DATA!W389=0,"",CAPTURE_DATA!W389)</f>
        <v/>
      </c>
      <c r="C388" s="272" t="str">
        <f t="shared" ref="C388:C451" si="31">IFERROR(VALUE(B388),"")</f>
        <v/>
      </c>
      <c r="D388" s="272" t="str">
        <f t="shared" ref="D388:D451" si="32">IF(CONCATENATE(B388,"-",H388)="-","",(CONCATENATE(B388,"-",H388)))</f>
        <v/>
      </c>
      <c r="E388" s="272">
        <f t="shared" ref="E388:E451" si="33">IF(C388="",0,C388)</f>
        <v>0</v>
      </c>
      <c r="F388" s="272">
        <v>386</v>
      </c>
      <c r="G388" s="272" t="str">
        <f t="shared" ref="G388:G451" si="34">IFERROR(VLOOKUP(F388,$A$1:$D$2000,4,FALSE),"")</f>
        <v/>
      </c>
      <c r="H388" s="272" t="str">
        <f>IFERROR(VLOOKUP(B388,CAPTURE_DATA!$W$4:$Z$2000,4,FALSE),"")</f>
        <v/>
      </c>
    </row>
    <row r="389" spans="1:8" x14ac:dyDescent="0.35">
      <c r="A389" s="272">
        <f t="shared" si="30"/>
        <v>1</v>
      </c>
      <c r="B389" s="7" t="str">
        <f>IF(CAPTURE_DATA!W390=0,"",CAPTURE_DATA!W390)</f>
        <v/>
      </c>
      <c r="C389" s="272" t="str">
        <f t="shared" si="31"/>
        <v/>
      </c>
      <c r="D389" s="272" t="str">
        <f t="shared" si="32"/>
        <v/>
      </c>
      <c r="E389" s="272">
        <f t="shared" si="33"/>
        <v>0</v>
      </c>
      <c r="F389" s="272">
        <v>387</v>
      </c>
      <c r="G389" s="272" t="str">
        <f t="shared" si="34"/>
        <v/>
      </c>
      <c r="H389" s="272" t="str">
        <f>IFERROR(VLOOKUP(B389,CAPTURE_DATA!$W$4:$Z$2000,4,FALSE),"")</f>
        <v/>
      </c>
    </row>
    <row r="390" spans="1:8" x14ac:dyDescent="0.35">
      <c r="A390" s="272">
        <f t="shared" si="30"/>
        <v>1</v>
      </c>
      <c r="B390" s="7" t="str">
        <f>IF(CAPTURE_DATA!W391=0,"",CAPTURE_DATA!W391)</f>
        <v/>
      </c>
      <c r="C390" s="272" t="str">
        <f t="shared" si="31"/>
        <v/>
      </c>
      <c r="D390" s="272" t="str">
        <f t="shared" si="32"/>
        <v/>
      </c>
      <c r="E390" s="272">
        <f t="shared" si="33"/>
        <v>0</v>
      </c>
      <c r="F390" s="272">
        <v>388</v>
      </c>
      <c r="G390" s="272" t="str">
        <f t="shared" si="34"/>
        <v/>
      </c>
      <c r="H390" s="272" t="str">
        <f>IFERROR(VLOOKUP(B390,CAPTURE_DATA!$W$4:$Z$2000,4,FALSE),"")</f>
        <v/>
      </c>
    </row>
    <row r="391" spans="1:8" x14ac:dyDescent="0.35">
      <c r="A391" s="272">
        <f t="shared" si="30"/>
        <v>1</v>
      </c>
      <c r="B391" s="7" t="str">
        <f>IF(CAPTURE_DATA!W392=0,"",CAPTURE_DATA!W392)</f>
        <v/>
      </c>
      <c r="C391" s="272" t="str">
        <f t="shared" si="31"/>
        <v/>
      </c>
      <c r="D391" s="272" t="str">
        <f t="shared" si="32"/>
        <v/>
      </c>
      <c r="E391" s="272">
        <f t="shared" si="33"/>
        <v>0</v>
      </c>
      <c r="F391" s="272">
        <v>389</v>
      </c>
      <c r="G391" s="272" t="str">
        <f t="shared" si="34"/>
        <v/>
      </c>
      <c r="H391" s="272" t="str">
        <f>IFERROR(VLOOKUP(B391,CAPTURE_DATA!$W$4:$Z$2000,4,FALSE),"")</f>
        <v/>
      </c>
    </row>
    <row r="392" spans="1:8" x14ac:dyDescent="0.35">
      <c r="A392" s="272">
        <f t="shared" si="30"/>
        <v>1</v>
      </c>
      <c r="B392" s="7" t="str">
        <f>IF(CAPTURE_DATA!W393=0,"",CAPTURE_DATA!W393)</f>
        <v/>
      </c>
      <c r="C392" s="272" t="str">
        <f t="shared" si="31"/>
        <v/>
      </c>
      <c r="D392" s="272" t="str">
        <f t="shared" si="32"/>
        <v/>
      </c>
      <c r="E392" s="272">
        <f t="shared" si="33"/>
        <v>0</v>
      </c>
      <c r="F392" s="272">
        <v>390</v>
      </c>
      <c r="G392" s="272" t="str">
        <f t="shared" si="34"/>
        <v/>
      </c>
      <c r="H392" s="272" t="str">
        <f>IFERROR(VLOOKUP(B392,CAPTURE_DATA!$W$4:$Z$2000,4,FALSE),"")</f>
        <v/>
      </c>
    </row>
    <row r="393" spans="1:8" x14ac:dyDescent="0.35">
      <c r="A393" s="272">
        <f t="shared" si="30"/>
        <v>1</v>
      </c>
      <c r="B393" s="7" t="str">
        <f>IF(CAPTURE_DATA!W394=0,"",CAPTURE_DATA!W394)</f>
        <v/>
      </c>
      <c r="C393" s="272" t="str">
        <f t="shared" si="31"/>
        <v/>
      </c>
      <c r="D393" s="272" t="str">
        <f t="shared" si="32"/>
        <v/>
      </c>
      <c r="E393" s="272">
        <f t="shared" si="33"/>
        <v>0</v>
      </c>
      <c r="F393" s="272">
        <v>391</v>
      </c>
      <c r="G393" s="272" t="str">
        <f t="shared" si="34"/>
        <v/>
      </c>
      <c r="H393" s="272" t="str">
        <f>IFERROR(VLOOKUP(B393,CAPTURE_DATA!$W$4:$Z$2000,4,FALSE),"")</f>
        <v/>
      </c>
    </row>
    <row r="394" spans="1:8" x14ac:dyDescent="0.35">
      <c r="A394" s="272">
        <f t="shared" si="30"/>
        <v>1</v>
      </c>
      <c r="B394" s="7" t="str">
        <f>IF(CAPTURE_DATA!W395=0,"",CAPTURE_DATA!W395)</f>
        <v/>
      </c>
      <c r="C394" s="272" t="str">
        <f t="shared" si="31"/>
        <v/>
      </c>
      <c r="D394" s="272" t="str">
        <f t="shared" si="32"/>
        <v/>
      </c>
      <c r="E394" s="272">
        <f t="shared" si="33"/>
        <v>0</v>
      </c>
      <c r="F394" s="272">
        <v>392</v>
      </c>
      <c r="G394" s="272" t="str">
        <f t="shared" si="34"/>
        <v/>
      </c>
      <c r="H394" s="272" t="str">
        <f>IFERROR(VLOOKUP(B394,CAPTURE_DATA!$W$4:$Z$2000,4,FALSE),"")</f>
        <v/>
      </c>
    </row>
    <row r="395" spans="1:8" x14ac:dyDescent="0.35">
      <c r="A395" s="272">
        <f t="shared" si="30"/>
        <v>1</v>
      </c>
      <c r="B395" s="7" t="str">
        <f>IF(CAPTURE_DATA!W396=0,"",CAPTURE_DATA!W396)</f>
        <v/>
      </c>
      <c r="C395" s="272" t="str">
        <f t="shared" si="31"/>
        <v/>
      </c>
      <c r="D395" s="272" t="str">
        <f t="shared" si="32"/>
        <v/>
      </c>
      <c r="E395" s="272">
        <f t="shared" si="33"/>
        <v>0</v>
      </c>
      <c r="F395" s="272">
        <v>393</v>
      </c>
      <c r="G395" s="272" t="str">
        <f t="shared" si="34"/>
        <v/>
      </c>
      <c r="H395" s="272" t="str">
        <f>IFERROR(VLOOKUP(B395,CAPTURE_DATA!$W$4:$Z$2000,4,FALSE),"")</f>
        <v/>
      </c>
    </row>
    <row r="396" spans="1:8" x14ac:dyDescent="0.35">
      <c r="A396" s="272">
        <f t="shared" si="30"/>
        <v>1</v>
      </c>
      <c r="B396" s="7" t="str">
        <f>IF(CAPTURE_DATA!W397=0,"",CAPTURE_DATA!W397)</f>
        <v/>
      </c>
      <c r="C396" s="272" t="str">
        <f t="shared" si="31"/>
        <v/>
      </c>
      <c r="D396" s="272" t="str">
        <f t="shared" si="32"/>
        <v/>
      </c>
      <c r="E396" s="272">
        <f t="shared" si="33"/>
        <v>0</v>
      </c>
      <c r="F396" s="272">
        <v>394</v>
      </c>
      <c r="G396" s="272" t="str">
        <f t="shared" si="34"/>
        <v/>
      </c>
      <c r="H396" s="272" t="str">
        <f>IFERROR(VLOOKUP(B396,CAPTURE_DATA!$W$4:$Z$2000,4,FALSE),"")</f>
        <v/>
      </c>
    </row>
    <row r="397" spans="1:8" x14ac:dyDescent="0.35">
      <c r="A397" s="272">
        <f t="shared" si="30"/>
        <v>1</v>
      </c>
      <c r="B397" s="7" t="str">
        <f>IF(CAPTURE_DATA!W398=0,"",CAPTURE_DATA!W398)</f>
        <v/>
      </c>
      <c r="C397" s="272" t="str">
        <f t="shared" si="31"/>
        <v/>
      </c>
      <c r="D397" s="272" t="str">
        <f t="shared" si="32"/>
        <v/>
      </c>
      <c r="E397" s="272">
        <f t="shared" si="33"/>
        <v>0</v>
      </c>
      <c r="F397" s="272">
        <v>395</v>
      </c>
      <c r="G397" s="272" t="str">
        <f t="shared" si="34"/>
        <v/>
      </c>
      <c r="H397" s="272" t="str">
        <f>IFERROR(VLOOKUP(B397,CAPTURE_DATA!$W$4:$Z$2000,4,FALSE),"")</f>
        <v/>
      </c>
    </row>
    <row r="398" spans="1:8" x14ac:dyDescent="0.35">
      <c r="A398" s="272">
        <f t="shared" si="30"/>
        <v>1</v>
      </c>
      <c r="B398" s="7" t="str">
        <f>IF(CAPTURE_DATA!W399=0,"",CAPTURE_DATA!W399)</f>
        <v/>
      </c>
      <c r="C398" s="272" t="str">
        <f t="shared" si="31"/>
        <v/>
      </c>
      <c r="D398" s="272" t="str">
        <f t="shared" si="32"/>
        <v/>
      </c>
      <c r="E398" s="272">
        <f t="shared" si="33"/>
        <v>0</v>
      </c>
      <c r="F398" s="272">
        <v>396</v>
      </c>
      <c r="G398" s="272" t="str">
        <f t="shared" si="34"/>
        <v/>
      </c>
      <c r="H398" s="272" t="str">
        <f>IFERROR(VLOOKUP(B398,CAPTURE_DATA!$W$4:$Z$2000,4,FALSE),"")</f>
        <v/>
      </c>
    </row>
    <row r="399" spans="1:8" x14ac:dyDescent="0.35">
      <c r="A399" s="272">
        <f t="shared" si="30"/>
        <v>1</v>
      </c>
      <c r="B399" s="7" t="str">
        <f>IF(CAPTURE_DATA!W400=0,"",CAPTURE_DATA!W400)</f>
        <v/>
      </c>
      <c r="C399" s="272" t="str">
        <f t="shared" si="31"/>
        <v/>
      </c>
      <c r="D399" s="272" t="str">
        <f t="shared" si="32"/>
        <v/>
      </c>
      <c r="E399" s="272">
        <f t="shared" si="33"/>
        <v>0</v>
      </c>
      <c r="F399" s="272">
        <v>397</v>
      </c>
      <c r="G399" s="272" t="str">
        <f t="shared" si="34"/>
        <v/>
      </c>
      <c r="H399" s="272" t="str">
        <f>IFERROR(VLOOKUP(B399,CAPTURE_DATA!$W$4:$Z$2000,4,FALSE),"")</f>
        <v/>
      </c>
    </row>
    <row r="400" spans="1:8" x14ac:dyDescent="0.35">
      <c r="A400" s="272">
        <f t="shared" si="30"/>
        <v>1</v>
      </c>
      <c r="B400" s="7" t="str">
        <f>IF(CAPTURE_DATA!W401=0,"",CAPTURE_DATA!W401)</f>
        <v/>
      </c>
      <c r="C400" s="272" t="str">
        <f t="shared" si="31"/>
        <v/>
      </c>
      <c r="D400" s="272" t="str">
        <f t="shared" si="32"/>
        <v/>
      </c>
      <c r="E400" s="272">
        <f t="shared" si="33"/>
        <v>0</v>
      </c>
      <c r="F400" s="272">
        <v>398</v>
      </c>
      <c r="G400" s="272" t="str">
        <f t="shared" si="34"/>
        <v/>
      </c>
      <c r="H400" s="272" t="str">
        <f>IFERROR(VLOOKUP(B400,CAPTURE_DATA!$W$4:$Z$2000,4,FALSE),"")</f>
        <v/>
      </c>
    </row>
    <row r="401" spans="1:8" x14ac:dyDescent="0.35">
      <c r="A401" s="272">
        <f t="shared" si="30"/>
        <v>1</v>
      </c>
      <c r="B401" s="7" t="str">
        <f>IF(CAPTURE_DATA!W402=0,"",CAPTURE_DATA!W402)</f>
        <v/>
      </c>
      <c r="C401" s="272" t="str">
        <f t="shared" si="31"/>
        <v/>
      </c>
      <c r="D401" s="272" t="str">
        <f t="shared" si="32"/>
        <v/>
      </c>
      <c r="E401" s="272">
        <f t="shared" si="33"/>
        <v>0</v>
      </c>
      <c r="F401" s="272">
        <v>399</v>
      </c>
      <c r="G401" s="272" t="str">
        <f t="shared" si="34"/>
        <v/>
      </c>
      <c r="H401" s="272" t="str">
        <f>IFERROR(VLOOKUP(B401,CAPTURE_DATA!$W$4:$Z$2000,4,FALSE),"")</f>
        <v/>
      </c>
    </row>
    <row r="402" spans="1:8" x14ac:dyDescent="0.35">
      <c r="A402" s="272">
        <f t="shared" si="30"/>
        <v>1</v>
      </c>
      <c r="B402" s="7" t="str">
        <f>IF(CAPTURE_DATA!W403=0,"",CAPTURE_DATA!W403)</f>
        <v/>
      </c>
      <c r="C402" s="272" t="str">
        <f t="shared" si="31"/>
        <v/>
      </c>
      <c r="D402" s="272" t="str">
        <f t="shared" si="32"/>
        <v/>
      </c>
      <c r="E402" s="272">
        <f t="shared" si="33"/>
        <v>0</v>
      </c>
      <c r="F402" s="272">
        <v>400</v>
      </c>
      <c r="G402" s="272" t="str">
        <f t="shared" si="34"/>
        <v/>
      </c>
      <c r="H402" s="272" t="str">
        <f>IFERROR(VLOOKUP(B402,CAPTURE_DATA!$W$4:$Z$2000,4,FALSE),"")</f>
        <v/>
      </c>
    </row>
    <row r="403" spans="1:8" x14ac:dyDescent="0.35">
      <c r="A403" s="272">
        <f t="shared" si="30"/>
        <v>1</v>
      </c>
      <c r="B403" s="7" t="str">
        <f>IF(CAPTURE_DATA!W404=0,"",CAPTURE_DATA!W404)</f>
        <v/>
      </c>
      <c r="C403" s="272" t="str">
        <f t="shared" si="31"/>
        <v/>
      </c>
      <c r="D403" s="272" t="str">
        <f t="shared" si="32"/>
        <v/>
      </c>
      <c r="E403" s="272">
        <f t="shared" si="33"/>
        <v>0</v>
      </c>
      <c r="F403" s="272">
        <v>401</v>
      </c>
      <c r="G403" s="272" t="str">
        <f t="shared" si="34"/>
        <v/>
      </c>
      <c r="H403" s="272" t="str">
        <f>IFERROR(VLOOKUP(B403,CAPTURE_DATA!$W$4:$Z$2000,4,FALSE),"")</f>
        <v/>
      </c>
    </row>
    <row r="404" spans="1:8" x14ac:dyDescent="0.35">
      <c r="A404" s="272">
        <f t="shared" si="30"/>
        <v>1</v>
      </c>
      <c r="B404" s="7" t="str">
        <f>IF(CAPTURE_DATA!W405=0,"",CAPTURE_DATA!W405)</f>
        <v/>
      </c>
      <c r="C404" s="272" t="str">
        <f t="shared" si="31"/>
        <v/>
      </c>
      <c r="D404" s="272" t="str">
        <f t="shared" si="32"/>
        <v/>
      </c>
      <c r="E404" s="272">
        <f t="shared" si="33"/>
        <v>0</v>
      </c>
      <c r="F404" s="272">
        <v>402</v>
      </c>
      <c r="G404" s="272" t="str">
        <f t="shared" si="34"/>
        <v/>
      </c>
      <c r="H404" s="272" t="str">
        <f>IFERROR(VLOOKUP(B404,CAPTURE_DATA!$W$4:$Z$2000,4,FALSE),"")</f>
        <v/>
      </c>
    </row>
    <row r="405" spans="1:8" x14ac:dyDescent="0.35">
      <c r="A405" s="272">
        <f t="shared" si="30"/>
        <v>1</v>
      </c>
      <c r="B405" s="7" t="str">
        <f>IF(CAPTURE_DATA!W406=0,"",CAPTURE_DATA!W406)</f>
        <v/>
      </c>
      <c r="C405" s="272" t="str">
        <f t="shared" si="31"/>
        <v/>
      </c>
      <c r="D405" s="272" t="str">
        <f t="shared" si="32"/>
        <v/>
      </c>
      <c r="E405" s="272">
        <f t="shared" si="33"/>
        <v>0</v>
      </c>
      <c r="F405" s="272">
        <v>403</v>
      </c>
      <c r="G405" s="272" t="str">
        <f t="shared" si="34"/>
        <v/>
      </c>
      <c r="H405" s="272" t="str">
        <f>IFERROR(VLOOKUP(B405,CAPTURE_DATA!$W$4:$Z$2000,4,FALSE),"")</f>
        <v/>
      </c>
    </row>
    <row r="406" spans="1:8" x14ac:dyDescent="0.35">
      <c r="A406" s="272">
        <f t="shared" si="30"/>
        <v>1</v>
      </c>
      <c r="B406" s="7" t="str">
        <f>IF(CAPTURE_DATA!W407=0,"",CAPTURE_DATA!W407)</f>
        <v/>
      </c>
      <c r="C406" s="272" t="str">
        <f t="shared" si="31"/>
        <v/>
      </c>
      <c r="D406" s="272" t="str">
        <f t="shared" si="32"/>
        <v/>
      </c>
      <c r="E406" s="272">
        <f t="shared" si="33"/>
        <v>0</v>
      </c>
      <c r="F406" s="272">
        <v>404</v>
      </c>
      <c r="G406" s="272" t="str">
        <f t="shared" si="34"/>
        <v/>
      </c>
      <c r="H406" s="272" t="str">
        <f>IFERROR(VLOOKUP(B406,CAPTURE_DATA!$W$4:$Z$2000,4,FALSE),"")</f>
        <v/>
      </c>
    </row>
    <row r="407" spans="1:8" x14ac:dyDescent="0.35">
      <c r="A407" s="272">
        <f t="shared" si="30"/>
        <v>1</v>
      </c>
      <c r="B407" s="7" t="str">
        <f>IF(CAPTURE_DATA!W408=0,"",CAPTURE_DATA!W408)</f>
        <v/>
      </c>
      <c r="C407" s="272" t="str">
        <f t="shared" si="31"/>
        <v/>
      </c>
      <c r="D407" s="272" t="str">
        <f t="shared" si="32"/>
        <v/>
      </c>
      <c r="E407" s="272">
        <f t="shared" si="33"/>
        <v>0</v>
      </c>
      <c r="F407" s="272">
        <v>405</v>
      </c>
      <c r="G407" s="272" t="str">
        <f t="shared" si="34"/>
        <v/>
      </c>
      <c r="H407" s="272" t="str">
        <f>IFERROR(VLOOKUP(B407,CAPTURE_DATA!$W$4:$Z$2000,4,FALSE),"")</f>
        <v/>
      </c>
    </row>
    <row r="408" spans="1:8" x14ac:dyDescent="0.35">
      <c r="A408" s="272">
        <f t="shared" si="30"/>
        <v>1</v>
      </c>
      <c r="B408" s="7" t="str">
        <f>IF(CAPTURE_DATA!W409=0,"",CAPTURE_DATA!W409)</f>
        <v/>
      </c>
      <c r="C408" s="272" t="str">
        <f t="shared" si="31"/>
        <v/>
      </c>
      <c r="D408" s="272" t="str">
        <f t="shared" si="32"/>
        <v/>
      </c>
      <c r="E408" s="272">
        <f t="shared" si="33"/>
        <v>0</v>
      </c>
      <c r="F408" s="272">
        <v>406</v>
      </c>
      <c r="G408" s="272" t="str">
        <f t="shared" si="34"/>
        <v/>
      </c>
      <c r="H408" s="272" t="str">
        <f>IFERROR(VLOOKUP(B408,CAPTURE_DATA!$W$4:$Z$2000,4,FALSE),"")</f>
        <v/>
      </c>
    </row>
    <row r="409" spans="1:8" x14ac:dyDescent="0.35">
      <c r="A409" s="272">
        <f t="shared" si="30"/>
        <v>1</v>
      </c>
      <c r="B409" s="7" t="str">
        <f>IF(CAPTURE_DATA!W410=0,"",CAPTURE_DATA!W410)</f>
        <v/>
      </c>
      <c r="C409" s="272" t="str">
        <f t="shared" si="31"/>
        <v/>
      </c>
      <c r="D409" s="272" t="str">
        <f t="shared" si="32"/>
        <v/>
      </c>
      <c r="E409" s="272">
        <f t="shared" si="33"/>
        <v>0</v>
      </c>
      <c r="F409" s="272">
        <v>407</v>
      </c>
      <c r="G409" s="272" t="str">
        <f t="shared" si="34"/>
        <v/>
      </c>
      <c r="H409" s="272" t="str">
        <f>IFERROR(VLOOKUP(B409,CAPTURE_DATA!$W$4:$Z$2000,4,FALSE),"")</f>
        <v/>
      </c>
    </row>
    <row r="410" spans="1:8" x14ac:dyDescent="0.35">
      <c r="A410" s="272">
        <f t="shared" si="30"/>
        <v>1</v>
      </c>
      <c r="B410" s="7" t="str">
        <f>IF(CAPTURE_DATA!W411=0,"",CAPTURE_DATA!W411)</f>
        <v/>
      </c>
      <c r="C410" s="272" t="str">
        <f t="shared" si="31"/>
        <v/>
      </c>
      <c r="D410" s="272" t="str">
        <f t="shared" si="32"/>
        <v/>
      </c>
      <c r="E410" s="272">
        <f t="shared" si="33"/>
        <v>0</v>
      </c>
      <c r="F410" s="272">
        <v>408</v>
      </c>
      <c r="G410" s="272" t="str">
        <f t="shared" si="34"/>
        <v/>
      </c>
      <c r="H410" s="272" t="str">
        <f>IFERROR(VLOOKUP(B410,CAPTURE_DATA!$W$4:$Z$2000,4,FALSE),"")</f>
        <v/>
      </c>
    </row>
    <row r="411" spans="1:8" x14ac:dyDescent="0.35">
      <c r="A411" s="272">
        <f t="shared" si="30"/>
        <v>1</v>
      </c>
      <c r="B411" s="7" t="str">
        <f>IF(CAPTURE_DATA!W412=0,"",CAPTURE_DATA!W412)</f>
        <v/>
      </c>
      <c r="C411" s="272" t="str">
        <f t="shared" si="31"/>
        <v/>
      </c>
      <c r="D411" s="272" t="str">
        <f t="shared" si="32"/>
        <v/>
      </c>
      <c r="E411" s="272">
        <f t="shared" si="33"/>
        <v>0</v>
      </c>
      <c r="F411" s="272">
        <v>409</v>
      </c>
      <c r="G411" s="272" t="str">
        <f t="shared" si="34"/>
        <v/>
      </c>
      <c r="H411" s="272" t="str">
        <f>IFERROR(VLOOKUP(B411,CAPTURE_DATA!$W$4:$Z$2000,4,FALSE),"")</f>
        <v/>
      </c>
    </row>
    <row r="412" spans="1:8" x14ac:dyDescent="0.35">
      <c r="A412" s="272">
        <f t="shared" si="30"/>
        <v>1</v>
      </c>
      <c r="B412" s="7" t="str">
        <f>IF(CAPTURE_DATA!W413=0,"",CAPTURE_DATA!W413)</f>
        <v/>
      </c>
      <c r="C412" s="272" t="str">
        <f t="shared" si="31"/>
        <v/>
      </c>
      <c r="D412" s="272" t="str">
        <f t="shared" si="32"/>
        <v/>
      </c>
      <c r="E412" s="272">
        <f t="shared" si="33"/>
        <v>0</v>
      </c>
      <c r="F412" s="272">
        <v>410</v>
      </c>
      <c r="G412" s="272" t="str">
        <f t="shared" si="34"/>
        <v/>
      </c>
      <c r="H412" s="272" t="str">
        <f>IFERROR(VLOOKUP(B412,CAPTURE_DATA!$W$4:$Z$2000,4,FALSE),"")</f>
        <v/>
      </c>
    </row>
    <row r="413" spans="1:8" x14ac:dyDescent="0.35">
      <c r="A413" s="272">
        <f t="shared" si="30"/>
        <v>1</v>
      </c>
      <c r="B413" s="7" t="str">
        <f>IF(CAPTURE_DATA!W414=0,"",CAPTURE_DATA!W414)</f>
        <v/>
      </c>
      <c r="C413" s="272" t="str">
        <f t="shared" si="31"/>
        <v/>
      </c>
      <c r="D413" s="272" t="str">
        <f t="shared" si="32"/>
        <v/>
      </c>
      <c r="E413" s="272">
        <f t="shared" si="33"/>
        <v>0</v>
      </c>
      <c r="F413" s="272">
        <v>411</v>
      </c>
      <c r="G413" s="272" t="str">
        <f t="shared" si="34"/>
        <v/>
      </c>
      <c r="H413" s="272" t="str">
        <f>IFERROR(VLOOKUP(B413,CAPTURE_DATA!$W$4:$Z$2000,4,FALSE),"")</f>
        <v/>
      </c>
    </row>
    <row r="414" spans="1:8" x14ac:dyDescent="0.35">
      <c r="A414" s="272">
        <f t="shared" si="30"/>
        <v>1</v>
      </c>
      <c r="B414" s="7" t="str">
        <f>IF(CAPTURE_DATA!W415=0,"",CAPTURE_DATA!W415)</f>
        <v/>
      </c>
      <c r="C414" s="272" t="str">
        <f t="shared" si="31"/>
        <v/>
      </c>
      <c r="D414" s="272" t="str">
        <f t="shared" si="32"/>
        <v/>
      </c>
      <c r="E414" s="272">
        <f t="shared" si="33"/>
        <v>0</v>
      </c>
      <c r="F414" s="272">
        <v>412</v>
      </c>
      <c r="G414" s="272" t="str">
        <f t="shared" si="34"/>
        <v/>
      </c>
      <c r="H414" s="272" t="str">
        <f>IFERROR(VLOOKUP(B414,CAPTURE_DATA!$W$4:$Z$2000,4,FALSE),"")</f>
        <v/>
      </c>
    </row>
    <row r="415" spans="1:8" x14ac:dyDescent="0.35">
      <c r="A415" s="272">
        <f t="shared" si="30"/>
        <v>1</v>
      </c>
      <c r="B415" s="7" t="str">
        <f>IF(CAPTURE_DATA!W416=0,"",CAPTURE_DATA!W416)</f>
        <v/>
      </c>
      <c r="C415" s="272" t="str">
        <f t="shared" si="31"/>
        <v/>
      </c>
      <c r="D415" s="272" t="str">
        <f t="shared" si="32"/>
        <v/>
      </c>
      <c r="E415" s="272">
        <f t="shared" si="33"/>
        <v>0</v>
      </c>
      <c r="F415" s="272">
        <v>413</v>
      </c>
      <c r="G415" s="272" t="str">
        <f t="shared" si="34"/>
        <v/>
      </c>
      <c r="H415" s="272" t="str">
        <f>IFERROR(VLOOKUP(B415,CAPTURE_DATA!$W$4:$Z$2000,4,FALSE),"")</f>
        <v/>
      </c>
    </row>
    <row r="416" spans="1:8" x14ac:dyDescent="0.35">
      <c r="A416" s="272">
        <f t="shared" si="30"/>
        <v>1</v>
      </c>
      <c r="B416" s="7" t="str">
        <f>IF(CAPTURE_DATA!W417=0,"",CAPTURE_DATA!W417)</f>
        <v/>
      </c>
      <c r="C416" s="272" t="str">
        <f t="shared" si="31"/>
        <v/>
      </c>
      <c r="D416" s="272" t="str">
        <f t="shared" si="32"/>
        <v/>
      </c>
      <c r="E416" s="272">
        <f t="shared" si="33"/>
        <v>0</v>
      </c>
      <c r="F416" s="272">
        <v>414</v>
      </c>
      <c r="G416" s="272" t="str">
        <f t="shared" si="34"/>
        <v/>
      </c>
      <c r="H416" s="272" t="str">
        <f>IFERROR(VLOOKUP(B416,CAPTURE_DATA!$W$4:$Z$2000,4,FALSE),"")</f>
        <v/>
      </c>
    </row>
    <row r="417" spans="1:8" x14ac:dyDescent="0.35">
      <c r="A417" s="272">
        <f t="shared" si="30"/>
        <v>1</v>
      </c>
      <c r="B417" s="7" t="str">
        <f>IF(CAPTURE_DATA!W418=0,"",CAPTURE_DATA!W418)</f>
        <v/>
      </c>
      <c r="C417" s="272" t="str">
        <f t="shared" si="31"/>
        <v/>
      </c>
      <c r="D417" s="272" t="str">
        <f t="shared" si="32"/>
        <v/>
      </c>
      <c r="E417" s="272">
        <f t="shared" si="33"/>
        <v>0</v>
      </c>
      <c r="F417" s="272">
        <v>415</v>
      </c>
      <c r="G417" s="272" t="str">
        <f t="shared" si="34"/>
        <v/>
      </c>
      <c r="H417" s="272" t="str">
        <f>IFERROR(VLOOKUP(B417,CAPTURE_DATA!$W$4:$Z$2000,4,FALSE),"")</f>
        <v/>
      </c>
    </row>
    <row r="418" spans="1:8" x14ac:dyDescent="0.35">
      <c r="A418" s="272">
        <f t="shared" si="30"/>
        <v>1</v>
      </c>
      <c r="B418" s="7" t="str">
        <f>IF(CAPTURE_DATA!W419=0,"",CAPTURE_DATA!W419)</f>
        <v/>
      </c>
      <c r="C418" s="272" t="str">
        <f t="shared" si="31"/>
        <v/>
      </c>
      <c r="D418" s="272" t="str">
        <f t="shared" si="32"/>
        <v/>
      </c>
      <c r="E418" s="272">
        <f t="shared" si="33"/>
        <v>0</v>
      </c>
      <c r="F418" s="272">
        <v>416</v>
      </c>
      <c r="G418" s="272" t="str">
        <f t="shared" si="34"/>
        <v/>
      </c>
      <c r="H418" s="272" t="str">
        <f>IFERROR(VLOOKUP(B418,CAPTURE_DATA!$W$4:$Z$2000,4,FALSE),"")</f>
        <v/>
      </c>
    </row>
    <row r="419" spans="1:8" x14ac:dyDescent="0.35">
      <c r="A419" s="272">
        <f t="shared" si="30"/>
        <v>1</v>
      </c>
      <c r="B419" s="7" t="str">
        <f>IF(CAPTURE_DATA!W420=0,"",CAPTURE_DATA!W420)</f>
        <v/>
      </c>
      <c r="C419" s="272" t="str">
        <f t="shared" si="31"/>
        <v/>
      </c>
      <c r="D419" s="272" t="str">
        <f t="shared" si="32"/>
        <v/>
      </c>
      <c r="E419" s="272">
        <f t="shared" si="33"/>
        <v>0</v>
      </c>
      <c r="F419" s="272">
        <v>417</v>
      </c>
      <c r="G419" s="272" t="str">
        <f t="shared" si="34"/>
        <v/>
      </c>
      <c r="H419" s="272" t="str">
        <f>IFERROR(VLOOKUP(B419,CAPTURE_DATA!$W$4:$Z$2000,4,FALSE),"")</f>
        <v/>
      </c>
    </row>
    <row r="420" spans="1:8" x14ac:dyDescent="0.35">
      <c r="A420" s="272">
        <f t="shared" si="30"/>
        <v>1</v>
      </c>
      <c r="B420" s="7" t="str">
        <f>IF(CAPTURE_DATA!W421=0,"",CAPTURE_DATA!W421)</f>
        <v/>
      </c>
      <c r="C420" s="272" t="str">
        <f t="shared" si="31"/>
        <v/>
      </c>
      <c r="D420" s="272" t="str">
        <f t="shared" si="32"/>
        <v/>
      </c>
      <c r="E420" s="272">
        <f t="shared" si="33"/>
        <v>0</v>
      </c>
      <c r="F420" s="272">
        <v>418</v>
      </c>
      <c r="G420" s="272" t="str">
        <f t="shared" si="34"/>
        <v/>
      </c>
      <c r="H420" s="272" t="str">
        <f>IFERROR(VLOOKUP(B420,CAPTURE_DATA!$W$4:$Z$2000,4,FALSE),"")</f>
        <v/>
      </c>
    </row>
    <row r="421" spans="1:8" x14ac:dyDescent="0.35">
      <c r="A421" s="272">
        <f t="shared" si="30"/>
        <v>1</v>
      </c>
      <c r="B421" s="7" t="str">
        <f>IF(CAPTURE_DATA!W422=0,"",CAPTURE_DATA!W422)</f>
        <v/>
      </c>
      <c r="C421" s="272" t="str">
        <f t="shared" si="31"/>
        <v/>
      </c>
      <c r="D421" s="272" t="str">
        <f t="shared" si="32"/>
        <v/>
      </c>
      <c r="E421" s="272">
        <f t="shared" si="33"/>
        <v>0</v>
      </c>
      <c r="F421" s="272">
        <v>419</v>
      </c>
      <c r="G421" s="272" t="str">
        <f t="shared" si="34"/>
        <v/>
      </c>
      <c r="H421" s="272" t="str">
        <f>IFERROR(VLOOKUP(B421,CAPTURE_DATA!$W$4:$Z$2000,4,FALSE),"")</f>
        <v/>
      </c>
    </row>
    <row r="422" spans="1:8" x14ac:dyDescent="0.35">
      <c r="A422" s="272">
        <f t="shared" si="30"/>
        <v>1</v>
      </c>
      <c r="B422" s="7" t="str">
        <f>IF(CAPTURE_DATA!W423=0,"",CAPTURE_DATA!W423)</f>
        <v/>
      </c>
      <c r="C422" s="272" t="str">
        <f t="shared" si="31"/>
        <v/>
      </c>
      <c r="D422" s="272" t="str">
        <f t="shared" si="32"/>
        <v/>
      </c>
      <c r="E422" s="272">
        <f t="shared" si="33"/>
        <v>0</v>
      </c>
      <c r="F422" s="272">
        <v>420</v>
      </c>
      <c r="G422" s="272" t="str">
        <f t="shared" si="34"/>
        <v/>
      </c>
      <c r="H422" s="272" t="str">
        <f>IFERROR(VLOOKUP(B422,CAPTURE_DATA!$W$4:$Z$2000,4,FALSE),"")</f>
        <v/>
      </c>
    </row>
    <row r="423" spans="1:8" x14ac:dyDescent="0.35">
      <c r="A423" s="272">
        <f t="shared" si="30"/>
        <v>1</v>
      </c>
      <c r="B423" s="7" t="str">
        <f>IF(CAPTURE_DATA!W424=0,"",CAPTURE_DATA!W424)</f>
        <v/>
      </c>
      <c r="C423" s="272" t="str">
        <f t="shared" si="31"/>
        <v/>
      </c>
      <c r="D423" s="272" t="str">
        <f t="shared" si="32"/>
        <v/>
      </c>
      <c r="E423" s="272">
        <f t="shared" si="33"/>
        <v>0</v>
      </c>
      <c r="F423" s="272">
        <v>421</v>
      </c>
      <c r="G423" s="272" t="str">
        <f t="shared" si="34"/>
        <v/>
      </c>
      <c r="H423" s="272" t="str">
        <f>IFERROR(VLOOKUP(B423,CAPTURE_DATA!$W$4:$Z$2000,4,FALSE),"")</f>
        <v/>
      </c>
    </row>
    <row r="424" spans="1:8" x14ac:dyDescent="0.35">
      <c r="A424" s="272">
        <f t="shared" si="30"/>
        <v>1</v>
      </c>
      <c r="B424" s="7" t="str">
        <f>IF(CAPTURE_DATA!W425=0,"",CAPTURE_DATA!W425)</f>
        <v/>
      </c>
      <c r="C424" s="272" t="str">
        <f t="shared" si="31"/>
        <v/>
      </c>
      <c r="D424" s="272" t="str">
        <f t="shared" si="32"/>
        <v/>
      </c>
      <c r="E424" s="272">
        <f t="shared" si="33"/>
        <v>0</v>
      </c>
      <c r="F424" s="272">
        <v>422</v>
      </c>
      <c r="G424" s="272" t="str">
        <f t="shared" si="34"/>
        <v/>
      </c>
      <c r="H424" s="272" t="str">
        <f>IFERROR(VLOOKUP(B424,CAPTURE_DATA!$W$4:$Z$2000,4,FALSE),"")</f>
        <v/>
      </c>
    </row>
    <row r="425" spans="1:8" x14ac:dyDescent="0.35">
      <c r="A425" s="272">
        <f t="shared" si="30"/>
        <v>1</v>
      </c>
      <c r="B425" s="7" t="str">
        <f>IF(CAPTURE_DATA!W426=0,"",CAPTURE_DATA!W426)</f>
        <v/>
      </c>
      <c r="C425" s="272" t="str">
        <f t="shared" si="31"/>
        <v/>
      </c>
      <c r="D425" s="272" t="str">
        <f t="shared" si="32"/>
        <v/>
      </c>
      <c r="E425" s="272">
        <f t="shared" si="33"/>
        <v>0</v>
      </c>
      <c r="F425" s="272">
        <v>423</v>
      </c>
      <c r="G425" s="272" t="str">
        <f t="shared" si="34"/>
        <v/>
      </c>
      <c r="H425" s="272" t="str">
        <f>IFERROR(VLOOKUP(B425,CAPTURE_DATA!$W$4:$Z$2000,4,FALSE),"")</f>
        <v/>
      </c>
    </row>
    <row r="426" spans="1:8" x14ac:dyDescent="0.35">
      <c r="A426" s="272">
        <f t="shared" si="30"/>
        <v>1</v>
      </c>
      <c r="B426" s="7" t="str">
        <f>IF(CAPTURE_DATA!W427=0,"",CAPTURE_DATA!W427)</f>
        <v/>
      </c>
      <c r="C426" s="272" t="str">
        <f t="shared" si="31"/>
        <v/>
      </c>
      <c r="D426" s="272" t="str">
        <f t="shared" si="32"/>
        <v/>
      </c>
      <c r="E426" s="272">
        <f t="shared" si="33"/>
        <v>0</v>
      </c>
      <c r="F426" s="272">
        <v>424</v>
      </c>
      <c r="G426" s="272" t="str">
        <f t="shared" si="34"/>
        <v/>
      </c>
      <c r="H426" s="272" t="str">
        <f>IFERROR(VLOOKUP(B426,CAPTURE_DATA!$W$4:$Z$2000,4,FALSE),"")</f>
        <v/>
      </c>
    </row>
    <row r="427" spans="1:8" x14ac:dyDescent="0.35">
      <c r="A427" s="272">
        <f t="shared" si="30"/>
        <v>1</v>
      </c>
      <c r="B427" s="7" t="str">
        <f>IF(CAPTURE_DATA!W428=0,"",CAPTURE_DATA!W428)</f>
        <v/>
      </c>
      <c r="C427" s="272" t="str">
        <f t="shared" si="31"/>
        <v/>
      </c>
      <c r="D427" s="272" t="str">
        <f t="shared" si="32"/>
        <v/>
      </c>
      <c r="E427" s="272">
        <f t="shared" si="33"/>
        <v>0</v>
      </c>
      <c r="F427" s="272">
        <v>425</v>
      </c>
      <c r="G427" s="272" t="str">
        <f t="shared" si="34"/>
        <v/>
      </c>
      <c r="H427" s="272" t="str">
        <f>IFERROR(VLOOKUP(B427,CAPTURE_DATA!$W$4:$Z$2000,4,FALSE),"")</f>
        <v/>
      </c>
    </row>
    <row r="428" spans="1:8" x14ac:dyDescent="0.35">
      <c r="A428" s="272">
        <f t="shared" si="30"/>
        <v>1</v>
      </c>
      <c r="B428" s="7" t="str">
        <f>IF(CAPTURE_DATA!W429=0,"",CAPTURE_DATA!W429)</f>
        <v/>
      </c>
      <c r="C428" s="272" t="str">
        <f t="shared" si="31"/>
        <v/>
      </c>
      <c r="D428" s="272" t="str">
        <f t="shared" si="32"/>
        <v/>
      </c>
      <c r="E428" s="272">
        <f t="shared" si="33"/>
        <v>0</v>
      </c>
      <c r="F428" s="272">
        <v>426</v>
      </c>
      <c r="G428" s="272" t="str">
        <f t="shared" si="34"/>
        <v/>
      </c>
      <c r="H428" s="272" t="str">
        <f>IFERROR(VLOOKUP(B428,CAPTURE_DATA!$W$4:$Z$2000,4,FALSE),"")</f>
        <v/>
      </c>
    </row>
    <row r="429" spans="1:8" x14ac:dyDescent="0.35">
      <c r="A429" s="272">
        <f t="shared" si="30"/>
        <v>1</v>
      </c>
      <c r="B429" s="7" t="str">
        <f>IF(CAPTURE_DATA!W430=0,"",CAPTURE_DATA!W430)</f>
        <v/>
      </c>
      <c r="C429" s="272" t="str">
        <f t="shared" si="31"/>
        <v/>
      </c>
      <c r="D429" s="272" t="str">
        <f t="shared" si="32"/>
        <v/>
      </c>
      <c r="E429" s="272">
        <f t="shared" si="33"/>
        <v>0</v>
      </c>
      <c r="F429" s="272">
        <v>427</v>
      </c>
      <c r="G429" s="272" t="str">
        <f t="shared" si="34"/>
        <v/>
      </c>
      <c r="H429" s="272" t="str">
        <f>IFERROR(VLOOKUP(B429,CAPTURE_DATA!$W$4:$Z$2000,4,FALSE),"")</f>
        <v/>
      </c>
    </row>
    <row r="430" spans="1:8" x14ac:dyDescent="0.35">
      <c r="A430" s="272">
        <f t="shared" si="30"/>
        <v>1</v>
      </c>
      <c r="B430" s="7" t="str">
        <f>IF(CAPTURE_DATA!W431=0,"",CAPTURE_DATA!W431)</f>
        <v/>
      </c>
      <c r="C430" s="272" t="str">
        <f t="shared" si="31"/>
        <v/>
      </c>
      <c r="D430" s="272" t="str">
        <f t="shared" si="32"/>
        <v/>
      </c>
      <c r="E430" s="272">
        <f t="shared" si="33"/>
        <v>0</v>
      </c>
      <c r="F430" s="272">
        <v>428</v>
      </c>
      <c r="G430" s="272" t="str">
        <f t="shared" si="34"/>
        <v/>
      </c>
      <c r="H430" s="272" t="str">
        <f>IFERROR(VLOOKUP(B430,CAPTURE_DATA!$W$4:$Z$2000,4,FALSE),"")</f>
        <v/>
      </c>
    </row>
    <row r="431" spans="1:8" x14ac:dyDescent="0.35">
      <c r="A431" s="272">
        <f t="shared" si="30"/>
        <v>1</v>
      </c>
      <c r="B431" s="7" t="str">
        <f>IF(CAPTURE_DATA!W432=0,"",CAPTURE_DATA!W432)</f>
        <v/>
      </c>
      <c r="C431" s="272" t="str">
        <f t="shared" si="31"/>
        <v/>
      </c>
      <c r="D431" s="272" t="str">
        <f t="shared" si="32"/>
        <v/>
      </c>
      <c r="E431" s="272">
        <f t="shared" si="33"/>
        <v>0</v>
      </c>
      <c r="F431" s="272">
        <v>429</v>
      </c>
      <c r="G431" s="272" t="str">
        <f t="shared" si="34"/>
        <v/>
      </c>
      <c r="H431" s="272" t="str">
        <f>IFERROR(VLOOKUP(B431,CAPTURE_DATA!$W$4:$Z$2000,4,FALSE),"")</f>
        <v/>
      </c>
    </row>
    <row r="432" spans="1:8" x14ac:dyDescent="0.35">
      <c r="A432" s="272">
        <f t="shared" si="30"/>
        <v>1</v>
      </c>
      <c r="B432" s="7" t="str">
        <f>IF(CAPTURE_DATA!W433=0,"",CAPTURE_DATA!W433)</f>
        <v/>
      </c>
      <c r="C432" s="272" t="str">
        <f t="shared" si="31"/>
        <v/>
      </c>
      <c r="D432" s="272" t="str">
        <f t="shared" si="32"/>
        <v/>
      </c>
      <c r="E432" s="272">
        <f t="shared" si="33"/>
        <v>0</v>
      </c>
      <c r="F432" s="272">
        <v>430</v>
      </c>
      <c r="G432" s="272" t="str">
        <f t="shared" si="34"/>
        <v/>
      </c>
      <c r="H432" s="272" t="str">
        <f>IFERROR(VLOOKUP(B432,CAPTURE_DATA!$W$4:$Z$2000,4,FALSE),"")</f>
        <v/>
      </c>
    </row>
    <row r="433" spans="1:8" x14ac:dyDescent="0.35">
      <c r="A433" s="272">
        <f t="shared" si="30"/>
        <v>1</v>
      </c>
      <c r="B433" s="7" t="str">
        <f>IF(CAPTURE_DATA!W434=0,"",CAPTURE_DATA!W434)</f>
        <v/>
      </c>
      <c r="C433" s="272" t="str">
        <f t="shared" si="31"/>
        <v/>
      </c>
      <c r="D433" s="272" t="str">
        <f t="shared" si="32"/>
        <v/>
      </c>
      <c r="E433" s="272">
        <f t="shared" si="33"/>
        <v>0</v>
      </c>
      <c r="F433" s="272">
        <v>431</v>
      </c>
      <c r="G433" s="272" t="str">
        <f t="shared" si="34"/>
        <v/>
      </c>
      <c r="H433" s="272" t="str">
        <f>IFERROR(VLOOKUP(B433,CAPTURE_DATA!$W$4:$Z$2000,4,FALSE),"")</f>
        <v/>
      </c>
    </row>
    <row r="434" spans="1:8" x14ac:dyDescent="0.35">
      <c r="A434" s="272">
        <f t="shared" si="30"/>
        <v>1</v>
      </c>
      <c r="B434" s="7" t="str">
        <f>IF(CAPTURE_DATA!W435=0,"",CAPTURE_DATA!W435)</f>
        <v/>
      </c>
      <c r="C434" s="272" t="str">
        <f t="shared" si="31"/>
        <v/>
      </c>
      <c r="D434" s="272" t="str">
        <f t="shared" si="32"/>
        <v/>
      </c>
      <c r="E434" s="272">
        <f t="shared" si="33"/>
        <v>0</v>
      </c>
      <c r="F434" s="272">
        <v>432</v>
      </c>
      <c r="G434" s="272" t="str">
        <f t="shared" si="34"/>
        <v/>
      </c>
      <c r="H434" s="272" t="str">
        <f>IFERROR(VLOOKUP(B434,CAPTURE_DATA!$W$4:$Z$2000,4,FALSE),"")</f>
        <v/>
      </c>
    </row>
    <row r="435" spans="1:8" x14ac:dyDescent="0.35">
      <c r="A435" s="272">
        <f t="shared" si="30"/>
        <v>1</v>
      </c>
      <c r="B435" s="7" t="str">
        <f>IF(CAPTURE_DATA!W436=0,"",CAPTURE_DATA!W436)</f>
        <v/>
      </c>
      <c r="C435" s="272" t="str">
        <f t="shared" si="31"/>
        <v/>
      </c>
      <c r="D435" s="272" t="str">
        <f t="shared" si="32"/>
        <v/>
      </c>
      <c r="E435" s="272">
        <f t="shared" si="33"/>
        <v>0</v>
      </c>
      <c r="F435" s="272">
        <v>433</v>
      </c>
      <c r="G435" s="272" t="str">
        <f t="shared" si="34"/>
        <v/>
      </c>
      <c r="H435" s="272" t="str">
        <f>IFERROR(VLOOKUP(B435,CAPTURE_DATA!$W$4:$Z$2000,4,FALSE),"")</f>
        <v/>
      </c>
    </row>
    <row r="436" spans="1:8" x14ac:dyDescent="0.35">
      <c r="A436" s="272">
        <f t="shared" si="30"/>
        <v>1</v>
      </c>
      <c r="B436" s="7" t="str">
        <f>IF(CAPTURE_DATA!W437=0,"",CAPTURE_DATA!W437)</f>
        <v/>
      </c>
      <c r="C436" s="272" t="str">
        <f t="shared" si="31"/>
        <v/>
      </c>
      <c r="D436" s="272" t="str">
        <f t="shared" si="32"/>
        <v/>
      </c>
      <c r="E436" s="272">
        <f t="shared" si="33"/>
        <v>0</v>
      </c>
      <c r="F436" s="272">
        <v>434</v>
      </c>
      <c r="G436" s="272" t="str">
        <f t="shared" si="34"/>
        <v/>
      </c>
      <c r="H436" s="272" t="str">
        <f>IFERROR(VLOOKUP(B436,CAPTURE_DATA!$W$4:$Z$2000,4,FALSE),"")</f>
        <v/>
      </c>
    </row>
    <row r="437" spans="1:8" x14ac:dyDescent="0.35">
      <c r="A437" s="272">
        <f t="shared" si="30"/>
        <v>1</v>
      </c>
      <c r="B437" s="7" t="str">
        <f>IF(CAPTURE_DATA!W438=0,"",CAPTURE_DATA!W438)</f>
        <v/>
      </c>
      <c r="C437" s="272" t="str">
        <f t="shared" si="31"/>
        <v/>
      </c>
      <c r="D437" s="272" t="str">
        <f t="shared" si="32"/>
        <v/>
      </c>
      <c r="E437" s="272">
        <f t="shared" si="33"/>
        <v>0</v>
      </c>
      <c r="F437" s="272">
        <v>435</v>
      </c>
      <c r="G437" s="272" t="str">
        <f t="shared" si="34"/>
        <v/>
      </c>
      <c r="H437" s="272" t="str">
        <f>IFERROR(VLOOKUP(B437,CAPTURE_DATA!$W$4:$Z$2000,4,FALSE),"")</f>
        <v/>
      </c>
    </row>
    <row r="438" spans="1:8" x14ac:dyDescent="0.35">
      <c r="A438" s="272">
        <f t="shared" si="30"/>
        <v>1</v>
      </c>
      <c r="B438" s="7" t="str">
        <f>IF(CAPTURE_DATA!W439=0,"",CAPTURE_DATA!W439)</f>
        <v/>
      </c>
      <c r="C438" s="272" t="str">
        <f t="shared" si="31"/>
        <v/>
      </c>
      <c r="D438" s="272" t="str">
        <f t="shared" si="32"/>
        <v/>
      </c>
      <c r="E438" s="272">
        <f t="shared" si="33"/>
        <v>0</v>
      </c>
      <c r="F438" s="272">
        <v>436</v>
      </c>
      <c r="G438" s="272" t="str">
        <f t="shared" si="34"/>
        <v/>
      </c>
      <c r="H438" s="272" t="str">
        <f>IFERROR(VLOOKUP(B438,CAPTURE_DATA!$W$4:$Z$2000,4,FALSE),"")</f>
        <v/>
      </c>
    </row>
    <row r="439" spans="1:8" x14ac:dyDescent="0.35">
      <c r="A439" s="272">
        <f t="shared" si="30"/>
        <v>1</v>
      </c>
      <c r="B439" s="7" t="str">
        <f>IF(CAPTURE_DATA!W440=0,"",CAPTURE_DATA!W440)</f>
        <v/>
      </c>
      <c r="C439" s="272" t="str">
        <f t="shared" si="31"/>
        <v/>
      </c>
      <c r="D439" s="272" t="str">
        <f t="shared" si="32"/>
        <v/>
      </c>
      <c r="E439" s="272">
        <f t="shared" si="33"/>
        <v>0</v>
      </c>
      <c r="F439" s="272">
        <v>437</v>
      </c>
      <c r="G439" s="272" t="str">
        <f t="shared" si="34"/>
        <v/>
      </c>
      <c r="H439" s="272" t="str">
        <f>IFERROR(VLOOKUP(B439,CAPTURE_DATA!$W$4:$Z$2000,4,FALSE),"")</f>
        <v/>
      </c>
    </row>
    <row r="440" spans="1:8" x14ac:dyDescent="0.35">
      <c r="A440" s="272">
        <f t="shared" si="30"/>
        <v>1</v>
      </c>
      <c r="B440" s="7" t="str">
        <f>IF(CAPTURE_DATA!W441=0,"",CAPTURE_DATA!W441)</f>
        <v/>
      </c>
      <c r="C440" s="272" t="str">
        <f t="shared" si="31"/>
        <v/>
      </c>
      <c r="D440" s="272" t="str">
        <f t="shared" si="32"/>
        <v/>
      </c>
      <c r="E440" s="272">
        <f t="shared" si="33"/>
        <v>0</v>
      </c>
      <c r="F440" s="272">
        <v>438</v>
      </c>
      <c r="G440" s="272" t="str">
        <f t="shared" si="34"/>
        <v/>
      </c>
      <c r="H440" s="272" t="str">
        <f>IFERROR(VLOOKUP(B440,CAPTURE_DATA!$W$4:$Z$2000,4,FALSE),"")</f>
        <v/>
      </c>
    </row>
    <row r="441" spans="1:8" x14ac:dyDescent="0.35">
      <c r="A441" s="272">
        <f t="shared" si="30"/>
        <v>1</v>
      </c>
      <c r="B441" s="7" t="str">
        <f>IF(CAPTURE_DATA!W442=0,"",CAPTURE_DATA!W442)</f>
        <v/>
      </c>
      <c r="C441" s="272" t="str">
        <f t="shared" si="31"/>
        <v/>
      </c>
      <c r="D441" s="272" t="str">
        <f t="shared" si="32"/>
        <v/>
      </c>
      <c r="E441" s="272">
        <f t="shared" si="33"/>
        <v>0</v>
      </c>
      <c r="F441" s="272">
        <v>439</v>
      </c>
      <c r="G441" s="272" t="str">
        <f t="shared" si="34"/>
        <v/>
      </c>
      <c r="H441" s="272" t="str">
        <f>IFERROR(VLOOKUP(B441,CAPTURE_DATA!$W$4:$Z$2000,4,FALSE),"")</f>
        <v/>
      </c>
    </row>
    <row r="442" spans="1:8" x14ac:dyDescent="0.35">
      <c r="A442" s="272">
        <f t="shared" si="30"/>
        <v>1</v>
      </c>
      <c r="B442" s="7" t="str">
        <f>IF(CAPTURE_DATA!W443=0,"",CAPTURE_DATA!W443)</f>
        <v/>
      </c>
      <c r="C442" s="272" t="str">
        <f t="shared" si="31"/>
        <v/>
      </c>
      <c r="D442" s="272" t="str">
        <f t="shared" si="32"/>
        <v/>
      </c>
      <c r="E442" s="272">
        <f t="shared" si="33"/>
        <v>0</v>
      </c>
      <c r="F442" s="272">
        <v>440</v>
      </c>
      <c r="G442" s="272" t="str">
        <f t="shared" si="34"/>
        <v/>
      </c>
      <c r="H442" s="272" t="str">
        <f>IFERROR(VLOOKUP(B442,CAPTURE_DATA!$W$4:$Z$2000,4,FALSE),"")</f>
        <v/>
      </c>
    </row>
    <row r="443" spans="1:8" x14ac:dyDescent="0.35">
      <c r="A443" s="272">
        <f t="shared" si="30"/>
        <v>1</v>
      </c>
      <c r="B443" s="7" t="str">
        <f>IF(CAPTURE_DATA!W444=0,"",CAPTURE_DATA!W444)</f>
        <v/>
      </c>
      <c r="C443" s="272" t="str">
        <f t="shared" si="31"/>
        <v/>
      </c>
      <c r="D443" s="272" t="str">
        <f t="shared" si="32"/>
        <v/>
      </c>
      <c r="E443" s="272">
        <f t="shared" si="33"/>
        <v>0</v>
      </c>
      <c r="F443" s="272">
        <v>441</v>
      </c>
      <c r="G443" s="272" t="str">
        <f t="shared" si="34"/>
        <v/>
      </c>
      <c r="H443" s="272" t="str">
        <f>IFERROR(VLOOKUP(B443,CAPTURE_DATA!$W$4:$Z$2000,4,FALSE),"")</f>
        <v/>
      </c>
    </row>
    <row r="444" spans="1:8" x14ac:dyDescent="0.35">
      <c r="A444" s="272">
        <f t="shared" si="30"/>
        <v>1</v>
      </c>
      <c r="B444" s="7" t="str">
        <f>IF(CAPTURE_DATA!W445=0,"",CAPTURE_DATA!W445)</f>
        <v/>
      </c>
      <c r="C444" s="272" t="str">
        <f t="shared" si="31"/>
        <v/>
      </c>
      <c r="D444" s="272" t="str">
        <f t="shared" si="32"/>
        <v/>
      </c>
      <c r="E444" s="272">
        <f t="shared" si="33"/>
        <v>0</v>
      </c>
      <c r="F444" s="272">
        <v>442</v>
      </c>
      <c r="G444" s="272" t="str">
        <f t="shared" si="34"/>
        <v/>
      </c>
      <c r="H444" s="272" t="str">
        <f>IFERROR(VLOOKUP(B444,CAPTURE_DATA!$W$4:$Z$2000,4,FALSE),"")</f>
        <v/>
      </c>
    </row>
    <row r="445" spans="1:8" x14ac:dyDescent="0.35">
      <c r="A445" s="272">
        <f t="shared" si="30"/>
        <v>1</v>
      </c>
      <c r="B445" s="7" t="str">
        <f>IF(CAPTURE_DATA!W446=0,"",CAPTURE_DATA!W446)</f>
        <v/>
      </c>
      <c r="C445" s="272" t="str">
        <f t="shared" si="31"/>
        <v/>
      </c>
      <c r="D445" s="272" t="str">
        <f t="shared" si="32"/>
        <v/>
      </c>
      <c r="E445" s="272">
        <f t="shared" si="33"/>
        <v>0</v>
      </c>
      <c r="F445" s="272">
        <v>443</v>
      </c>
      <c r="G445" s="272" t="str">
        <f t="shared" si="34"/>
        <v/>
      </c>
      <c r="H445" s="272" t="str">
        <f>IFERROR(VLOOKUP(B445,CAPTURE_DATA!$W$4:$Z$2000,4,FALSE),"")</f>
        <v/>
      </c>
    </row>
    <row r="446" spans="1:8" x14ac:dyDescent="0.35">
      <c r="A446" s="272">
        <f t="shared" si="30"/>
        <v>1</v>
      </c>
      <c r="B446" s="7" t="str">
        <f>IF(CAPTURE_DATA!W447=0,"",CAPTURE_DATA!W447)</f>
        <v/>
      </c>
      <c r="C446" s="272" t="str">
        <f t="shared" si="31"/>
        <v/>
      </c>
      <c r="D446" s="272" t="str">
        <f t="shared" si="32"/>
        <v/>
      </c>
      <c r="E446" s="272">
        <f t="shared" si="33"/>
        <v>0</v>
      </c>
      <c r="F446" s="272">
        <v>444</v>
      </c>
      <c r="G446" s="272" t="str">
        <f t="shared" si="34"/>
        <v/>
      </c>
      <c r="H446" s="272" t="str">
        <f>IFERROR(VLOOKUP(B446,CAPTURE_DATA!$W$4:$Z$2000,4,FALSE),"")</f>
        <v/>
      </c>
    </row>
    <row r="447" spans="1:8" x14ac:dyDescent="0.35">
      <c r="A447" s="272">
        <f t="shared" si="30"/>
        <v>1</v>
      </c>
      <c r="B447" s="7" t="str">
        <f>IF(CAPTURE_DATA!W448=0,"",CAPTURE_DATA!W448)</f>
        <v/>
      </c>
      <c r="C447" s="272" t="str">
        <f t="shared" si="31"/>
        <v/>
      </c>
      <c r="D447" s="272" t="str">
        <f t="shared" si="32"/>
        <v/>
      </c>
      <c r="E447" s="272">
        <f t="shared" si="33"/>
        <v>0</v>
      </c>
      <c r="F447" s="272">
        <v>445</v>
      </c>
      <c r="G447" s="272" t="str">
        <f t="shared" si="34"/>
        <v/>
      </c>
      <c r="H447" s="272" t="str">
        <f>IFERROR(VLOOKUP(B447,CAPTURE_DATA!$W$4:$Z$2000,4,FALSE),"")</f>
        <v/>
      </c>
    </row>
    <row r="448" spans="1:8" x14ac:dyDescent="0.35">
      <c r="A448" s="272">
        <f t="shared" si="30"/>
        <v>1</v>
      </c>
      <c r="B448" s="7" t="str">
        <f>IF(CAPTURE_DATA!W449=0,"",CAPTURE_DATA!W449)</f>
        <v/>
      </c>
      <c r="C448" s="272" t="str">
        <f t="shared" si="31"/>
        <v/>
      </c>
      <c r="D448" s="272" t="str">
        <f t="shared" si="32"/>
        <v/>
      </c>
      <c r="E448" s="272">
        <f t="shared" si="33"/>
        <v>0</v>
      </c>
      <c r="F448" s="272">
        <v>446</v>
      </c>
      <c r="G448" s="272" t="str">
        <f t="shared" si="34"/>
        <v/>
      </c>
      <c r="H448" s="272" t="str">
        <f>IFERROR(VLOOKUP(B448,CAPTURE_DATA!$W$4:$Z$2000,4,FALSE),"")</f>
        <v/>
      </c>
    </row>
    <row r="449" spans="1:8" x14ac:dyDescent="0.35">
      <c r="A449" s="272">
        <f t="shared" si="30"/>
        <v>1</v>
      </c>
      <c r="B449" s="7" t="str">
        <f>IF(CAPTURE_DATA!W450=0,"",CAPTURE_DATA!W450)</f>
        <v/>
      </c>
      <c r="C449" s="272" t="str">
        <f t="shared" si="31"/>
        <v/>
      </c>
      <c r="D449" s="272" t="str">
        <f t="shared" si="32"/>
        <v/>
      </c>
      <c r="E449" s="272">
        <f t="shared" si="33"/>
        <v>0</v>
      </c>
      <c r="F449" s="272">
        <v>447</v>
      </c>
      <c r="G449" s="272" t="str">
        <f t="shared" si="34"/>
        <v/>
      </c>
      <c r="H449" s="272" t="str">
        <f>IFERROR(VLOOKUP(B449,CAPTURE_DATA!$W$4:$Z$2000,4,FALSE),"")</f>
        <v/>
      </c>
    </row>
    <row r="450" spans="1:8" x14ac:dyDescent="0.35">
      <c r="A450" s="272">
        <f t="shared" si="30"/>
        <v>1</v>
      </c>
      <c r="B450" s="7" t="str">
        <f>IF(CAPTURE_DATA!W451=0,"",CAPTURE_DATA!W451)</f>
        <v/>
      </c>
      <c r="C450" s="272" t="str">
        <f t="shared" si="31"/>
        <v/>
      </c>
      <c r="D450" s="272" t="str">
        <f t="shared" si="32"/>
        <v/>
      </c>
      <c r="E450" s="272">
        <f t="shared" si="33"/>
        <v>0</v>
      </c>
      <c r="F450" s="272">
        <v>448</v>
      </c>
      <c r="G450" s="272" t="str">
        <f t="shared" si="34"/>
        <v/>
      </c>
      <c r="H450" s="272" t="str">
        <f>IFERROR(VLOOKUP(B450,CAPTURE_DATA!$W$4:$Z$2000,4,FALSE),"")</f>
        <v/>
      </c>
    </row>
    <row r="451" spans="1:8" x14ac:dyDescent="0.35">
      <c r="A451" s="272">
        <f t="shared" si="30"/>
        <v>1</v>
      </c>
      <c r="B451" s="7" t="str">
        <f>IF(CAPTURE_DATA!W452=0,"",CAPTURE_DATA!W452)</f>
        <v/>
      </c>
      <c r="C451" s="272" t="str">
        <f t="shared" si="31"/>
        <v/>
      </c>
      <c r="D451" s="272" t="str">
        <f t="shared" si="32"/>
        <v/>
      </c>
      <c r="E451" s="272">
        <f t="shared" si="33"/>
        <v>0</v>
      </c>
      <c r="F451" s="272">
        <v>449</v>
      </c>
      <c r="G451" s="272" t="str">
        <f t="shared" si="34"/>
        <v/>
      </c>
      <c r="H451" s="272" t="str">
        <f>IFERROR(VLOOKUP(B451,CAPTURE_DATA!$W$4:$Z$2000,4,FALSE),"")</f>
        <v/>
      </c>
    </row>
    <row r="452" spans="1:8" x14ac:dyDescent="0.35">
      <c r="A452" s="272">
        <f t="shared" ref="A452:A515" si="35">RANK(E452,$E$3:$E$2000,)</f>
        <v>1</v>
      </c>
      <c r="B452" s="7" t="str">
        <f>IF(CAPTURE_DATA!W453=0,"",CAPTURE_DATA!W453)</f>
        <v/>
      </c>
      <c r="C452" s="272" t="str">
        <f t="shared" ref="C452:C515" si="36">IFERROR(VALUE(B452),"")</f>
        <v/>
      </c>
      <c r="D452" s="272" t="str">
        <f t="shared" ref="D452:D515" si="37">IF(CONCATENATE(B452,"-",H452)="-","",(CONCATENATE(B452,"-",H452)))</f>
        <v/>
      </c>
      <c r="E452" s="272">
        <f t="shared" ref="E452:E515" si="38">IF(C452="",0,C452)</f>
        <v>0</v>
      </c>
      <c r="F452" s="272">
        <v>450</v>
      </c>
      <c r="G452" s="272" t="str">
        <f t="shared" ref="G452:G515" si="39">IFERROR(VLOOKUP(F452,$A$1:$D$2000,4,FALSE),"")</f>
        <v/>
      </c>
      <c r="H452" s="272" t="str">
        <f>IFERROR(VLOOKUP(B452,CAPTURE_DATA!$W$4:$Z$2000,4,FALSE),"")</f>
        <v/>
      </c>
    </row>
    <row r="453" spans="1:8" x14ac:dyDescent="0.35">
      <c r="A453" s="272">
        <f t="shared" si="35"/>
        <v>1</v>
      </c>
      <c r="B453" s="7" t="str">
        <f>IF(CAPTURE_DATA!W454=0,"",CAPTURE_DATA!W454)</f>
        <v/>
      </c>
      <c r="C453" s="272" t="str">
        <f t="shared" si="36"/>
        <v/>
      </c>
      <c r="D453" s="272" t="str">
        <f t="shared" si="37"/>
        <v/>
      </c>
      <c r="E453" s="272">
        <f t="shared" si="38"/>
        <v>0</v>
      </c>
      <c r="F453" s="272">
        <v>451</v>
      </c>
      <c r="G453" s="272" t="str">
        <f t="shared" si="39"/>
        <v/>
      </c>
      <c r="H453" s="272" t="str">
        <f>IFERROR(VLOOKUP(B453,CAPTURE_DATA!$W$4:$Z$2000,4,FALSE),"")</f>
        <v/>
      </c>
    </row>
    <row r="454" spans="1:8" x14ac:dyDescent="0.35">
      <c r="A454" s="272">
        <f t="shared" si="35"/>
        <v>1</v>
      </c>
      <c r="B454" s="7" t="str">
        <f>IF(CAPTURE_DATA!W455=0,"",CAPTURE_DATA!W455)</f>
        <v/>
      </c>
      <c r="C454" s="272" t="str">
        <f t="shared" si="36"/>
        <v/>
      </c>
      <c r="D454" s="272" t="str">
        <f t="shared" si="37"/>
        <v/>
      </c>
      <c r="E454" s="272">
        <f t="shared" si="38"/>
        <v>0</v>
      </c>
      <c r="F454" s="272">
        <v>452</v>
      </c>
      <c r="G454" s="272" t="str">
        <f t="shared" si="39"/>
        <v/>
      </c>
      <c r="H454" s="272" t="str">
        <f>IFERROR(VLOOKUP(B454,CAPTURE_DATA!$W$4:$Z$2000,4,FALSE),"")</f>
        <v/>
      </c>
    </row>
    <row r="455" spans="1:8" x14ac:dyDescent="0.35">
      <c r="A455" s="272">
        <f t="shared" si="35"/>
        <v>1</v>
      </c>
      <c r="B455" s="7" t="str">
        <f>IF(CAPTURE_DATA!W456=0,"",CAPTURE_DATA!W456)</f>
        <v/>
      </c>
      <c r="C455" s="272" t="str">
        <f t="shared" si="36"/>
        <v/>
      </c>
      <c r="D455" s="272" t="str">
        <f t="shared" si="37"/>
        <v/>
      </c>
      <c r="E455" s="272">
        <f t="shared" si="38"/>
        <v>0</v>
      </c>
      <c r="F455" s="272">
        <v>453</v>
      </c>
      <c r="G455" s="272" t="str">
        <f t="shared" si="39"/>
        <v/>
      </c>
      <c r="H455" s="272" t="str">
        <f>IFERROR(VLOOKUP(B455,CAPTURE_DATA!$W$4:$Z$2000,4,FALSE),"")</f>
        <v/>
      </c>
    </row>
    <row r="456" spans="1:8" x14ac:dyDescent="0.35">
      <c r="A456" s="272">
        <f t="shared" si="35"/>
        <v>1</v>
      </c>
      <c r="B456" s="7" t="str">
        <f>IF(CAPTURE_DATA!W457=0,"",CAPTURE_DATA!W457)</f>
        <v/>
      </c>
      <c r="C456" s="272" t="str">
        <f t="shared" si="36"/>
        <v/>
      </c>
      <c r="D456" s="272" t="str">
        <f t="shared" si="37"/>
        <v/>
      </c>
      <c r="E456" s="272">
        <f t="shared" si="38"/>
        <v>0</v>
      </c>
      <c r="F456" s="272">
        <v>454</v>
      </c>
      <c r="G456" s="272" t="str">
        <f t="shared" si="39"/>
        <v/>
      </c>
      <c r="H456" s="272" t="str">
        <f>IFERROR(VLOOKUP(B456,CAPTURE_DATA!$W$4:$Z$2000,4,FALSE),"")</f>
        <v/>
      </c>
    </row>
    <row r="457" spans="1:8" x14ac:dyDescent="0.35">
      <c r="A457" s="272">
        <f t="shared" si="35"/>
        <v>1</v>
      </c>
      <c r="B457" s="7" t="str">
        <f>IF(CAPTURE_DATA!W458=0,"",CAPTURE_DATA!W458)</f>
        <v/>
      </c>
      <c r="C457" s="272" t="str">
        <f t="shared" si="36"/>
        <v/>
      </c>
      <c r="D457" s="272" t="str">
        <f t="shared" si="37"/>
        <v/>
      </c>
      <c r="E457" s="272">
        <f t="shared" si="38"/>
        <v>0</v>
      </c>
      <c r="F457" s="272">
        <v>455</v>
      </c>
      <c r="G457" s="272" t="str">
        <f t="shared" si="39"/>
        <v/>
      </c>
      <c r="H457" s="272" t="str">
        <f>IFERROR(VLOOKUP(B457,CAPTURE_DATA!$W$4:$Z$2000,4,FALSE),"")</f>
        <v/>
      </c>
    </row>
    <row r="458" spans="1:8" x14ac:dyDescent="0.35">
      <c r="A458" s="272">
        <f t="shared" si="35"/>
        <v>1</v>
      </c>
      <c r="B458" s="7" t="str">
        <f>IF(CAPTURE_DATA!W459=0,"",CAPTURE_DATA!W459)</f>
        <v/>
      </c>
      <c r="C458" s="272" t="str">
        <f t="shared" si="36"/>
        <v/>
      </c>
      <c r="D458" s="272" t="str">
        <f t="shared" si="37"/>
        <v/>
      </c>
      <c r="E458" s="272">
        <f t="shared" si="38"/>
        <v>0</v>
      </c>
      <c r="F458" s="272">
        <v>456</v>
      </c>
      <c r="G458" s="272" t="str">
        <f t="shared" si="39"/>
        <v/>
      </c>
      <c r="H458" s="272" t="str">
        <f>IFERROR(VLOOKUP(B458,CAPTURE_DATA!$W$4:$Z$2000,4,FALSE),"")</f>
        <v/>
      </c>
    </row>
    <row r="459" spans="1:8" x14ac:dyDescent="0.35">
      <c r="A459" s="272">
        <f t="shared" si="35"/>
        <v>1</v>
      </c>
      <c r="B459" s="7" t="str">
        <f>IF(CAPTURE_DATA!W460=0,"",CAPTURE_DATA!W460)</f>
        <v/>
      </c>
      <c r="C459" s="272" t="str">
        <f t="shared" si="36"/>
        <v/>
      </c>
      <c r="D459" s="272" t="str">
        <f t="shared" si="37"/>
        <v/>
      </c>
      <c r="E459" s="272">
        <f t="shared" si="38"/>
        <v>0</v>
      </c>
      <c r="F459" s="272">
        <v>457</v>
      </c>
      <c r="G459" s="272" t="str">
        <f t="shared" si="39"/>
        <v/>
      </c>
      <c r="H459" s="272" t="str">
        <f>IFERROR(VLOOKUP(B459,CAPTURE_DATA!$W$4:$Z$2000,4,FALSE),"")</f>
        <v/>
      </c>
    </row>
    <row r="460" spans="1:8" x14ac:dyDescent="0.35">
      <c r="A460" s="272">
        <f t="shared" si="35"/>
        <v>1</v>
      </c>
      <c r="B460" s="7" t="str">
        <f>IF(CAPTURE_DATA!W461=0,"",CAPTURE_DATA!W461)</f>
        <v/>
      </c>
      <c r="C460" s="272" t="str">
        <f t="shared" si="36"/>
        <v/>
      </c>
      <c r="D460" s="272" t="str">
        <f t="shared" si="37"/>
        <v/>
      </c>
      <c r="E460" s="272">
        <f t="shared" si="38"/>
        <v>0</v>
      </c>
      <c r="F460" s="272">
        <v>458</v>
      </c>
      <c r="G460" s="272" t="str">
        <f t="shared" si="39"/>
        <v/>
      </c>
      <c r="H460" s="272" t="str">
        <f>IFERROR(VLOOKUP(B460,CAPTURE_DATA!$W$4:$Z$2000,4,FALSE),"")</f>
        <v/>
      </c>
    </row>
    <row r="461" spans="1:8" x14ac:dyDescent="0.35">
      <c r="A461" s="272">
        <f t="shared" si="35"/>
        <v>1</v>
      </c>
      <c r="B461" s="7" t="str">
        <f>IF(CAPTURE_DATA!W462=0,"",CAPTURE_DATA!W462)</f>
        <v/>
      </c>
      <c r="C461" s="272" t="str">
        <f t="shared" si="36"/>
        <v/>
      </c>
      <c r="D461" s="272" t="str">
        <f t="shared" si="37"/>
        <v/>
      </c>
      <c r="E461" s="272">
        <f t="shared" si="38"/>
        <v>0</v>
      </c>
      <c r="F461" s="272">
        <v>459</v>
      </c>
      <c r="G461" s="272" t="str">
        <f t="shared" si="39"/>
        <v/>
      </c>
      <c r="H461" s="272" t="str">
        <f>IFERROR(VLOOKUP(B461,CAPTURE_DATA!$W$4:$Z$2000,4,FALSE),"")</f>
        <v/>
      </c>
    </row>
    <row r="462" spans="1:8" x14ac:dyDescent="0.35">
      <c r="A462" s="272">
        <f t="shared" si="35"/>
        <v>1</v>
      </c>
      <c r="B462" s="7" t="str">
        <f>IF(CAPTURE_DATA!W463=0,"",CAPTURE_DATA!W463)</f>
        <v/>
      </c>
      <c r="C462" s="272" t="str">
        <f t="shared" si="36"/>
        <v/>
      </c>
      <c r="D462" s="272" t="str">
        <f t="shared" si="37"/>
        <v/>
      </c>
      <c r="E462" s="272">
        <f t="shared" si="38"/>
        <v>0</v>
      </c>
      <c r="F462" s="272">
        <v>460</v>
      </c>
      <c r="G462" s="272" t="str">
        <f t="shared" si="39"/>
        <v/>
      </c>
      <c r="H462" s="272" t="str">
        <f>IFERROR(VLOOKUP(B462,CAPTURE_DATA!$W$4:$Z$2000,4,FALSE),"")</f>
        <v/>
      </c>
    </row>
    <row r="463" spans="1:8" x14ac:dyDescent="0.35">
      <c r="A463" s="272">
        <f t="shared" si="35"/>
        <v>1</v>
      </c>
      <c r="B463" s="7" t="str">
        <f>IF(CAPTURE_DATA!W464=0,"",CAPTURE_DATA!W464)</f>
        <v/>
      </c>
      <c r="C463" s="272" t="str">
        <f t="shared" si="36"/>
        <v/>
      </c>
      <c r="D463" s="272" t="str">
        <f t="shared" si="37"/>
        <v/>
      </c>
      <c r="E463" s="272">
        <f t="shared" si="38"/>
        <v>0</v>
      </c>
      <c r="F463" s="272">
        <v>461</v>
      </c>
      <c r="G463" s="272" t="str">
        <f t="shared" si="39"/>
        <v/>
      </c>
      <c r="H463" s="272" t="str">
        <f>IFERROR(VLOOKUP(B463,CAPTURE_DATA!$W$4:$Z$2000,4,FALSE),"")</f>
        <v/>
      </c>
    </row>
    <row r="464" spans="1:8" x14ac:dyDescent="0.35">
      <c r="A464" s="272">
        <f t="shared" si="35"/>
        <v>1</v>
      </c>
      <c r="B464" s="7" t="str">
        <f>IF(CAPTURE_DATA!W465=0,"",CAPTURE_DATA!W465)</f>
        <v/>
      </c>
      <c r="C464" s="272" t="str">
        <f t="shared" si="36"/>
        <v/>
      </c>
      <c r="D464" s="272" t="str">
        <f t="shared" si="37"/>
        <v/>
      </c>
      <c r="E464" s="272">
        <f t="shared" si="38"/>
        <v>0</v>
      </c>
      <c r="F464" s="272">
        <v>462</v>
      </c>
      <c r="G464" s="272" t="str">
        <f t="shared" si="39"/>
        <v/>
      </c>
      <c r="H464" s="272" t="str">
        <f>IFERROR(VLOOKUP(B464,CAPTURE_DATA!$W$4:$Z$2000,4,FALSE),"")</f>
        <v/>
      </c>
    </row>
    <row r="465" spans="1:8" x14ac:dyDescent="0.35">
      <c r="A465" s="272">
        <f t="shared" si="35"/>
        <v>1</v>
      </c>
      <c r="B465" s="7" t="str">
        <f>IF(CAPTURE_DATA!W466=0,"",CAPTURE_DATA!W466)</f>
        <v/>
      </c>
      <c r="C465" s="272" t="str">
        <f t="shared" si="36"/>
        <v/>
      </c>
      <c r="D465" s="272" t="str">
        <f t="shared" si="37"/>
        <v/>
      </c>
      <c r="E465" s="272">
        <f t="shared" si="38"/>
        <v>0</v>
      </c>
      <c r="F465" s="272">
        <v>463</v>
      </c>
      <c r="G465" s="272" t="str">
        <f t="shared" si="39"/>
        <v/>
      </c>
      <c r="H465" s="272" t="str">
        <f>IFERROR(VLOOKUP(B465,CAPTURE_DATA!$W$4:$Z$2000,4,FALSE),"")</f>
        <v/>
      </c>
    </row>
    <row r="466" spans="1:8" x14ac:dyDescent="0.35">
      <c r="A466" s="272">
        <f t="shared" si="35"/>
        <v>1</v>
      </c>
      <c r="B466" s="7" t="str">
        <f>IF(CAPTURE_DATA!W467=0,"",CAPTURE_DATA!W467)</f>
        <v/>
      </c>
      <c r="C466" s="272" t="str">
        <f t="shared" si="36"/>
        <v/>
      </c>
      <c r="D466" s="272" t="str">
        <f t="shared" si="37"/>
        <v/>
      </c>
      <c r="E466" s="272">
        <f t="shared" si="38"/>
        <v>0</v>
      </c>
      <c r="F466" s="272">
        <v>464</v>
      </c>
      <c r="G466" s="272" t="str">
        <f t="shared" si="39"/>
        <v/>
      </c>
      <c r="H466" s="272" t="str">
        <f>IFERROR(VLOOKUP(B466,CAPTURE_DATA!$W$4:$Z$2000,4,FALSE),"")</f>
        <v/>
      </c>
    </row>
    <row r="467" spans="1:8" x14ac:dyDescent="0.35">
      <c r="A467" s="272">
        <f t="shared" si="35"/>
        <v>1</v>
      </c>
      <c r="B467" s="7" t="str">
        <f>IF(CAPTURE_DATA!W468=0,"",CAPTURE_DATA!W468)</f>
        <v/>
      </c>
      <c r="C467" s="272" t="str">
        <f t="shared" si="36"/>
        <v/>
      </c>
      <c r="D467" s="272" t="str">
        <f t="shared" si="37"/>
        <v/>
      </c>
      <c r="E467" s="272">
        <f t="shared" si="38"/>
        <v>0</v>
      </c>
      <c r="F467" s="272">
        <v>465</v>
      </c>
      <c r="G467" s="272" t="str">
        <f t="shared" si="39"/>
        <v/>
      </c>
      <c r="H467" s="272" t="str">
        <f>IFERROR(VLOOKUP(B467,CAPTURE_DATA!$W$4:$Z$2000,4,FALSE),"")</f>
        <v/>
      </c>
    </row>
    <row r="468" spans="1:8" x14ac:dyDescent="0.35">
      <c r="A468" s="272">
        <f t="shared" si="35"/>
        <v>1</v>
      </c>
      <c r="B468" s="7" t="str">
        <f>IF(CAPTURE_DATA!W469=0,"",CAPTURE_DATA!W469)</f>
        <v/>
      </c>
      <c r="C468" s="272" t="str">
        <f t="shared" si="36"/>
        <v/>
      </c>
      <c r="D468" s="272" t="str">
        <f t="shared" si="37"/>
        <v/>
      </c>
      <c r="E468" s="272">
        <f t="shared" si="38"/>
        <v>0</v>
      </c>
      <c r="F468" s="272">
        <v>466</v>
      </c>
      <c r="G468" s="272" t="str">
        <f t="shared" si="39"/>
        <v/>
      </c>
      <c r="H468" s="272" t="str">
        <f>IFERROR(VLOOKUP(B468,CAPTURE_DATA!$W$4:$Z$2000,4,FALSE),"")</f>
        <v/>
      </c>
    </row>
    <row r="469" spans="1:8" x14ac:dyDescent="0.35">
      <c r="A469" s="272">
        <f t="shared" si="35"/>
        <v>1</v>
      </c>
      <c r="B469" s="7" t="str">
        <f>IF(CAPTURE_DATA!W470=0,"",CAPTURE_DATA!W470)</f>
        <v/>
      </c>
      <c r="C469" s="272" t="str">
        <f t="shared" si="36"/>
        <v/>
      </c>
      <c r="D469" s="272" t="str">
        <f t="shared" si="37"/>
        <v/>
      </c>
      <c r="E469" s="272">
        <f t="shared" si="38"/>
        <v>0</v>
      </c>
      <c r="F469" s="272">
        <v>467</v>
      </c>
      <c r="G469" s="272" t="str">
        <f t="shared" si="39"/>
        <v/>
      </c>
      <c r="H469" s="272" t="str">
        <f>IFERROR(VLOOKUP(B469,CAPTURE_DATA!$W$4:$Z$2000,4,FALSE),"")</f>
        <v/>
      </c>
    </row>
    <row r="470" spans="1:8" x14ac:dyDescent="0.35">
      <c r="A470" s="272">
        <f t="shared" si="35"/>
        <v>1</v>
      </c>
      <c r="B470" s="7" t="str">
        <f>IF(CAPTURE_DATA!W471=0,"",CAPTURE_DATA!W471)</f>
        <v/>
      </c>
      <c r="C470" s="272" t="str">
        <f t="shared" si="36"/>
        <v/>
      </c>
      <c r="D470" s="272" t="str">
        <f t="shared" si="37"/>
        <v/>
      </c>
      <c r="E470" s="272">
        <f t="shared" si="38"/>
        <v>0</v>
      </c>
      <c r="F470" s="272">
        <v>468</v>
      </c>
      <c r="G470" s="272" t="str">
        <f t="shared" si="39"/>
        <v/>
      </c>
      <c r="H470" s="272" t="str">
        <f>IFERROR(VLOOKUP(B470,CAPTURE_DATA!$W$4:$Z$2000,4,FALSE),"")</f>
        <v/>
      </c>
    </row>
    <row r="471" spans="1:8" x14ac:dyDescent="0.35">
      <c r="A471" s="272">
        <f t="shared" si="35"/>
        <v>1</v>
      </c>
      <c r="B471" s="7" t="str">
        <f>IF(CAPTURE_DATA!W472=0,"",CAPTURE_DATA!W472)</f>
        <v/>
      </c>
      <c r="C471" s="272" t="str">
        <f t="shared" si="36"/>
        <v/>
      </c>
      <c r="D471" s="272" t="str">
        <f t="shared" si="37"/>
        <v/>
      </c>
      <c r="E471" s="272">
        <f t="shared" si="38"/>
        <v>0</v>
      </c>
      <c r="F471" s="272">
        <v>469</v>
      </c>
      <c r="G471" s="272" t="str">
        <f t="shared" si="39"/>
        <v/>
      </c>
      <c r="H471" s="272" t="str">
        <f>IFERROR(VLOOKUP(B471,CAPTURE_DATA!$W$4:$Z$2000,4,FALSE),"")</f>
        <v/>
      </c>
    </row>
    <row r="472" spans="1:8" x14ac:dyDescent="0.35">
      <c r="A472" s="272">
        <f t="shared" si="35"/>
        <v>1</v>
      </c>
      <c r="B472" s="7" t="str">
        <f>IF(CAPTURE_DATA!W473=0,"",CAPTURE_DATA!W473)</f>
        <v/>
      </c>
      <c r="C472" s="272" t="str">
        <f t="shared" si="36"/>
        <v/>
      </c>
      <c r="D472" s="272" t="str">
        <f t="shared" si="37"/>
        <v/>
      </c>
      <c r="E472" s="272">
        <f t="shared" si="38"/>
        <v>0</v>
      </c>
      <c r="F472" s="272">
        <v>470</v>
      </c>
      <c r="G472" s="272" t="str">
        <f t="shared" si="39"/>
        <v/>
      </c>
      <c r="H472" s="272" t="str">
        <f>IFERROR(VLOOKUP(B472,CAPTURE_DATA!$W$4:$Z$2000,4,FALSE),"")</f>
        <v/>
      </c>
    </row>
    <row r="473" spans="1:8" x14ac:dyDescent="0.35">
      <c r="A473" s="272">
        <f t="shared" si="35"/>
        <v>1</v>
      </c>
      <c r="B473" s="7" t="str">
        <f>IF(CAPTURE_DATA!W474=0,"",CAPTURE_DATA!W474)</f>
        <v/>
      </c>
      <c r="C473" s="272" t="str">
        <f t="shared" si="36"/>
        <v/>
      </c>
      <c r="D473" s="272" t="str">
        <f t="shared" si="37"/>
        <v/>
      </c>
      <c r="E473" s="272">
        <f t="shared" si="38"/>
        <v>0</v>
      </c>
      <c r="F473" s="272">
        <v>471</v>
      </c>
      <c r="G473" s="272" t="str">
        <f t="shared" si="39"/>
        <v/>
      </c>
      <c r="H473" s="272" t="str">
        <f>IFERROR(VLOOKUP(B473,CAPTURE_DATA!$W$4:$Z$2000,4,FALSE),"")</f>
        <v/>
      </c>
    </row>
    <row r="474" spans="1:8" x14ac:dyDescent="0.35">
      <c r="A474" s="272">
        <f t="shared" si="35"/>
        <v>1</v>
      </c>
      <c r="B474" s="7" t="str">
        <f>IF(CAPTURE_DATA!W475=0,"",CAPTURE_DATA!W475)</f>
        <v/>
      </c>
      <c r="C474" s="272" t="str">
        <f t="shared" si="36"/>
        <v/>
      </c>
      <c r="D474" s="272" t="str">
        <f t="shared" si="37"/>
        <v/>
      </c>
      <c r="E474" s="272">
        <f t="shared" si="38"/>
        <v>0</v>
      </c>
      <c r="F474" s="272">
        <v>472</v>
      </c>
      <c r="G474" s="272" t="str">
        <f t="shared" si="39"/>
        <v/>
      </c>
      <c r="H474" s="272" t="str">
        <f>IFERROR(VLOOKUP(B474,CAPTURE_DATA!$W$4:$Z$2000,4,FALSE),"")</f>
        <v/>
      </c>
    </row>
    <row r="475" spans="1:8" x14ac:dyDescent="0.35">
      <c r="A475" s="272">
        <f t="shared" si="35"/>
        <v>1</v>
      </c>
      <c r="B475" s="7" t="str">
        <f>IF(CAPTURE_DATA!W476=0,"",CAPTURE_DATA!W476)</f>
        <v/>
      </c>
      <c r="C475" s="272" t="str">
        <f t="shared" si="36"/>
        <v/>
      </c>
      <c r="D475" s="272" t="str">
        <f t="shared" si="37"/>
        <v/>
      </c>
      <c r="E475" s="272">
        <f t="shared" si="38"/>
        <v>0</v>
      </c>
      <c r="F475" s="272">
        <v>473</v>
      </c>
      <c r="G475" s="272" t="str">
        <f t="shared" si="39"/>
        <v/>
      </c>
      <c r="H475" s="272" t="str">
        <f>IFERROR(VLOOKUP(B475,CAPTURE_DATA!$W$4:$Z$2000,4,FALSE),"")</f>
        <v/>
      </c>
    </row>
    <row r="476" spans="1:8" x14ac:dyDescent="0.35">
      <c r="A476" s="272">
        <f t="shared" si="35"/>
        <v>1</v>
      </c>
      <c r="B476" s="7" t="str">
        <f>IF(CAPTURE_DATA!W477=0,"",CAPTURE_DATA!W477)</f>
        <v/>
      </c>
      <c r="C476" s="272" t="str">
        <f t="shared" si="36"/>
        <v/>
      </c>
      <c r="D476" s="272" t="str">
        <f t="shared" si="37"/>
        <v/>
      </c>
      <c r="E476" s="272">
        <f t="shared" si="38"/>
        <v>0</v>
      </c>
      <c r="F476" s="272">
        <v>474</v>
      </c>
      <c r="G476" s="272" t="str">
        <f t="shared" si="39"/>
        <v/>
      </c>
      <c r="H476" s="272" t="str">
        <f>IFERROR(VLOOKUP(B476,CAPTURE_DATA!$W$4:$Z$2000,4,FALSE),"")</f>
        <v/>
      </c>
    </row>
    <row r="477" spans="1:8" x14ac:dyDescent="0.35">
      <c r="A477" s="272">
        <f t="shared" si="35"/>
        <v>1</v>
      </c>
      <c r="B477" s="7" t="str">
        <f>IF(CAPTURE_DATA!W478=0,"",CAPTURE_DATA!W478)</f>
        <v/>
      </c>
      <c r="C477" s="272" t="str">
        <f t="shared" si="36"/>
        <v/>
      </c>
      <c r="D477" s="272" t="str">
        <f t="shared" si="37"/>
        <v/>
      </c>
      <c r="E477" s="272">
        <f t="shared" si="38"/>
        <v>0</v>
      </c>
      <c r="F477" s="272">
        <v>475</v>
      </c>
      <c r="G477" s="272" t="str">
        <f t="shared" si="39"/>
        <v/>
      </c>
      <c r="H477" s="272" t="str">
        <f>IFERROR(VLOOKUP(B477,CAPTURE_DATA!$W$4:$Z$2000,4,FALSE),"")</f>
        <v/>
      </c>
    </row>
    <row r="478" spans="1:8" x14ac:dyDescent="0.35">
      <c r="A478" s="272">
        <f t="shared" si="35"/>
        <v>1</v>
      </c>
      <c r="B478" s="7" t="str">
        <f>IF(CAPTURE_DATA!W479=0,"",CAPTURE_DATA!W479)</f>
        <v/>
      </c>
      <c r="C478" s="272" t="str">
        <f t="shared" si="36"/>
        <v/>
      </c>
      <c r="D478" s="272" t="str">
        <f t="shared" si="37"/>
        <v/>
      </c>
      <c r="E478" s="272">
        <f t="shared" si="38"/>
        <v>0</v>
      </c>
      <c r="F478" s="272">
        <v>476</v>
      </c>
      <c r="G478" s="272" t="str">
        <f t="shared" si="39"/>
        <v/>
      </c>
      <c r="H478" s="272" t="str">
        <f>IFERROR(VLOOKUP(B478,CAPTURE_DATA!$W$4:$Z$2000,4,FALSE),"")</f>
        <v/>
      </c>
    </row>
    <row r="479" spans="1:8" x14ac:dyDescent="0.35">
      <c r="A479" s="272">
        <f t="shared" si="35"/>
        <v>1</v>
      </c>
      <c r="B479" s="7" t="str">
        <f>IF(CAPTURE_DATA!W480=0,"",CAPTURE_DATA!W480)</f>
        <v/>
      </c>
      <c r="C479" s="272" t="str">
        <f t="shared" si="36"/>
        <v/>
      </c>
      <c r="D479" s="272" t="str">
        <f t="shared" si="37"/>
        <v/>
      </c>
      <c r="E479" s="272">
        <f t="shared" si="38"/>
        <v>0</v>
      </c>
      <c r="F479" s="272">
        <v>477</v>
      </c>
      <c r="G479" s="272" t="str">
        <f t="shared" si="39"/>
        <v/>
      </c>
      <c r="H479" s="272" t="str">
        <f>IFERROR(VLOOKUP(B479,CAPTURE_DATA!$W$4:$Z$2000,4,FALSE),"")</f>
        <v/>
      </c>
    </row>
    <row r="480" spans="1:8" x14ac:dyDescent="0.35">
      <c r="A480" s="272">
        <f t="shared" si="35"/>
        <v>1</v>
      </c>
      <c r="B480" s="7" t="str">
        <f>IF(CAPTURE_DATA!W481=0,"",CAPTURE_DATA!W481)</f>
        <v/>
      </c>
      <c r="C480" s="272" t="str">
        <f t="shared" si="36"/>
        <v/>
      </c>
      <c r="D480" s="272" t="str">
        <f t="shared" si="37"/>
        <v/>
      </c>
      <c r="E480" s="272">
        <f t="shared" si="38"/>
        <v>0</v>
      </c>
      <c r="F480" s="272">
        <v>478</v>
      </c>
      <c r="G480" s="272" t="str">
        <f t="shared" si="39"/>
        <v/>
      </c>
      <c r="H480" s="272" t="str">
        <f>IFERROR(VLOOKUP(B480,CAPTURE_DATA!$W$4:$Z$2000,4,FALSE),"")</f>
        <v/>
      </c>
    </row>
    <row r="481" spans="1:8" x14ac:dyDescent="0.35">
      <c r="A481" s="272">
        <f t="shared" si="35"/>
        <v>1</v>
      </c>
      <c r="B481" s="7" t="str">
        <f>IF(CAPTURE_DATA!W482=0,"",CAPTURE_DATA!W482)</f>
        <v/>
      </c>
      <c r="C481" s="272" t="str">
        <f t="shared" si="36"/>
        <v/>
      </c>
      <c r="D481" s="272" t="str">
        <f t="shared" si="37"/>
        <v/>
      </c>
      <c r="E481" s="272">
        <f t="shared" si="38"/>
        <v>0</v>
      </c>
      <c r="F481" s="272">
        <v>479</v>
      </c>
      <c r="G481" s="272" t="str">
        <f t="shared" si="39"/>
        <v/>
      </c>
      <c r="H481" s="272" t="str">
        <f>IFERROR(VLOOKUP(B481,CAPTURE_DATA!$W$4:$Z$2000,4,FALSE),"")</f>
        <v/>
      </c>
    </row>
    <row r="482" spans="1:8" x14ac:dyDescent="0.35">
      <c r="A482" s="272">
        <f t="shared" si="35"/>
        <v>1</v>
      </c>
      <c r="B482" s="7" t="str">
        <f>IF(CAPTURE_DATA!W483=0,"",CAPTURE_DATA!W483)</f>
        <v/>
      </c>
      <c r="C482" s="272" t="str">
        <f t="shared" si="36"/>
        <v/>
      </c>
      <c r="D482" s="272" t="str">
        <f t="shared" si="37"/>
        <v/>
      </c>
      <c r="E482" s="272">
        <f t="shared" si="38"/>
        <v>0</v>
      </c>
      <c r="F482" s="272">
        <v>480</v>
      </c>
      <c r="G482" s="272" t="str">
        <f t="shared" si="39"/>
        <v/>
      </c>
      <c r="H482" s="272" t="str">
        <f>IFERROR(VLOOKUP(B482,CAPTURE_DATA!$W$4:$Z$2000,4,FALSE),"")</f>
        <v/>
      </c>
    </row>
    <row r="483" spans="1:8" x14ac:dyDescent="0.35">
      <c r="A483" s="272">
        <f t="shared" si="35"/>
        <v>1</v>
      </c>
      <c r="B483" s="7" t="str">
        <f>IF(CAPTURE_DATA!W484=0,"",CAPTURE_DATA!W484)</f>
        <v/>
      </c>
      <c r="C483" s="272" t="str">
        <f t="shared" si="36"/>
        <v/>
      </c>
      <c r="D483" s="272" t="str">
        <f t="shared" si="37"/>
        <v/>
      </c>
      <c r="E483" s="272">
        <f t="shared" si="38"/>
        <v>0</v>
      </c>
      <c r="F483" s="272">
        <v>481</v>
      </c>
      <c r="G483" s="272" t="str">
        <f t="shared" si="39"/>
        <v/>
      </c>
      <c r="H483" s="272" t="str">
        <f>IFERROR(VLOOKUP(B483,CAPTURE_DATA!$W$4:$Z$2000,4,FALSE),"")</f>
        <v/>
      </c>
    </row>
    <row r="484" spans="1:8" x14ac:dyDescent="0.35">
      <c r="A484" s="272">
        <f t="shared" si="35"/>
        <v>1</v>
      </c>
      <c r="B484" s="7" t="str">
        <f>IF(CAPTURE_DATA!W485=0,"",CAPTURE_DATA!W485)</f>
        <v/>
      </c>
      <c r="C484" s="272" t="str">
        <f t="shared" si="36"/>
        <v/>
      </c>
      <c r="D484" s="272" t="str">
        <f t="shared" si="37"/>
        <v/>
      </c>
      <c r="E484" s="272">
        <f t="shared" si="38"/>
        <v>0</v>
      </c>
      <c r="F484" s="272">
        <v>482</v>
      </c>
      <c r="G484" s="272" t="str">
        <f t="shared" si="39"/>
        <v/>
      </c>
      <c r="H484" s="272" t="str">
        <f>IFERROR(VLOOKUP(B484,CAPTURE_DATA!$W$4:$Z$2000,4,FALSE),"")</f>
        <v/>
      </c>
    </row>
    <row r="485" spans="1:8" x14ac:dyDescent="0.35">
      <c r="A485" s="272">
        <f t="shared" si="35"/>
        <v>1</v>
      </c>
      <c r="B485" s="7" t="str">
        <f>IF(CAPTURE_DATA!W486=0,"",CAPTURE_DATA!W486)</f>
        <v/>
      </c>
      <c r="C485" s="272" t="str">
        <f t="shared" si="36"/>
        <v/>
      </c>
      <c r="D485" s="272" t="str">
        <f t="shared" si="37"/>
        <v/>
      </c>
      <c r="E485" s="272">
        <f t="shared" si="38"/>
        <v>0</v>
      </c>
      <c r="F485" s="272">
        <v>483</v>
      </c>
      <c r="G485" s="272" t="str">
        <f t="shared" si="39"/>
        <v/>
      </c>
      <c r="H485" s="272" t="str">
        <f>IFERROR(VLOOKUP(B485,CAPTURE_DATA!$W$4:$Z$2000,4,FALSE),"")</f>
        <v/>
      </c>
    </row>
    <row r="486" spans="1:8" x14ac:dyDescent="0.35">
      <c r="A486" s="272">
        <f t="shared" si="35"/>
        <v>1</v>
      </c>
      <c r="B486" s="7" t="str">
        <f>IF(CAPTURE_DATA!W487=0,"",CAPTURE_DATA!W487)</f>
        <v/>
      </c>
      <c r="C486" s="272" t="str">
        <f t="shared" si="36"/>
        <v/>
      </c>
      <c r="D486" s="272" t="str">
        <f t="shared" si="37"/>
        <v/>
      </c>
      <c r="E486" s="272">
        <f t="shared" si="38"/>
        <v>0</v>
      </c>
      <c r="F486" s="272">
        <v>484</v>
      </c>
      <c r="G486" s="272" t="str">
        <f t="shared" si="39"/>
        <v/>
      </c>
      <c r="H486" s="272" t="str">
        <f>IFERROR(VLOOKUP(B486,CAPTURE_DATA!$W$4:$Z$2000,4,FALSE),"")</f>
        <v/>
      </c>
    </row>
    <row r="487" spans="1:8" x14ac:dyDescent="0.35">
      <c r="A487" s="272">
        <f t="shared" si="35"/>
        <v>1</v>
      </c>
      <c r="B487" s="7" t="str">
        <f>IF(CAPTURE_DATA!W488=0,"",CAPTURE_DATA!W488)</f>
        <v/>
      </c>
      <c r="C487" s="272" t="str">
        <f t="shared" si="36"/>
        <v/>
      </c>
      <c r="D487" s="272" t="str">
        <f t="shared" si="37"/>
        <v/>
      </c>
      <c r="E487" s="272">
        <f t="shared" si="38"/>
        <v>0</v>
      </c>
      <c r="F487" s="272">
        <v>485</v>
      </c>
      <c r="G487" s="272" t="str">
        <f t="shared" si="39"/>
        <v/>
      </c>
      <c r="H487" s="272" t="str">
        <f>IFERROR(VLOOKUP(B487,CAPTURE_DATA!$W$4:$Z$2000,4,FALSE),"")</f>
        <v/>
      </c>
    </row>
    <row r="488" spans="1:8" x14ac:dyDescent="0.35">
      <c r="A488" s="272">
        <f t="shared" si="35"/>
        <v>1</v>
      </c>
      <c r="B488" s="7" t="str">
        <f>IF(CAPTURE_DATA!W489=0,"",CAPTURE_DATA!W489)</f>
        <v/>
      </c>
      <c r="C488" s="272" t="str">
        <f t="shared" si="36"/>
        <v/>
      </c>
      <c r="D488" s="272" t="str">
        <f t="shared" si="37"/>
        <v/>
      </c>
      <c r="E488" s="272">
        <f t="shared" si="38"/>
        <v>0</v>
      </c>
      <c r="F488" s="272">
        <v>486</v>
      </c>
      <c r="G488" s="272" t="str">
        <f t="shared" si="39"/>
        <v/>
      </c>
      <c r="H488" s="272" t="str">
        <f>IFERROR(VLOOKUP(B488,CAPTURE_DATA!$W$4:$Z$2000,4,FALSE),"")</f>
        <v/>
      </c>
    </row>
    <row r="489" spans="1:8" x14ac:dyDescent="0.35">
      <c r="A489" s="272">
        <f t="shared" si="35"/>
        <v>1</v>
      </c>
      <c r="B489" s="7" t="str">
        <f>IF(CAPTURE_DATA!W490=0,"",CAPTURE_DATA!W490)</f>
        <v/>
      </c>
      <c r="C489" s="272" t="str">
        <f t="shared" si="36"/>
        <v/>
      </c>
      <c r="D489" s="272" t="str">
        <f t="shared" si="37"/>
        <v/>
      </c>
      <c r="E489" s="272">
        <f t="shared" si="38"/>
        <v>0</v>
      </c>
      <c r="F489" s="272">
        <v>487</v>
      </c>
      <c r="G489" s="272" t="str">
        <f t="shared" si="39"/>
        <v/>
      </c>
      <c r="H489" s="272" t="str">
        <f>IFERROR(VLOOKUP(B489,CAPTURE_DATA!$W$4:$Z$2000,4,FALSE),"")</f>
        <v/>
      </c>
    </row>
    <row r="490" spans="1:8" x14ac:dyDescent="0.35">
      <c r="A490" s="272">
        <f t="shared" si="35"/>
        <v>1</v>
      </c>
      <c r="B490" s="7" t="str">
        <f>IF(CAPTURE_DATA!W491=0,"",CAPTURE_DATA!W491)</f>
        <v/>
      </c>
      <c r="C490" s="272" t="str">
        <f t="shared" si="36"/>
        <v/>
      </c>
      <c r="D490" s="272" t="str">
        <f t="shared" si="37"/>
        <v/>
      </c>
      <c r="E490" s="272">
        <f t="shared" si="38"/>
        <v>0</v>
      </c>
      <c r="F490" s="272">
        <v>488</v>
      </c>
      <c r="G490" s="272" t="str">
        <f t="shared" si="39"/>
        <v/>
      </c>
      <c r="H490" s="272" t="str">
        <f>IFERROR(VLOOKUP(B490,CAPTURE_DATA!$W$4:$Z$2000,4,FALSE),"")</f>
        <v/>
      </c>
    </row>
    <row r="491" spans="1:8" x14ac:dyDescent="0.35">
      <c r="A491" s="272">
        <f t="shared" si="35"/>
        <v>1</v>
      </c>
      <c r="B491" s="7" t="str">
        <f>IF(CAPTURE_DATA!W492=0,"",CAPTURE_DATA!W492)</f>
        <v/>
      </c>
      <c r="C491" s="272" t="str">
        <f t="shared" si="36"/>
        <v/>
      </c>
      <c r="D491" s="272" t="str">
        <f t="shared" si="37"/>
        <v/>
      </c>
      <c r="E491" s="272">
        <f t="shared" si="38"/>
        <v>0</v>
      </c>
      <c r="F491" s="272">
        <v>489</v>
      </c>
      <c r="G491" s="272" t="str">
        <f t="shared" si="39"/>
        <v/>
      </c>
      <c r="H491" s="272" t="str">
        <f>IFERROR(VLOOKUP(B491,CAPTURE_DATA!$W$4:$Z$2000,4,FALSE),"")</f>
        <v/>
      </c>
    </row>
    <row r="492" spans="1:8" x14ac:dyDescent="0.35">
      <c r="A492" s="272">
        <f t="shared" si="35"/>
        <v>1</v>
      </c>
      <c r="B492" s="7" t="str">
        <f>IF(CAPTURE_DATA!W493=0,"",CAPTURE_DATA!W493)</f>
        <v/>
      </c>
      <c r="C492" s="272" t="str">
        <f t="shared" si="36"/>
        <v/>
      </c>
      <c r="D492" s="272" t="str">
        <f t="shared" si="37"/>
        <v/>
      </c>
      <c r="E492" s="272">
        <f t="shared" si="38"/>
        <v>0</v>
      </c>
      <c r="F492" s="272">
        <v>490</v>
      </c>
      <c r="G492" s="272" t="str">
        <f t="shared" si="39"/>
        <v/>
      </c>
      <c r="H492" s="272" t="str">
        <f>IFERROR(VLOOKUP(B492,CAPTURE_DATA!$W$4:$Z$2000,4,FALSE),"")</f>
        <v/>
      </c>
    </row>
    <row r="493" spans="1:8" x14ac:dyDescent="0.35">
      <c r="A493" s="272">
        <f t="shared" si="35"/>
        <v>1</v>
      </c>
      <c r="B493" s="7" t="str">
        <f>IF(CAPTURE_DATA!W494=0,"",CAPTURE_DATA!W494)</f>
        <v/>
      </c>
      <c r="C493" s="272" t="str">
        <f t="shared" si="36"/>
        <v/>
      </c>
      <c r="D493" s="272" t="str">
        <f t="shared" si="37"/>
        <v/>
      </c>
      <c r="E493" s="272">
        <f t="shared" si="38"/>
        <v>0</v>
      </c>
      <c r="F493" s="272">
        <v>491</v>
      </c>
      <c r="G493" s="272" t="str">
        <f t="shared" si="39"/>
        <v/>
      </c>
      <c r="H493" s="272" t="str">
        <f>IFERROR(VLOOKUP(B493,CAPTURE_DATA!$W$4:$Z$2000,4,FALSE),"")</f>
        <v/>
      </c>
    </row>
    <row r="494" spans="1:8" x14ac:dyDescent="0.35">
      <c r="A494" s="272">
        <f t="shared" si="35"/>
        <v>1</v>
      </c>
      <c r="B494" s="7" t="str">
        <f>IF(CAPTURE_DATA!W495=0,"",CAPTURE_DATA!W495)</f>
        <v/>
      </c>
      <c r="C494" s="272" t="str">
        <f t="shared" si="36"/>
        <v/>
      </c>
      <c r="D494" s="272" t="str">
        <f t="shared" si="37"/>
        <v/>
      </c>
      <c r="E494" s="272">
        <f t="shared" si="38"/>
        <v>0</v>
      </c>
      <c r="F494" s="272">
        <v>492</v>
      </c>
      <c r="G494" s="272" t="str">
        <f t="shared" si="39"/>
        <v/>
      </c>
      <c r="H494" s="272" t="str">
        <f>IFERROR(VLOOKUP(B494,CAPTURE_DATA!$W$4:$Z$2000,4,FALSE),"")</f>
        <v/>
      </c>
    </row>
    <row r="495" spans="1:8" x14ac:dyDescent="0.35">
      <c r="A495" s="272">
        <f t="shared" si="35"/>
        <v>1</v>
      </c>
      <c r="B495" s="7" t="str">
        <f>IF(CAPTURE_DATA!W496=0,"",CAPTURE_DATA!W496)</f>
        <v/>
      </c>
      <c r="C495" s="272" t="str">
        <f t="shared" si="36"/>
        <v/>
      </c>
      <c r="D495" s="272" t="str">
        <f t="shared" si="37"/>
        <v/>
      </c>
      <c r="E495" s="272">
        <f t="shared" si="38"/>
        <v>0</v>
      </c>
      <c r="F495" s="272">
        <v>493</v>
      </c>
      <c r="G495" s="272" t="str">
        <f t="shared" si="39"/>
        <v/>
      </c>
      <c r="H495" s="272" t="str">
        <f>IFERROR(VLOOKUP(B495,CAPTURE_DATA!$W$4:$Z$2000,4,FALSE),"")</f>
        <v/>
      </c>
    </row>
    <row r="496" spans="1:8" x14ac:dyDescent="0.35">
      <c r="A496" s="272">
        <f t="shared" si="35"/>
        <v>1</v>
      </c>
      <c r="B496" s="7" t="str">
        <f>IF(CAPTURE_DATA!W497=0,"",CAPTURE_DATA!W497)</f>
        <v/>
      </c>
      <c r="C496" s="272" t="str">
        <f t="shared" si="36"/>
        <v/>
      </c>
      <c r="D496" s="272" t="str">
        <f t="shared" si="37"/>
        <v/>
      </c>
      <c r="E496" s="272">
        <f t="shared" si="38"/>
        <v>0</v>
      </c>
      <c r="F496" s="272">
        <v>494</v>
      </c>
      <c r="G496" s="272" t="str">
        <f t="shared" si="39"/>
        <v/>
      </c>
      <c r="H496" s="272" t="str">
        <f>IFERROR(VLOOKUP(B496,CAPTURE_DATA!$W$4:$Z$2000,4,FALSE),"")</f>
        <v/>
      </c>
    </row>
    <row r="497" spans="1:8" x14ac:dyDescent="0.35">
      <c r="A497" s="272">
        <f t="shared" si="35"/>
        <v>1</v>
      </c>
      <c r="B497" s="7" t="str">
        <f>IF(CAPTURE_DATA!W498=0,"",CAPTURE_DATA!W498)</f>
        <v/>
      </c>
      <c r="C497" s="272" t="str">
        <f t="shared" si="36"/>
        <v/>
      </c>
      <c r="D497" s="272" t="str">
        <f t="shared" si="37"/>
        <v/>
      </c>
      <c r="E497" s="272">
        <f t="shared" si="38"/>
        <v>0</v>
      </c>
      <c r="F497" s="272">
        <v>495</v>
      </c>
      <c r="G497" s="272" t="str">
        <f t="shared" si="39"/>
        <v/>
      </c>
      <c r="H497" s="272" t="str">
        <f>IFERROR(VLOOKUP(B497,CAPTURE_DATA!$W$4:$Z$2000,4,FALSE),"")</f>
        <v/>
      </c>
    </row>
    <row r="498" spans="1:8" x14ac:dyDescent="0.35">
      <c r="A498" s="272">
        <f t="shared" si="35"/>
        <v>1</v>
      </c>
      <c r="B498" s="7" t="str">
        <f>IF(CAPTURE_DATA!W499=0,"",CAPTURE_DATA!W499)</f>
        <v/>
      </c>
      <c r="C498" s="272" t="str">
        <f t="shared" si="36"/>
        <v/>
      </c>
      <c r="D498" s="272" t="str">
        <f t="shared" si="37"/>
        <v/>
      </c>
      <c r="E498" s="272">
        <f t="shared" si="38"/>
        <v>0</v>
      </c>
      <c r="F498" s="272">
        <v>496</v>
      </c>
      <c r="G498" s="272" t="str">
        <f t="shared" si="39"/>
        <v/>
      </c>
      <c r="H498" s="272" t="str">
        <f>IFERROR(VLOOKUP(B498,CAPTURE_DATA!$W$4:$Z$2000,4,FALSE),"")</f>
        <v/>
      </c>
    </row>
    <row r="499" spans="1:8" x14ac:dyDescent="0.35">
      <c r="A499" s="272">
        <f t="shared" si="35"/>
        <v>1</v>
      </c>
      <c r="B499" s="7" t="str">
        <f>IF(CAPTURE_DATA!W500=0,"",CAPTURE_DATA!W500)</f>
        <v/>
      </c>
      <c r="C499" s="272" t="str">
        <f t="shared" si="36"/>
        <v/>
      </c>
      <c r="D499" s="272" t="str">
        <f t="shared" si="37"/>
        <v/>
      </c>
      <c r="E499" s="272">
        <f t="shared" si="38"/>
        <v>0</v>
      </c>
      <c r="F499" s="272">
        <v>497</v>
      </c>
      <c r="G499" s="272" t="str">
        <f t="shared" si="39"/>
        <v/>
      </c>
      <c r="H499" s="272" t="str">
        <f>IFERROR(VLOOKUP(B499,CAPTURE_DATA!$W$4:$Z$2000,4,FALSE),"")</f>
        <v/>
      </c>
    </row>
    <row r="500" spans="1:8" x14ac:dyDescent="0.35">
      <c r="A500" s="272">
        <f t="shared" si="35"/>
        <v>1</v>
      </c>
      <c r="B500" s="7" t="str">
        <f>IF(CAPTURE_DATA!W501=0,"",CAPTURE_DATA!W501)</f>
        <v/>
      </c>
      <c r="C500" s="272" t="str">
        <f t="shared" si="36"/>
        <v/>
      </c>
      <c r="D500" s="272" t="str">
        <f t="shared" si="37"/>
        <v/>
      </c>
      <c r="E500" s="272">
        <f t="shared" si="38"/>
        <v>0</v>
      </c>
      <c r="F500" s="272">
        <v>498</v>
      </c>
      <c r="G500" s="272" t="str">
        <f t="shared" si="39"/>
        <v/>
      </c>
      <c r="H500" s="272" t="str">
        <f>IFERROR(VLOOKUP(B500,CAPTURE_DATA!$W$4:$Z$2000,4,FALSE),"")</f>
        <v/>
      </c>
    </row>
    <row r="501" spans="1:8" x14ac:dyDescent="0.35">
      <c r="A501" s="272">
        <f t="shared" si="35"/>
        <v>1</v>
      </c>
      <c r="B501" s="7" t="str">
        <f>IF(CAPTURE_DATA!W502=0,"",CAPTURE_DATA!W502)</f>
        <v/>
      </c>
      <c r="C501" s="272" t="str">
        <f t="shared" si="36"/>
        <v/>
      </c>
      <c r="D501" s="272" t="str">
        <f t="shared" si="37"/>
        <v/>
      </c>
      <c r="E501" s="272">
        <f t="shared" si="38"/>
        <v>0</v>
      </c>
      <c r="F501" s="272">
        <v>499</v>
      </c>
      <c r="G501" s="272" t="str">
        <f t="shared" si="39"/>
        <v/>
      </c>
      <c r="H501" s="272" t="str">
        <f>IFERROR(VLOOKUP(B501,CAPTURE_DATA!$W$4:$Z$2000,4,FALSE),"")</f>
        <v/>
      </c>
    </row>
    <row r="502" spans="1:8" x14ac:dyDescent="0.35">
      <c r="A502" s="272">
        <f t="shared" si="35"/>
        <v>1</v>
      </c>
      <c r="B502" s="7" t="str">
        <f>IF(CAPTURE_DATA!W503=0,"",CAPTURE_DATA!W503)</f>
        <v/>
      </c>
      <c r="C502" s="272" t="str">
        <f t="shared" si="36"/>
        <v/>
      </c>
      <c r="D502" s="272" t="str">
        <f t="shared" si="37"/>
        <v/>
      </c>
      <c r="E502" s="272">
        <f t="shared" si="38"/>
        <v>0</v>
      </c>
      <c r="F502" s="272">
        <v>500</v>
      </c>
      <c r="G502" s="272" t="str">
        <f t="shared" si="39"/>
        <v/>
      </c>
      <c r="H502" s="272" t="str">
        <f>IFERROR(VLOOKUP(B502,CAPTURE_DATA!$W$4:$Z$2000,4,FALSE),"")</f>
        <v/>
      </c>
    </row>
    <row r="503" spans="1:8" x14ac:dyDescent="0.35">
      <c r="A503" s="272">
        <f t="shared" si="35"/>
        <v>1</v>
      </c>
      <c r="B503" s="7" t="str">
        <f>IF(CAPTURE_DATA!W504=0,"",CAPTURE_DATA!W504)</f>
        <v/>
      </c>
      <c r="C503" s="272" t="str">
        <f t="shared" si="36"/>
        <v/>
      </c>
      <c r="D503" s="272" t="str">
        <f t="shared" si="37"/>
        <v/>
      </c>
      <c r="E503" s="272">
        <f t="shared" si="38"/>
        <v>0</v>
      </c>
      <c r="F503" s="272">
        <v>501</v>
      </c>
      <c r="G503" s="272" t="str">
        <f t="shared" si="39"/>
        <v/>
      </c>
      <c r="H503" s="272" t="str">
        <f>IFERROR(VLOOKUP(B503,CAPTURE_DATA!$W$4:$Z$2000,4,FALSE),"")</f>
        <v/>
      </c>
    </row>
    <row r="504" spans="1:8" x14ac:dyDescent="0.35">
      <c r="A504" s="272">
        <f t="shared" si="35"/>
        <v>1</v>
      </c>
      <c r="B504" s="7" t="str">
        <f>IF(CAPTURE_DATA!W505=0,"",CAPTURE_DATA!W505)</f>
        <v/>
      </c>
      <c r="C504" s="272" t="str">
        <f t="shared" si="36"/>
        <v/>
      </c>
      <c r="D504" s="272" t="str">
        <f t="shared" si="37"/>
        <v/>
      </c>
      <c r="E504" s="272">
        <f t="shared" si="38"/>
        <v>0</v>
      </c>
      <c r="F504" s="272">
        <v>502</v>
      </c>
      <c r="G504" s="272" t="str">
        <f t="shared" si="39"/>
        <v/>
      </c>
      <c r="H504" s="272" t="str">
        <f>IFERROR(VLOOKUP(B504,CAPTURE_DATA!$W$4:$Z$2000,4,FALSE),"")</f>
        <v/>
      </c>
    </row>
    <row r="505" spans="1:8" x14ac:dyDescent="0.35">
      <c r="A505" s="272">
        <f t="shared" si="35"/>
        <v>1</v>
      </c>
      <c r="B505" s="7" t="str">
        <f>IF(CAPTURE_DATA!W506=0,"",CAPTURE_DATA!W506)</f>
        <v/>
      </c>
      <c r="C505" s="272" t="str">
        <f t="shared" si="36"/>
        <v/>
      </c>
      <c r="D505" s="272" t="str">
        <f t="shared" si="37"/>
        <v/>
      </c>
      <c r="E505" s="272">
        <f t="shared" si="38"/>
        <v>0</v>
      </c>
      <c r="F505" s="272">
        <v>503</v>
      </c>
      <c r="G505" s="272" t="str">
        <f t="shared" si="39"/>
        <v/>
      </c>
      <c r="H505" s="272" t="str">
        <f>IFERROR(VLOOKUP(B505,CAPTURE_DATA!$W$4:$Z$2000,4,FALSE),"")</f>
        <v/>
      </c>
    </row>
    <row r="506" spans="1:8" x14ac:dyDescent="0.35">
      <c r="A506" s="272">
        <f t="shared" si="35"/>
        <v>1</v>
      </c>
      <c r="B506" s="7" t="str">
        <f>IF(CAPTURE_DATA!W507=0,"",CAPTURE_DATA!W507)</f>
        <v/>
      </c>
      <c r="C506" s="272" t="str">
        <f t="shared" si="36"/>
        <v/>
      </c>
      <c r="D506" s="272" t="str">
        <f t="shared" si="37"/>
        <v/>
      </c>
      <c r="E506" s="272">
        <f t="shared" si="38"/>
        <v>0</v>
      </c>
      <c r="F506" s="272">
        <v>504</v>
      </c>
      <c r="G506" s="272" t="str">
        <f t="shared" si="39"/>
        <v/>
      </c>
      <c r="H506" s="272" t="str">
        <f>IFERROR(VLOOKUP(B506,CAPTURE_DATA!$W$4:$Z$2000,4,FALSE),"")</f>
        <v/>
      </c>
    </row>
    <row r="507" spans="1:8" x14ac:dyDescent="0.35">
      <c r="A507" s="272">
        <f t="shared" si="35"/>
        <v>1</v>
      </c>
      <c r="B507" s="7" t="str">
        <f>IF(CAPTURE_DATA!W508=0,"",CAPTURE_DATA!W508)</f>
        <v/>
      </c>
      <c r="C507" s="272" t="str">
        <f t="shared" si="36"/>
        <v/>
      </c>
      <c r="D507" s="272" t="str">
        <f t="shared" si="37"/>
        <v/>
      </c>
      <c r="E507" s="272">
        <f t="shared" si="38"/>
        <v>0</v>
      </c>
      <c r="F507" s="272">
        <v>505</v>
      </c>
      <c r="G507" s="272" t="str">
        <f t="shared" si="39"/>
        <v/>
      </c>
      <c r="H507" s="272" t="str">
        <f>IFERROR(VLOOKUP(B507,CAPTURE_DATA!$W$4:$Z$2000,4,FALSE),"")</f>
        <v/>
      </c>
    </row>
    <row r="508" spans="1:8" x14ac:dyDescent="0.35">
      <c r="A508" s="272">
        <f t="shared" si="35"/>
        <v>1</v>
      </c>
      <c r="B508" s="7" t="str">
        <f>IF(CAPTURE_DATA!W509=0,"",CAPTURE_DATA!W509)</f>
        <v/>
      </c>
      <c r="C508" s="272" t="str">
        <f t="shared" si="36"/>
        <v/>
      </c>
      <c r="D508" s="272" t="str">
        <f t="shared" si="37"/>
        <v/>
      </c>
      <c r="E508" s="272">
        <f t="shared" si="38"/>
        <v>0</v>
      </c>
      <c r="F508" s="272">
        <v>506</v>
      </c>
      <c r="G508" s="272" t="str">
        <f t="shared" si="39"/>
        <v/>
      </c>
      <c r="H508" s="272" t="str">
        <f>IFERROR(VLOOKUP(B508,CAPTURE_DATA!$W$4:$Z$2000,4,FALSE),"")</f>
        <v/>
      </c>
    </row>
    <row r="509" spans="1:8" x14ac:dyDescent="0.35">
      <c r="A509" s="272">
        <f t="shared" si="35"/>
        <v>1</v>
      </c>
      <c r="B509" s="7" t="str">
        <f>IF(CAPTURE_DATA!W510=0,"",CAPTURE_DATA!W510)</f>
        <v/>
      </c>
      <c r="C509" s="272" t="str">
        <f t="shared" si="36"/>
        <v/>
      </c>
      <c r="D509" s="272" t="str">
        <f t="shared" si="37"/>
        <v/>
      </c>
      <c r="E509" s="272">
        <f t="shared" si="38"/>
        <v>0</v>
      </c>
      <c r="F509" s="272">
        <v>507</v>
      </c>
      <c r="G509" s="272" t="str">
        <f t="shared" si="39"/>
        <v/>
      </c>
      <c r="H509" s="272" t="str">
        <f>IFERROR(VLOOKUP(B509,CAPTURE_DATA!$W$4:$Z$2000,4,FALSE),"")</f>
        <v/>
      </c>
    </row>
    <row r="510" spans="1:8" x14ac:dyDescent="0.35">
      <c r="A510" s="272">
        <f t="shared" si="35"/>
        <v>1</v>
      </c>
      <c r="B510" s="7" t="str">
        <f>IF(CAPTURE_DATA!W511=0,"",CAPTURE_DATA!W511)</f>
        <v/>
      </c>
      <c r="C510" s="272" t="str">
        <f t="shared" si="36"/>
        <v/>
      </c>
      <c r="D510" s="272" t="str">
        <f t="shared" si="37"/>
        <v/>
      </c>
      <c r="E510" s="272">
        <f t="shared" si="38"/>
        <v>0</v>
      </c>
      <c r="F510" s="272">
        <v>508</v>
      </c>
      <c r="G510" s="272" t="str">
        <f t="shared" si="39"/>
        <v/>
      </c>
      <c r="H510" s="272" t="str">
        <f>IFERROR(VLOOKUP(B510,CAPTURE_DATA!$W$4:$Z$2000,4,FALSE),"")</f>
        <v/>
      </c>
    </row>
    <row r="511" spans="1:8" x14ac:dyDescent="0.35">
      <c r="A511" s="272">
        <f t="shared" si="35"/>
        <v>1</v>
      </c>
      <c r="B511" s="7" t="str">
        <f>IF(CAPTURE_DATA!W512=0,"",CAPTURE_DATA!W512)</f>
        <v/>
      </c>
      <c r="C511" s="272" t="str">
        <f t="shared" si="36"/>
        <v/>
      </c>
      <c r="D511" s="272" t="str">
        <f t="shared" si="37"/>
        <v/>
      </c>
      <c r="E511" s="272">
        <f t="shared" si="38"/>
        <v>0</v>
      </c>
      <c r="F511" s="272">
        <v>509</v>
      </c>
      <c r="G511" s="272" t="str">
        <f t="shared" si="39"/>
        <v/>
      </c>
      <c r="H511" s="272" t="str">
        <f>IFERROR(VLOOKUP(B511,CAPTURE_DATA!$W$4:$Z$2000,4,FALSE),"")</f>
        <v/>
      </c>
    </row>
    <row r="512" spans="1:8" x14ac:dyDescent="0.35">
      <c r="A512" s="272">
        <f t="shared" si="35"/>
        <v>1</v>
      </c>
      <c r="B512" s="7" t="str">
        <f>IF(CAPTURE_DATA!W513=0,"",CAPTURE_DATA!W513)</f>
        <v/>
      </c>
      <c r="C512" s="272" t="str">
        <f t="shared" si="36"/>
        <v/>
      </c>
      <c r="D512" s="272" t="str">
        <f t="shared" si="37"/>
        <v/>
      </c>
      <c r="E512" s="272">
        <f t="shared" si="38"/>
        <v>0</v>
      </c>
      <c r="F512" s="272">
        <v>510</v>
      </c>
      <c r="G512" s="272" t="str">
        <f t="shared" si="39"/>
        <v/>
      </c>
      <c r="H512" s="272" t="str">
        <f>IFERROR(VLOOKUP(B512,CAPTURE_DATA!$W$4:$Z$2000,4,FALSE),"")</f>
        <v/>
      </c>
    </row>
    <row r="513" spans="1:8" x14ac:dyDescent="0.35">
      <c r="A513" s="272">
        <f t="shared" si="35"/>
        <v>1</v>
      </c>
      <c r="B513" s="7" t="str">
        <f>IF(CAPTURE_DATA!W514=0,"",CAPTURE_DATA!W514)</f>
        <v/>
      </c>
      <c r="C513" s="272" t="str">
        <f t="shared" si="36"/>
        <v/>
      </c>
      <c r="D513" s="272" t="str">
        <f t="shared" si="37"/>
        <v/>
      </c>
      <c r="E513" s="272">
        <f t="shared" si="38"/>
        <v>0</v>
      </c>
      <c r="F513" s="272">
        <v>511</v>
      </c>
      <c r="G513" s="272" t="str">
        <f t="shared" si="39"/>
        <v/>
      </c>
      <c r="H513" s="272" t="str">
        <f>IFERROR(VLOOKUP(B513,CAPTURE_DATA!$W$4:$Z$2000,4,FALSE),"")</f>
        <v/>
      </c>
    </row>
    <row r="514" spans="1:8" x14ac:dyDescent="0.35">
      <c r="A514" s="272">
        <f t="shared" si="35"/>
        <v>1</v>
      </c>
      <c r="B514" s="7" t="str">
        <f>IF(CAPTURE_DATA!W515=0,"",CAPTURE_DATA!W515)</f>
        <v/>
      </c>
      <c r="C514" s="272" t="str">
        <f t="shared" si="36"/>
        <v/>
      </c>
      <c r="D514" s="272" t="str">
        <f t="shared" si="37"/>
        <v/>
      </c>
      <c r="E514" s="272">
        <f t="shared" si="38"/>
        <v>0</v>
      </c>
      <c r="F514" s="272">
        <v>512</v>
      </c>
      <c r="G514" s="272" t="str">
        <f t="shared" si="39"/>
        <v/>
      </c>
      <c r="H514" s="272" t="str">
        <f>IFERROR(VLOOKUP(B514,CAPTURE_DATA!$W$4:$Z$2000,4,FALSE),"")</f>
        <v/>
      </c>
    </row>
    <row r="515" spans="1:8" x14ac:dyDescent="0.35">
      <c r="A515" s="272">
        <f t="shared" si="35"/>
        <v>1</v>
      </c>
      <c r="B515" s="7" t="str">
        <f>IF(CAPTURE_DATA!W516=0,"",CAPTURE_DATA!W516)</f>
        <v/>
      </c>
      <c r="C515" s="272" t="str">
        <f t="shared" si="36"/>
        <v/>
      </c>
      <c r="D515" s="272" t="str">
        <f t="shared" si="37"/>
        <v/>
      </c>
      <c r="E515" s="272">
        <f t="shared" si="38"/>
        <v>0</v>
      </c>
      <c r="F515" s="272">
        <v>513</v>
      </c>
      <c r="G515" s="272" t="str">
        <f t="shared" si="39"/>
        <v/>
      </c>
      <c r="H515" s="272" t="str">
        <f>IFERROR(VLOOKUP(B515,CAPTURE_DATA!$W$4:$Z$2000,4,FALSE),"")</f>
        <v/>
      </c>
    </row>
    <row r="516" spans="1:8" x14ac:dyDescent="0.35">
      <c r="A516" s="272">
        <f t="shared" ref="A516:A579" si="40">RANK(E516,$E$3:$E$2000,)</f>
        <v>1</v>
      </c>
      <c r="B516" s="7" t="str">
        <f>IF(CAPTURE_DATA!W517=0,"",CAPTURE_DATA!W517)</f>
        <v/>
      </c>
      <c r="C516" s="272" t="str">
        <f t="shared" ref="C516:C579" si="41">IFERROR(VALUE(B516),"")</f>
        <v/>
      </c>
      <c r="D516" s="272" t="str">
        <f t="shared" ref="D516:D579" si="42">IF(CONCATENATE(B516,"-",H516)="-","",(CONCATENATE(B516,"-",H516)))</f>
        <v/>
      </c>
      <c r="E516" s="272">
        <f t="shared" ref="E516:E579" si="43">IF(C516="",0,C516)</f>
        <v>0</v>
      </c>
      <c r="F516" s="272">
        <v>514</v>
      </c>
      <c r="G516" s="272" t="str">
        <f t="shared" ref="G516:G579" si="44">IFERROR(VLOOKUP(F516,$A$1:$D$2000,4,FALSE),"")</f>
        <v/>
      </c>
      <c r="H516" s="272" t="str">
        <f>IFERROR(VLOOKUP(B516,CAPTURE_DATA!$W$4:$Z$2000,4,FALSE),"")</f>
        <v/>
      </c>
    </row>
    <row r="517" spans="1:8" x14ac:dyDescent="0.35">
      <c r="A517" s="272">
        <f t="shared" si="40"/>
        <v>1</v>
      </c>
      <c r="B517" s="7" t="str">
        <f>IF(CAPTURE_DATA!W518=0,"",CAPTURE_DATA!W518)</f>
        <v/>
      </c>
      <c r="C517" s="272" t="str">
        <f t="shared" si="41"/>
        <v/>
      </c>
      <c r="D517" s="272" t="str">
        <f t="shared" si="42"/>
        <v/>
      </c>
      <c r="E517" s="272">
        <f t="shared" si="43"/>
        <v>0</v>
      </c>
      <c r="F517" s="272">
        <v>515</v>
      </c>
      <c r="G517" s="272" t="str">
        <f t="shared" si="44"/>
        <v/>
      </c>
      <c r="H517" s="272" t="str">
        <f>IFERROR(VLOOKUP(B517,CAPTURE_DATA!$W$4:$Z$2000,4,FALSE),"")</f>
        <v/>
      </c>
    </row>
    <row r="518" spans="1:8" x14ac:dyDescent="0.35">
      <c r="A518" s="272">
        <f t="shared" si="40"/>
        <v>1</v>
      </c>
      <c r="B518" s="7" t="str">
        <f>IF(CAPTURE_DATA!W519=0,"",CAPTURE_DATA!W519)</f>
        <v/>
      </c>
      <c r="C518" s="272" t="str">
        <f t="shared" si="41"/>
        <v/>
      </c>
      <c r="D518" s="272" t="str">
        <f t="shared" si="42"/>
        <v/>
      </c>
      <c r="E518" s="272">
        <f t="shared" si="43"/>
        <v>0</v>
      </c>
      <c r="F518" s="272">
        <v>516</v>
      </c>
      <c r="G518" s="272" t="str">
        <f t="shared" si="44"/>
        <v/>
      </c>
      <c r="H518" s="272" t="str">
        <f>IFERROR(VLOOKUP(B518,CAPTURE_DATA!$W$4:$Z$2000,4,FALSE),"")</f>
        <v/>
      </c>
    </row>
    <row r="519" spans="1:8" x14ac:dyDescent="0.35">
      <c r="A519" s="272">
        <f t="shared" si="40"/>
        <v>1</v>
      </c>
      <c r="B519" s="7" t="str">
        <f>IF(CAPTURE_DATA!W520=0,"",CAPTURE_DATA!W520)</f>
        <v/>
      </c>
      <c r="C519" s="272" t="str">
        <f t="shared" si="41"/>
        <v/>
      </c>
      <c r="D519" s="272" t="str">
        <f t="shared" si="42"/>
        <v/>
      </c>
      <c r="E519" s="272">
        <f t="shared" si="43"/>
        <v>0</v>
      </c>
      <c r="F519" s="272">
        <v>517</v>
      </c>
      <c r="G519" s="272" t="str">
        <f t="shared" si="44"/>
        <v/>
      </c>
      <c r="H519" s="272" t="str">
        <f>IFERROR(VLOOKUP(B519,CAPTURE_DATA!$W$4:$Z$2000,4,FALSE),"")</f>
        <v/>
      </c>
    </row>
    <row r="520" spans="1:8" x14ac:dyDescent="0.35">
      <c r="A520" s="272">
        <f t="shared" si="40"/>
        <v>1</v>
      </c>
      <c r="B520" s="7" t="str">
        <f>IF(CAPTURE_DATA!W521=0,"",CAPTURE_DATA!W521)</f>
        <v/>
      </c>
      <c r="C520" s="272" t="str">
        <f t="shared" si="41"/>
        <v/>
      </c>
      <c r="D520" s="272" t="str">
        <f t="shared" si="42"/>
        <v/>
      </c>
      <c r="E520" s="272">
        <f t="shared" si="43"/>
        <v>0</v>
      </c>
      <c r="F520" s="272">
        <v>518</v>
      </c>
      <c r="G520" s="272" t="str">
        <f t="shared" si="44"/>
        <v/>
      </c>
      <c r="H520" s="272" t="str">
        <f>IFERROR(VLOOKUP(B520,CAPTURE_DATA!$W$4:$Z$2000,4,FALSE),"")</f>
        <v/>
      </c>
    </row>
    <row r="521" spans="1:8" x14ac:dyDescent="0.35">
      <c r="A521" s="272">
        <f t="shared" si="40"/>
        <v>1</v>
      </c>
      <c r="B521" s="7" t="str">
        <f>IF(CAPTURE_DATA!W522=0,"",CAPTURE_DATA!W522)</f>
        <v/>
      </c>
      <c r="C521" s="272" t="str">
        <f t="shared" si="41"/>
        <v/>
      </c>
      <c r="D521" s="272" t="str">
        <f t="shared" si="42"/>
        <v/>
      </c>
      <c r="E521" s="272">
        <f t="shared" si="43"/>
        <v>0</v>
      </c>
      <c r="F521" s="272">
        <v>519</v>
      </c>
      <c r="G521" s="272" t="str">
        <f t="shared" si="44"/>
        <v/>
      </c>
      <c r="H521" s="272" t="str">
        <f>IFERROR(VLOOKUP(B521,CAPTURE_DATA!$W$4:$Z$2000,4,FALSE),"")</f>
        <v/>
      </c>
    </row>
    <row r="522" spans="1:8" x14ac:dyDescent="0.35">
      <c r="A522" s="272">
        <f t="shared" si="40"/>
        <v>1</v>
      </c>
      <c r="B522" s="7" t="str">
        <f>IF(CAPTURE_DATA!W523=0,"",CAPTURE_DATA!W523)</f>
        <v/>
      </c>
      <c r="C522" s="272" t="str">
        <f t="shared" si="41"/>
        <v/>
      </c>
      <c r="D522" s="272" t="str">
        <f t="shared" si="42"/>
        <v/>
      </c>
      <c r="E522" s="272">
        <f t="shared" si="43"/>
        <v>0</v>
      </c>
      <c r="F522" s="272">
        <v>520</v>
      </c>
      <c r="G522" s="272" t="str">
        <f t="shared" si="44"/>
        <v/>
      </c>
      <c r="H522" s="272" t="str">
        <f>IFERROR(VLOOKUP(B522,CAPTURE_DATA!$W$4:$Z$2000,4,FALSE),"")</f>
        <v/>
      </c>
    </row>
    <row r="523" spans="1:8" x14ac:dyDescent="0.35">
      <c r="A523" s="272">
        <f t="shared" si="40"/>
        <v>1</v>
      </c>
      <c r="B523" s="7" t="str">
        <f>IF(CAPTURE_DATA!W524=0,"",CAPTURE_DATA!W524)</f>
        <v/>
      </c>
      <c r="C523" s="272" t="str">
        <f t="shared" si="41"/>
        <v/>
      </c>
      <c r="D523" s="272" t="str">
        <f t="shared" si="42"/>
        <v/>
      </c>
      <c r="E523" s="272">
        <f t="shared" si="43"/>
        <v>0</v>
      </c>
      <c r="F523" s="272">
        <v>521</v>
      </c>
      <c r="G523" s="272" t="str">
        <f t="shared" si="44"/>
        <v/>
      </c>
      <c r="H523" s="272" t="str">
        <f>IFERROR(VLOOKUP(B523,CAPTURE_DATA!$W$4:$Z$2000,4,FALSE),"")</f>
        <v/>
      </c>
    </row>
    <row r="524" spans="1:8" x14ac:dyDescent="0.35">
      <c r="A524" s="272">
        <f t="shared" si="40"/>
        <v>1</v>
      </c>
      <c r="B524" s="7" t="str">
        <f>IF(CAPTURE_DATA!W525=0,"",CAPTURE_DATA!W525)</f>
        <v/>
      </c>
      <c r="C524" s="272" t="str">
        <f t="shared" si="41"/>
        <v/>
      </c>
      <c r="D524" s="272" t="str">
        <f t="shared" si="42"/>
        <v/>
      </c>
      <c r="E524" s="272">
        <f t="shared" si="43"/>
        <v>0</v>
      </c>
      <c r="F524" s="272">
        <v>522</v>
      </c>
      <c r="G524" s="272" t="str">
        <f t="shared" si="44"/>
        <v/>
      </c>
      <c r="H524" s="272" t="str">
        <f>IFERROR(VLOOKUP(B524,CAPTURE_DATA!$W$4:$Z$2000,4,FALSE),"")</f>
        <v/>
      </c>
    </row>
    <row r="525" spans="1:8" x14ac:dyDescent="0.35">
      <c r="A525" s="272">
        <f t="shared" si="40"/>
        <v>1</v>
      </c>
      <c r="B525" s="7" t="str">
        <f>IF(CAPTURE_DATA!W526=0,"",CAPTURE_DATA!W526)</f>
        <v/>
      </c>
      <c r="C525" s="272" t="str">
        <f t="shared" si="41"/>
        <v/>
      </c>
      <c r="D525" s="272" t="str">
        <f t="shared" si="42"/>
        <v/>
      </c>
      <c r="E525" s="272">
        <f t="shared" si="43"/>
        <v>0</v>
      </c>
      <c r="F525" s="272">
        <v>523</v>
      </c>
      <c r="G525" s="272" t="str">
        <f t="shared" si="44"/>
        <v/>
      </c>
      <c r="H525" s="272" t="str">
        <f>IFERROR(VLOOKUP(B525,CAPTURE_DATA!$W$4:$Z$2000,4,FALSE),"")</f>
        <v/>
      </c>
    </row>
    <row r="526" spans="1:8" x14ac:dyDescent="0.35">
      <c r="A526" s="272">
        <f t="shared" si="40"/>
        <v>1</v>
      </c>
      <c r="B526" s="7" t="str">
        <f>IF(CAPTURE_DATA!W527=0,"",CAPTURE_DATA!W527)</f>
        <v/>
      </c>
      <c r="C526" s="272" t="str">
        <f t="shared" si="41"/>
        <v/>
      </c>
      <c r="D526" s="272" t="str">
        <f t="shared" si="42"/>
        <v/>
      </c>
      <c r="E526" s="272">
        <f t="shared" si="43"/>
        <v>0</v>
      </c>
      <c r="F526" s="272">
        <v>524</v>
      </c>
      <c r="G526" s="272" t="str">
        <f t="shared" si="44"/>
        <v/>
      </c>
      <c r="H526" s="272" t="str">
        <f>IFERROR(VLOOKUP(B526,CAPTURE_DATA!$W$4:$Z$2000,4,FALSE),"")</f>
        <v/>
      </c>
    </row>
    <row r="527" spans="1:8" x14ac:dyDescent="0.35">
      <c r="A527" s="272">
        <f t="shared" si="40"/>
        <v>1</v>
      </c>
      <c r="B527" s="7" t="str">
        <f>IF(CAPTURE_DATA!W528=0,"",CAPTURE_DATA!W528)</f>
        <v/>
      </c>
      <c r="C527" s="272" t="str">
        <f t="shared" si="41"/>
        <v/>
      </c>
      <c r="D527" s="272" t="str">
        <f t="shared" si="42"/>
        <v/>
      </c>
      <c r="E527" s="272">
        <f t="shared" si="43"/>
        <v>0</v>
      </c>
      <c r="F527" s="272">
        <v>525</v>
      </c>
      <c r="G527" s="272" t="str">
        <f t="shared" si="44"/>
        <v/>
      </c>
      <c r="H527" s="272" t="str">
        <f>IFERROR(VLOOKUP(B527,CAPTURE_DATA!$W$4:$Z$2000,4,FALSE),"")</f>
        <v/>
      </c>
    </row>
    <row r="528" spans="1:8" x14ac:dyDescent="0.35">
      <c r="A528" s="272">
        <f t="shared" si="40"/>
        <v>1</v>
      </c>
      <c r="B528" s="7" t="str">
        <f>IF(CAPTURE_DATA!W529=0,"",CAPTURE_DATA!W529)</f>
        <v/>
      </c>
      <c r="C528" s="272" t="str">
        <f t="shared" si="41"/>
        <v/>
      </c>
      <c r="D528" s="272" t="str">
        <f t="shared" si="42"/>
        <v/>
      </c>
      <c r="E528" s="272">
        <f t="shared" si="43"/>
        <v>0</v>
      </c>
      <c r="F528" s="272">
        <v>526</v>
      </c>
      <c r="G528" s="272" t="str">
        <f t="shared" si="44"/>
        <v/>
      </c>
      <c r="H528" s="272" t="str">
        <f>IFERROR(VLOOKUP(B528,CAPTURE_DATA!$W$4:$Z$2000,4,FALSE),"")</f>
        <v/>
      </c>
    </row>
    <row r="529" spans="1:8" x14ac:dyDescent="0.35">
      <c r="A529" s="272">
        <f t="shared" si="40"/>
        <v>1</v>
      </c>
      <c r="B529" s="7" t="str">
        <f>IF(CAPTURE_DATA!W530=0,"",CAPTURE_DATA!W530)</f>
        <v/>
      </c>
      <c r="C529" s="272" t="str">
        <f t="shared" si="41"/>
        <v/>
      </c>
      <c r="D529" s="272" t="str">
        <f t="shared" si="42"/>
        <v/>
      </c>
      <c r="E529" s="272">
        <f t="shared" si="43"/>
        <v>0</v>
      </c>
      <c r="F529" s="272">
        <v>527</v>
      </c>
      <c r="G529" s="272" t="str">
        <f t="shared" si="44"/>
        <v/>
      </c>
      <c r="H529" s="272" t="str">
        <f>IFERROR(VLOOKUP(B529,CAPTURE_DATA!$W$4:$Z$2000,4,FALSE),"")</f>
        <v/>
      </c>
    </row>
    <row r="530" spans="1:8" x14ac:dyDescent="0.35">
      <c r="A530" s="272">
        <f t="shared" si="40"/>
        <v>1</v>
      </c>
      <c r="B530" s="7" t="str">
        <f>IF(CAPTURE_DATA!W531=0,"",CAPTURE_DATA!W531)</f>
        <v/>
      </c>
      <c r="C530" s="272" t="str">
        <f t="shared" si="41"/>
        <v/>
      </c>
      <c r="D530" s="272" t="str">
        <f t="shared" si="42"/>
        <v/>
      </c>
      <c r="E530" s="272">
        <f t="shared" si="43"/>
        <v>0</v>
      </c>
      <c r="F530" s="272">
        <v>528</v>
      </c>
      <c r="G530" s="272" t="str">
        <f t="shared" si="44"/>
        <v/>
      </c>
      <c r="H530" s="272" t="str">
        <f>IFERROR(VLOOKUP(B530,CAPTURE_DATA!$W$4:$Z$2000,4,FALSE),"")</f>
        <v/>
      </c>
    </row>
    <row r="531" spans="1:8" x14ac:dyDescent="0.35">
      <c r="A531" s="272">
        <f t="shared" si="40"/>
        <v>1</v>
      </c>
      <c r="B531" s="7" t="str">
        <f>IF(CAPTURE_DATA!W532=0,"",CAPTURE_DATA!W532)</f>
        <v/>
      </c>
      <c r="C531" s="272" t="str">
        <f t="shared" si="41"/>
        <v/>
      </c>
      <c r="D531" s="272" t="str">
        <f t="shared" si="42"/>
        <v/>
      </c>
      <c r="E531" s="272">
        <f t="shared" si="43"/>
        <v>0</v>
      </c>
      <c r="F531" s="272">
        <v>529</v>
      </c>
      <c r="G531" s="272" t="str">
        <f t="shared" si="44"/>
        <v/>
      </c>
      <c r="H531" s="272" t="str">
        <f>IFERROR(VLOOKUP(B531,CAPTURE_DATA!$W$4:$Z$2000,4,FALSE),"")</f>
        <v/>
      </c>
    </row>
    <row r="532" spans="1:8" x14ac:dyDescent="0.35">
      <c r="A532" s="272">
        <f t="shared" si="40"/>
        <v>1</v>
      </c>
      <c r="B532" s="7" t="str">
        <f>IF(CAPTURE_DATA!W533=0,"",CAPTURE_DATA!W533)</f>
        <v/>
      </c>
      <c r="C532" s="272" t="str">
        <f t="shared" si="41"/>
        <v/>
      </c>
      <c r="D532" s="272" t="str">
        <f t="shared" si="42"/>
        <v/>
      </c>
      <c r="E532" s="272">
        <f t="shared" si="43"/>
        <v>0</v>
      </c>
      <c r="F532" s="272">
        <v>530</v>
      </c>
      <c r="G532" s="272" t="str">
        <f t="shared" si="44"/>
        <v/>
      </c>
      <c r="H532" s="272" t="str">
        <f>IFERROR(VLOOKUP(B532,CAPTURE_DATA!$W$4:$Z$2000,4,FALSE),"")</f>
        <v/>
      </c>
    </row>
    <row r="533" spans="1:8" x14ac:dyDescent="0.35">
      <c r="A533" s="272">
        <f t="shared" si="40"/>
        <v>1</v>
      </c>
      <c r="B533" s="7" t="str">
        <f>IF(CAPTURE_DATA!W534=0,"",CAPTURE_DATA!W534)</f>
        <v/>
      </c>
      <c r="C533" s="272" t="str">
        <f t="shared" si="41"/>
        <v/>
      </c>
      <c r="D533" s="272" t="str">
        <f t="shared" si="42"/>
        <v/>
      </c>
      <c r="E533" s="272">
        <f t="shared" si="43"/>
        <v>0</v>
      </c>
      <c r="F533" s="272">
        <v>531</v>
      </c>
      <c r="G533" s="272" t="str">
        <f t="shared" si="44"/>
        <v/>
      </c>
      <c r="H533" s="272" t="str">
        <f>IFERROR(VLOOKUP(B533,CAPTURE_DATA!$W$4:$Z$2000,4,FALSE),"")</f>
        <v/>
      </c>
    </row>
    <row r="534" spans="1:8" x14ac:dyDescent="0.35">
      <c r="A534" s="272">
        <f t="shared" si="40"/>
        <v>1</v>
      </c>
      <c r="B534" s="7" t="str">
        <f>IF(CAPTURE_DATA!W535=0,"",CAPTURE_DATA!W535)</f>
        <v/>
      </c>
      <c r="C534" s="272" t="str">
        <f t="shared" si="41"/>
        <v/>
      </c>
      <c r="D534" s="272" t="str">
        <f t="shared" si="42"/>
        <v/>
      </c>
      <c r="E534" s="272">
        <f t="shared" si="43"/>
        <v>0</v>
      </c>
      <c r="F534" s="272">
        <v>532</v>
      </c>
      <c r="G534" s="272" t="str">
        <f t="shared" si="44"/>
        <v/>
      </c>
      <c r="H534" s="272" t="str">
        <f>IFERROR(VLOOKUP(B534,CAPTURE_DATA!$W$4:$Z$2000,4,FALSE),"")</f>
        <v/>
      </c>
    </row>
    <row r="535" spans="1:8" x14ac:dyDescent="0.35">
      <c r="A535" s="272">
        <f t="shared" si="40"/>
        <v>1</v>
      </c>
      <c r="B535" s="7" t="str">
        <f>IF(CAPTURE_DATA!W536=0,"",CAPTURE_DATA!W536)</f>
        <v/>
      </c>
      <c r="C535" s="272" t="str">
        <f t="shared" si="41"/>
        <v/>
      </c>
      <c r="D535" s="272" t="str">
        <f t="shared" si="42"/>
        <v/>
      </c>
      <c r="E535" s="272">
        <f t="shared" si="43"/>
        <v>0</v>
      </c>
      <c r="F535" s="272">
        <v>533</v>
      </c>
      <c r="G535" s="272" t="str">
        <f t="shared" si="44"/>
        <v/>
      </c>
      <c r="H535" s="272" t="str">
        <f>IFERROR(VLOOKUP(B535,CAPTURE_DATA!$W$4:$Z$2000,4,FALSE),"")</f>
        <v/>
      </c>
    </row>
    <row r="536" spans="1:8" x14ac:dyDescent="0.35">
      <c r="A536" s="272">
        <f t="shared" si="40"/>
        <v>1</v>
      </c>
      <c r="B536" s="7" t="str">
        <f>IF(CAPTURE_DATA!W537=0,"",CAPTURE_DATA!W537)</f>
        <v/>
      </c>
      <c r="C536" s="272" t="str">
        <f t="shared" si="41"/>
        <v/>
      </c>
      <c r="D536" s="272" t="str">
        <f t="shared" si="42"/>
        <v/>
      </c>
      <c r="E536" s="272">
        <f t="shared" si="43"/>
        <v>0</v>
      </c>
      <c r="F536" s="272">
        <v>534</v>
      </c>
      <c r="G536" s="272" t="str">
        <f t="shared" si="44"/>
        <v/>
      </c>
      <c r="H536" s="272" t="str">
        <f>IFERROR(VLOOKUP(B536,CAPTURE_DATA!$W$4:$Z$2000,4,FALSE),"")</f>
        <v/>
      </c>
    </row>
    <row r="537" spans="1:8" x14ac:dyDescent="0.35">
      <c r="A537" s="272">
        <f t="shared" si="40"/>
        <v>1</v>
      </c>
      <c r="B537" s="7" t="str">
        <f>IF(CAPTURE_DATA!W538=0,"",CAPTURE_DATA!W538)</f>
        <v/>
      </c>
      <c r="C537" s="272" t="str">
        <f t="shared" si="41"/>
        <v/>
      </c>
      <c r="D537" s="272" t="str">
        <f t="shared" si="42"/>
        <v/>
      </c>
      <c r="E537" s="272">
        <f t="shared" si="43"/>
        <v>0</v>
      </c>
      <c r="F537" s="272">
        <v>535</v>
      </c>
      <c r="G537" s="272" t="str">
        <f t="shared" si="44"/>
        <v/>
      </c>
      <c r="H537" s="272" t="str">
        <f>IFERROR(VLOOKUP(B537,CAPTURE_DATA!$W$4:$Z$2000,4,FALSE),"")</f>
        <v/>
      </c>
    </row>
    <row r="538" spans="1:8" x14ac:dyDescent="0.35">
      <c r="A538" s="272">
        <f t="shared" si="40"/>
        <v>1</v>
      </c>
      <c r="B538" s="7" t="str">
        <f>IF(CAPTURE_DATA!W539=0,"",CAPTURE_DATA!W539)</f>
        <v/>
      </c>
      <c r="C538" s="272" t="str">
        <f t="shared" si="41"/>
        <v/>
      </c>
      <c r="D538" s="272" t="str">
        <f t="shared" si="42"/>
        <v/>
      </c>
      <c r="E538" s="272">
        <f t="shared" si="43"/>
        <v>0</v>
      </c>
      <c r="F538" s="272">
        <v>536</v>
      </c>
      <c r="G538" s="272" t="str">
        <f t="shared" si="44"/>
        <v/>
      </c>
      <c r="H538" s="272" t="str">
        <f>IFERROR(VLOOKUP(B538,CAPTURE_DATA!$W$4:$Z$2000,4,FALSE),"")</f>
        <v/>
      </c>
    </row>
    <row r="539" spans="1:8" x14ac:dyDescent="0.35">
      <c r="A539" s="272">
        <f t="shared" si="40"/>
        <v>1</v>
      </c>
      <c r="B539" s="7" t="str">
        <f>IF(CAPTURE_DATA!W540=0,"",CAPTURE_DATA!W540)</f>
        <v/>
      </c>
      <c r="C539" s="272" t="str">
        <f t="shared" si="41"/>
        <v/>
      </c>
      <c r="D539" s="272" t="str">
        <f t="shared" si="42"/>
        <v/>
      </c>
      <c r="E539" s="272">
        <f t="shared" si="43"/>
        <v>0</v>
      </c>
      <c r="F539" s="272">
        <v>537</v>
      </c>
      <c r="G539" s="272" t="str">
        <f t="shared" si="44"/>
        <v/>
      </c>
      <c r="H539" s="272" t="str">
        <f>IFERROR(VLOOKUP(B539,CAPTURE_DATA!$W$4:$Z$2000,4,FALSE),"")</f>
        <v/>
      </c>
    </row>
    <row r="540" spans="1:8" x14ac:dyDescent="0.35">
      <c r="A540" s="272">
        <f t="shared" si="40"/>
        <v>1</v>
      </c>
      <c r="B540" s="7" t="str">
        <f>IF(CAPTURE_DATA!W541=0,"",CAPTURE_DATA!W541)</f>
        <v/>
      </c>
      <c r="C540" s="272" t="str">
        <f t="shared" si="41"/>
        <v/>
      </c>
      <c r="D540" s="272" t="str">
        <f t="shared" si="42"/>
        <v/>
      </c>
      <c r="E540" s="272">
        <f t="shared" si="43"/>
        <v>0</v>
      </c>
      <c r="F540" s="272">
        <v>538</v>
      </c>
      <c r="G540" s="272" t="str">
        <f t="shared" si="44"/>
        <v/>
      </c>
      <c r="H540" s="272" t="str">
        <f>IFERROR(VLOOKUP(B540,CAPTURE_DATA!$W$4:$Z$2000,4,FALSE),"")</f>
        <v/>
      </c>
    </row>
    <row r="541" spans="1:8" x14ac:dyDescent="0.35">
      <c r="A541" s="272">
        <f t="shared" si="40"/>
        <v>1</v>
      </c>
      <c r="B541" s="7" t="str">
        <f>IF(CAPTURE_DATA!W542=0,"",CAPTURE_DATA!W542)</f>
        <v/>
      </c>
      <c r="C541" s="272" t="str">
        <f t="shared" si="41"/>
        <v/>
      </c>
      <c r="D541" s="272" t="str">
        <f t="shared" si="42"/>
        <v/>
      </c>
      <c r="E541" s="272">
        <f t="shared" si="43"/>
        <v>0</v>
      </c>
      <c r="F541" s="272">
        <v>539</v>
      </c>
      <c r="G541" s="272" t="str">
        <f t="shared" si="44"/>
        <v/>
      </c>
      <c r="H541" s="272" t="str">
        <f>IFERROR(VLOOKUP(B541,CAPTURE_DATA!$W$4:$Z$2000,4,FALSE),"")</f>
        <v/>
      </c>
    </row>
    <row r="542" spans="1:8" x14ac:dyDescent="0.35">
      <c r="A542" s="272">
        <f t="shared" si="40"/>
        <v>1</v>
      </c>
      <c r="B542" s="7" t="str">
        <f>IF(CAPTURE_DATA!W543=0,"",CAPTURE_DATA!W543)</f>
        <v/>
      </c>
      <c r="C542" s="272" t="str">
        <f t="shared" si="41"/>
        <v/>
      </c>
      <c r="D542" s="272" t="str">
        <f t="shared" si="42"/>
        <v/>
      </c>
      <c r="E542" s="272">
        <f t="shared" si="43"/>
        <v>0</v>
      </c>
      <c r="F542" s="272">
        <v>540</v>
      </c>
      <c r="G542" s="272" t="str">
        <f t="shared" si="44"/>
        <v/>
      </c>
      <c r="H542" s="272" t="str">
        <f>IFERROR(VLOOKUP(B542,CAPTURE_DATA!$W$4:$Z$2000,4,FALSE),"")</f>
        <v/>
      </c>
    </row>
    <row r="543" spans="1:8" x14ac:dyDescent="0.35">
      <c r="A543" s="272">
        <f t="shared" si="40"/>
        <v>1</v>
      </c>
      <c r="B543" s="7" t="str">
        <f>IF(CAPTURE_DATA!W544=0,"",CAPTURE_DATA!W544)</f>
        <v/>
      </c>
      <c r="C543" s="272" t="str">
        <f t="shared" si="41"/>
        <v/>
      </c>
      <c r="D543" s="272" t="str">
        <f t="shared" si="42"/>
        <v/>
      </c>
      <c r="E543" s="272">
        <f t="shared" si="43"/>
        <v>0</v>
      </c>
      <c r="F543" s="272">
        <v>541</v>
      </c>
      <c r="G543" s="272" t="str">
        <f t="shared" si="44"/>
        <v/>
      </c>
      <c r="H543" s="272" t="str">
        <f>IFERROR(VLOOKUP(B543,CAPTURE_DATA!$W$4:$Z$2000,4,FALSE),"")</f>
        <v/>
      </c>
    </row>
    <row r="544" spans="1:8" x14ac:dyDescent="0.35">
      <c r="A544" s="272">
        <f t="shared" si="40"/>
        <v>1</v>
      </c>
      <c r="B544" s="7" t="str">
        <f>IF(CAPTURE_DATA!W545=0,"",CAPTURE_DATA!W545)</f>
        <v/>
      </c>
      <c r="C544" s="272" t="str">
        <f t="shared" si="41"/>
        <v/>
      </c>
      <c r="D544" s="272" t="str">
        <f t="shared" si="42"/>
        <v/>
      </c>
      <c r="E544" s="272">
        <f t="shared" si="43"/>
        <v>0</v>
      </c>
      <c r="F544" s="272">
        <v>542</v>
      </c>
      <c r="G544" s="272" t="str">
        <f t="shared" si="44"/>
        <v/>
      </c>
      <c r="H544" s="272" t="str">
        <f>IFERROR(VLOOKUP(B544,CAPTURE_DATA!$W$4:$Z$2000,4,FALSE),"")</f>
        <v/>
      </c>
    </row>
    <row r="545" spans="1:8" x14ac:dyDescent="0.35">
      <c r="A545" s="272">
        <f t="shared" si="40"/>
        <v>1</v>
      </c>
      <c r="B545" s="7" t="str">
        <f>IF(CAPTURE_DATA!W546=0,"",CAPTURE_DATA!W546)</f>
        <v/>
      </c>
      <c r="C545" s="272" t="str">
        <f t="shared" si="41"/>
        <v/>
      </c>
      <c r="D545" s="272" t="str">
        <f t="shared" si="42"/>
        <v/>
      </c>
      <c r="E545" s="272">
        <f t="shared" si="43"/>
        <v>0</v>
      </c>
      <c r="F545" s="272">
        <v>543</v>
      </c>
      <c r="G545" s="272" t="str">
        <f t="shared" si="44"/>
        <v/>
      </c>
      <c r="H545" s="272" t="str">
        <f>IFERROR(VLOOKUP(B545,CAPTURE_DATA!$W$4:$Z$2000,4,FALSE),"")</f>
        <v/>
      </c>
    </row>
    <row r="546" spans="1:8" x14ac:dyDescent="0.35">
      <c r="A546" s="272">
        <f t="shared" si="40"/>
        <v>1</v>
      </c>
      <c r="B546" s="7" t="str">
        <f>IF(CAPTURE_DATA!W547=0,"",CAPTURE_DATA!W547)</f>
        <v/>
      </c>
      <c r="C546" s="272" t="str">
        <f t="shared" si="41"/>
        <v/>
      </c>
      <c r="D546" s="272" t="str">
        <f t="shared" si="42"/>
        <v/>
      </c>
      <c r="E546" s="272">
        <f t="shared" si="43"/>
        <v>0</v>
      </c>
      <c r="F546" s="272">
        <v>544</v>
      </c>
      <c r="G546" s="272" t="str">
        <f t="shared" si="44"/>
        <v/>
      </c>
      <c r="H546" s="272" t="str">
        <f>IFERROR(VLOOKUP(B546,CAPTURE_DATA!$W$4:$Z$2000,4,FALSE),"")</f>
        <v/>
      </c>
    </row>
    <row r="547" spans="1:8" x14ac:dyDescent="0.35">
      <c r="A547" s="272">
        <f t="shared" si="40"/>
        <v>1</v>
      </c>
      <c r="B547" s="7" t="str">
        <f>IF(CAPTURE_DATA!W548=0,"",CAPTURE_DATA!W548)</f>
        <v/>
      </c>
      <c r="C547" s="272" t="str">
        <f t="shared" si="41"/>
        <v/>
      </c>
      <c r="D547" s="272" t="str">
        <f t="shared" si="42"/>
        <v/>
      </c>
      <c r="E547" s="272">
        <f t="shared" si="43"/>
        <v>0</v>
      </c>
      <c r="F547" s="272">
        <v>545</v>
      </c>
      <c r="G547" s="272" t="str">
        <f t="shared" si="44"/>
        <v/>
      </c>
      <c r="H547" s="272" t="str">
        <f>IFERROR(VLOOKUP(B547,CAPTURE_DATA!$W$4:$Z$2000,4,FALSE),"")</f>
        <v/>
      </c>
    </row>
    <row r="548" spans="1:8" x14ac:dyDescent="0.35">
      <c r="A548" s="272">
        <f t="shared" si="40"/>
        <v>1</v>
      </c>
      <c r="B548" s="7" t="str">
        <f>IF(CAPTURE_DATA!W549=0,"",CAPTURE_DATA!W549)</f>
        <v/>
      </c>
      <c r="C548" s="272" t="str">
        <f t="shared" si="41"/>
        <v/>
      </c>
      <c r="D548" s="272" t="str">
        <f t="shared" si="42"/>
        <v/>
      </c>
      <c r="E548" s="272">
        <f t="shared" si="43"/>
        <v>0</v>
      </c>
      <c r="F548" s="272">
        <v>546</v>
      </c>
      <c r="G548" s="272" t="str">
        <f t="shared" si="44"/>
        <v/>
      </c>
      <c r="H548" s="272" t="str">
        <f>IFERROR(VLOOKUP(B548,CAPTURE_DATA!$W$4:$Z$2000,4,FALSE),"")</f>
        <v/>
      </c>
    </row>
    <row r="549" spans="1:8" x14ac:dyDescent="0.35">
      <c r="A549" s="272">
        <f t="shared" si="40"/>
        <v>1</v>
      </c>
      <c r="B549" s="7" t="str">
        <f>IF(CAPTURE_DATA!W550=0,"",CAPTURE_DATA!W550)</f>
        <v/>
      </c>
      <c r="C549" s="272" t="str">
        <f t="shared" si="41"/>
        <v/>
      </c>
      <c r="D549" s="272" t="str">
        <f t="shared" si="42"/>
        <v/>
      </c>
      <c r="E549" s="272">
        <f t="shared" si="43"/>
        <v>0</v>
      </c>
      <c r="F549" s="272">
        <v>547</v>
      </c>
      <c r="G549" s="272" t="str">
        <f t="shared" si="44"/>
        <v/>
      </c>
      <c r="H549" s="272" t="str">
        <f>IFERROR(VLOOKUP(B549,CAPTURE_DATA!$W$4:$Z$2000,4,FALSE),"")</f>
        <v/>
      </c>
    </row>
    <row r="550" spans="1:8" x14ac:dyDescent="0.35">
      <c r="A550" s="272">
        <f t="shared" si="40"/>
        <v>1</v>
      </c>
      <c r="B550" s="7" t="str">
        <f>IF(CAPTURE_DATA!W551=0,"",CAPTURE_DATA!W551)</f>
        <v/>
      </c>
      <c r="C550" s="272" t="str">
        <f t="shared" si="41"/>
        <v/>
      </c>
      <c r="D550" s="272" t="str">
        <f t="shared" si="42"/>
        <v/>
      </c>
      <c r="E550" s="272">
        <f t="shared" si="43"/>
        <v>0</v>
      </c>
      <c r="F550" s="272">
        <v>548</v>
      </c>
      <c r="G550" s="272" t="str">
        <f t="shared" si="44"/>
        <v/>
      </c>
      <c r="H550" s="272" t="str">
        <f>IFERROR(VLOOKUP(B550,CAPTURE_DATA!$W$4:$Z$2000,4,FALSE),"")</f>
        <v/>
      </c>
    </row>
    <row r="551" spans="1:8" x14ac:dyDescent="0.35">
      <c r="A551" s="272">
        <f t="shared" si="40"/>
        <v>1</v>
      </c>
      <c r="B551" s="7" t="str">
        <f>IF(CAPTURE_DATA!W552=0,"",CAPTURE_DATA!W552)</f>
        <v/>
      </c>
      <c r="C551" s="272" t="str">
        <f t="shared" si="41"/>
        <v/>
      </c>
      <c r="D551" s="272" t="str">
        <f t="shared" si="42"/>
        <v/>
      </c>
      <c r="E551" s="272">
        <f t="shared" si="43"/>
        <v>0</v>
      </c>
      <c r="F551" s="272">
        <v>549</v>
      </c>
      <c r="G551" s="272" t="str">
        <f t="shared" si="44"/>
        <v/>
      </c>
      <c r="H551" s="272" t="str">
        <f>IFERROR(VLOOKUP(B551,CAPTURE_DATA!$W$4:$Z$2000,4,FALSE),"")</f>
        <v/>
      </c>
    </row>
    <row r="552" spans="1:8" x14ac:dyDescent="0.35">
      <c r="A552" s="272">
        <f t="shared" si="40"/>
        <v>1</v>
      </c>
      <c r="B552" s="7" t="str">
        <f>IF(CAPTURE_DATA!W553=0,"",CAPTURE_DATA!W553)</f>
        <v/>
      </c>
      <c r="C552" s="272" t="str">
        <f t="shared" si="41"/>
        <v/>
      </c>
      <c r="D552" s="272" t="str">
        <f t="shared" si="42"/>
        <v/>
      </c>
      <c r="E552" s="272">
        <f t="shared" si="43"/>
        <v>0</v>
      </c>
      <c r="F552" s="272">
        <v>550</v>
      </c>
      <c r="G552" s="272" t="str">
        <f t="shared" si="44"/>
        <v/>
      </c>
      <c r="H552" s="272" t="str">
        <f>IFERROR(VLOOKUP(B552,CAPTURE_DATA!$W$4:$Z$2000,4,FALSE),"")</f>
        <v/>
      </c>
    </row>
    <row r="553" spans="1:8" x14ac:dyDescent="0.35">
      <c r="A553" s="272">
        <f t="shared" si="40"/>
        <v>1</v>
      </c>
      <c r="B553" s="7" t="str">
        <f>IF(CAPTURE_DATA!W554=0,"",CAPTURE_DATA!W554)</f>
        <v/>
      </c>
      <c r="C553" s="272" t="str">
        <f t="shared" si="41"/>
        <v/>
      </c>
      <c r="D553" s="272" t="str">
        <f t="shared" si="42"/>
        <v/>
      </c>
      <c r="E553" s="272">
        <f t="shared" si="43"/>
        <v>0</v>
      </c>
      <c r="F553" s="272">
        <v>551</v>
      </c>
      <c r="G553" s="272" t="str">
        <f t="shared" si="44"/>
        <v/>
      </c>
      <c r="H553" s="272" t="str">
        <f>IFERROR(VLOOKUP(B553,CAPTURE_DATA!$W$4:$Z$2000,4,FALSE),"")</f>
        <v/>
      </c>
    </row>
    <row r="554" spans="1:8" x14ac:dyDescent="0.35">
      <c r="A554" s="272">
        <f t="shared" si="40"/>
        <v>1</v>
      </c>
      <c r="B554" s="7" t="str">
        <f>IF(CAPTURE_DATA!W555=0,"",CAPTURE_DATA!W555)</f>
        <v/>
      </c>
      <c r="C554" s="272" t="str">
        <f t="shared" si="41"/>
        <v/>
      </c>
      <c r="D554" s="272" t="str">
        <f t="shared" si="42"/>
        <v/>
      </c>
      <c r="E554" s="272">
        <f t="shared" si="43"/>
        <v>0</v>
      </c>
      <c r="F554" s="272">
        <v>552</v>
      </c>
      <c r="G554" s="272" t="str">
        <f t="shared" si="44"/>
        <v/>
      </c>
      <c r="H554" s="272" t="str">
        <f>IFERROR(VLOOKUP(B554,CAPTURE_DATA!$W$4:$Z$2000,4,FALSE),"")</f>
        <v/>
      </c>
    </row>
    <row r="555" spans="1:8" x14ac:dyDescent="0.35">
      <c r="A555" s="272">
        <f t="shared" si="40"/>
        <v>1</v>
      </c>
      <c r="B555" s="7" t="str">
        <f>IF(CAPTURE_DATA!W556=0,"",CAPTURE_DATA!W556)</f>
        <v/>
      </c>
      <c r="C555" s="272" t="str">
        <f t="shared" si="41"/>
        <v/>
      </c>
      <c r="D555" s="272" t="str">
        <f t="shared" si="42"/>
        <v/>
      </c>
      <c r="E555" s="272">
        <f t="shared" si="43"/>
        <v>0</v>
      </c>
      <c r="F555" s="272">
        <v>553</v>
      </c>
      <c r="G555" s="272" t="str">
        <f t="shared" si="44"/>
        <v/>
      </c>
      <c r="H555" s="272" t="str">
        <f>IFERROR(VLOOKUP(B555,CAPTURE_DATA!$W$4:$Z$2000,4,FALSE),"")</f>
        <v/>
      </c>
    </row>
    <row r="556" spans="1:8" x14ac:dyDescent="0.35">
      <c r="A556" s="272">
        <f t="shared" si="40"/>
        <v>1</v>
      </c>
      <c r="B556" s="7" t="str">
        <f>IF(CAPTURE_DATA!W557=0,"",CAPTURE_DATA!W557)</f>
        <v/>
      </c>
      <c r="C556" s="272" t="str">
        <f t="shared" si="41"/>
        <v/>
      </c>
      <c r="D556" s="272" t="str">
        <f t="shared" si="42"/>
        <v/>
      </c>
      <c r="E556" s="272">
        <f t="shared" si="43"/>
        <v>0</v>
      </c>
      <c r="F556" s="272">
        <v>554</v>
      </c>
      <c r="G556" s="272" t="str">
        <f t="shared" si="44"/>
        <v/>
      </c>
      <c r="H556" s="272" t="str">
        <f>IFERROR(VLOOKUP(B556,CAPTURE_DATA!$W$4:$Z$2000,4,FALSE),"")</f>
        <v/>
      </c>
    </row>
    <row r="557" spans="1:8" x14ac:dyDescent="0.35">
      <c r="A557" s="272">
        <f t="shared" si="40"/>
        <v>1</v>
      </c>
      <c r="B557" s="7" t="str">
        <f>IF(CAPTURE_DATA!W558=0,"",CAPTURE_DATA!W558)</f>
        <v/>
      </c>
      <c r="C557" s="272" t="str">
        <f t="shared" si="41"/>
        <v/>
      </c>
      <c r="D557" s="272" t="str">
        <f t="shared" si="42"/>
        <v/>
      </c>
      <c r="E557" s="272">
        <f t="shared" si="43"/>
        <v>0</v>
      </c>
      <c r="F557" s="272">
        <v>555</v>
      </c>
      <c r="G557" s="272" t="str">
        <f t="shared" si="44"/>
        <v/>
      </c>
      <c r="H557" s="272" t="str">
        <f>IFERROR(VLOOKUP(B557,CAPTURE_DATA!$W$4:$Z$2000,4,FALSE),"")</f>
        <v/>
      </c>
    </row>
    <row r="558" spans="1:8" x14ac:dyDescent="0.35">
      <c r="A558" s="272">
        <f t="shared" si="40"/>
        <v>1</v>
      </c>
      <c r="B558" s="7" t="str">
        <f>IF(CAPTURE_DATA!W559=0,"",CAPTURE_DATA!W559)</f>
        <v/>
      </c>
      <c r="C558" s="272" t="str">
        <f t="shared" si="41"/>
        <v/>
      </c>
      <c r="D558" s="272" t="str">
        <f t="shared" si="42"/>
        <v/>
      </c>
      <c r="E558" s="272">
        <f t="shared" si="43"/>
        <v>0</v>
      </c>
      <c r="F558" s="272">
        <v>556</v>
      </c>
      <c r="G558" s="272" t="str">
        <f t="shared" si="44"/>
        <v/>
      </c>
      <c r="H558" s="272" t="str">
        <f>IFERROR(VLOOKUP(B558,CAPTURE_DATA!$W$4:$Z$2000,4,FALSE),"")</f>
        <v/>
      </c>
    </row>
    <row r="559" spans="1:8" x14ac:dyDescent="0.35">
      <c r="A559" s="272">
        <f t="shared" si="40"/>
        <v>1</v>
      </c>
      <c r="B559" s="7" t="str">
        <f>IF(CAPTURE_DATA!W560=0,"",CAPTURE_DATA!W560)</f>
        <v/>
      </c>
      <c r="C559" s="272" t="str">
        <f t="shared" si="41"/>
        <v/>
      </c>
      <c r="D559" s="272" t="str">
        <f t="shared" si="42"/>
        <v/>
      </c>
      <c r="E559" s="272">
        <f t="shared" si="43"/>
        <v>0</v>
      </c>
      <c r="F559" s="272">
        <v>557</v>
      </c>
      <c r="G559" s="272" t="str">
        <f t="shared" si="44"/>
        <v/>
      </c>
      <c r="H559" s="272" t="str">
        <f>IFERROR(VLOOKUP(B559,CAPTURE_DATA!$W$4:$Z$2000,4,FALSE),"")</f>
        <v/>
      </c>
    </row>
    <row r="560" spans="1:8" x14ac:dyDescent="0.35">
      <c r="A560" s="272">
        <f t="shared" si="40"/>
        <v>1</v>
      </c>
      <c r="B560" s="7" t="str">
        <f>IF(CAPTURE_DATA!W561=0,"",CAPTURE_DATA!W561)</f>
        <v/>
      </c>
      <c r="C560" s="272" t="str">
        <f t="shared" si="41"/>
        <v/>
      </c>
      <c r="D560" s="272" t="str">
        <f t="shared" si="42"/>
        <v/>
      </c>
      <c r="E560" s="272">
        <f t="shared" si="43"/>
        <v>0</v>
      </c>
      <c r="F560" s="272">
        <v>558</v>
      </c>
      <c r="G560" s="272" t="str">
        <f t="shared" si="44"/>
        <v/>
      </c>
      <c r="H560" s="272" t="str">
        <f>IFERROR(VLOOKUP(B560,CAPTURE_DATA!$W$4:$Z$2000,4,FALSE),"")</f>
        <v/>
      </c>
    </row>
    <row r="561" spans="1:8" x14ac:dyDescent="0.35">
      <c r="A561" s="272">
        <f t="shared" si="40"/>
        <v>1</v>
      </c>
      <c r="B561" s="7" t="str">
        <f>IF(CAPTURE_DATA!W562=0,"",CAPTURE_DATA!W562)</f>
        <v/>
      </c>
      <c r="C561" s="272" t="str">
        <f t="shared" si="41"/>
        <v/>
      </c>
      <c r="D561" s="272" t="str">
        <f t="shared" si="42"/>
        <v/>
      </c>
      <c r="E561" s="272">
        <f t="shared" si="43"/>
        <v>0</v>
      </c>
      <c r="F561" s="272">
        <v>559</v>
      </c>
      <c r="G561" s="272" t="str">
        <f t="shared" si="44"/>
        <v/>
      </c>
      <c r="H561" s="272" t="str">
        <f>IFERROR(VLOOKUP(B561,CAPTURE_DATA!$W$4:$Z$2000,4,FALSE),"")</f>
        <v/>
      </c>
    </row>
    <row r="562" spans="1:8" x14ac:dyDescent="0.35">
      <c r="A562" s="272">
        <f t="shared" si="40"/>
        <v>1</v>
      </c>
      <c r="B562" s="7" t="str">
        <f>IF(CAPTURE_DATA!W563=0,"",CAPTURE_DATA!W563)</f>
        <v/>
      </c>
      <c r="C562" s="272" t="str">
        <f t="shared" si="41"/>
        <v/>
      </c>
      <c r="D562" s="272" t="str">
        <f t="shared" si="42"/>
        <v/>
      </c>
      <c r="E562" s="272">
        <f t="shared" si="43"/>
        <v>0</v>
      </c>
      <c r="F562" s="272">
        <v>560</v>
      </c>
      <c r="G562" s="272" t="str">
        <f t="shared" si="44"/>
        <v/>
      </c>
      <c r="H562" s="272" t="str">
        <f>IFERROR(VLOOKUP(B562,CAPTURE_DATA!$W$4:$Z$2000,4,FALSE),"")</f>
        <v/>
      </c>
    </row>
    <row r="563" spans="1:8" x14ac:dyDescent="0.35">
      <c r="A563" s="272">
        <f t="shared" si="40"/>
        <v>1</v>
      </c>
      <c r="B563" s="7" t="str">
        <f>IF(CAPTURE_DATA!W564=0,"",CAPTURE_DATA!W564)</f>
        <v/>
      </c>
      <c r="C563" s="272" t="str">
        <f t="shared" si="41"/>
        <v/>
      </c>
      <c r="D563" s="272" t="str">
        <f t="shared" si="42"/>
        <v/>
      </c>
      <c r="E563" s="272">
        <f t="shared" si="43"/>
        <v>0</v>
      </c>
      <c r="F563" s="272">
        <v>561</v>
      </c>
      <c r="G563" s="272" t="str">
        <f t="shared" si="44"/>
        <v/>
      </c>
      <c r="H563" s="272" t="str">
        <f>IFERROR(VLOOKUP(B563,CAPTURE_DATA!$W$4:$Z$2000,4,FALSE),"")</f>
        <v/>
      </c>
    </row>
    <row r="564" spans="1:8" x14ac:dyDescent="0.35">
      <c r="A564" s="272">
        <f t="shared" si="40"/>
        <v>1</v>
      </c>
      <c r="B564" s="7" t="str">
        <f>IF(CAPTURE_DATA!W565=0,"",CAPTURE_DATA!W565)</f>
        <v/>
      </c>
      <c r="C564" s="272" t="str">
        <f t="shared" si="41"/>
        <v/>
      </c>
      <c r="D564" s="272" t="str">
        <f t="shared" si="42"/>
        <v/>
      </c>
      <c r="E564" s="272">
        <f t="shared" si="43"/>
        <v>0</v>
      </c>
      <c r="F564" s="272">
        <v>562</v>
      </c>
      <c r="G564" s="272" t="str">
        <f t="shared" si="44"/>
        <v/>
      </c>
      <c r="H564" s="272" t="str">
        <f>IFERROR(VLOOKUP(B564,CAPTURE_DATA!$W$4:$Z$2000,4,FALSE),"")</f>
        <v/>
      </c>
    </row>
    <row r="565" spans="1:8" x14ac:dyDescent="0.35">
      <c r="A565" s="272">
        <f t="shared" si="40"/>
        <v>1</v>
      </c>
      <c r="B565" s="7" t="str">
        <f>IF(CAPTURE_DATA!W566=0,"",CAPTURE_DATA!W566)</f>
        <v/>
      </c>
      <c r="C565" s="272" t="str">
        <f t="shared" si="41"/>
        <v/>
      </c>
      <c r="D565" s="272" t="str">
        <f t="shared" si="42"/>
        <v/>
      </c>
      <c r="E565" s="272">
        <f t="shared" si="43"/>
        <v>0</v>
      </c>
      <c r="F565" s="272">
        <v>563</v>
      </c>
      <c r="G565" s="272" t="str">
        <f t="shared" si="44"/>
        <v/>
      </c>
      <c r="H565" s="272" t="str">
        <f>IFERROR(VLOOKUP(B565,CAPTURE_DATA!$W$4:$Z$2000,4,FALSE),"")</f>
        <v/>
      </c>
    </row>
    <row r="566" spans="1:8" x14ac:dyDescent="0.35">
      <c r="A566" s="272">
        <f t="shared" si="40"/>
        <v>1</v>
      </c>
      <c r="B566" s="7" t="str">
        <f>IF(CAPTURE_DATA!W567=0,"",CAPTURE_DATA!W567)</f>
        <v/>
      </c>
      <c r="C566" s="272" t="str">
        <f t="shared" si="41"/>
        <v/>
      </c>
      <c r="D566" s="272" t="str">
        <f t="shared" si="42"/>
        <v/>
      </c>
      <c r="E566" s="272">
        <f t="shared" si="43"/>
        <v>0</v>
      </c>
      <c r="F566" s="272">
        <v>564</v>
      </c>
      <c r="G566" s="272" t="str">
        <f t="shared" si="44"/>
        <v/>
      </c>
      <c r="H566" s="272" t="str">
        <f>IFERROR(VLOOKUP(B566,CAPTURE_DATA!$W$4:$Z$2000,4,FALSE),"")</f>
        <v/>
      </c>
    </row>
    <row r="567" spans="1:8" x14ac:dyDescent="0.35">
      <c r="A567" s="272">
        <f t="shared" si="40"/>
        <v>1</v>
      </c>
      <c r="B567" s="7" t="str">
        <f>IF(CAPTURE_DATA!W568=0,"",CAPTURE_DATA!W568)</f>
        <v/>
      </c>
      <c r="C567" s="272" t="str">
        <f t="shared" si="41"/>
        <v/>
      </c>
      <c r="D567" s="272" t="str">
        <f t="shared" si="42"/>
        <v/>
      </c>
      <c r="E567" s="272">
        <f t="shared" si="43"/>
        <v>0</v>
      </c>
      <c r="F567" s="272">
        <v>565</v>
      </c>
      <c r="G567" s="272" t="str">
        <f t="shared" si="44"/>
        <v/>
      </c>
      <c r="H567" s="272" t="str">
        <f>IFERROR(VLOOKUP(B567,CAPTURE_DATA!$W$4:$Z$2000,4,FALSE),"")</f>
        <v/>
      </c>
    </row>
    <row r="568" spans="1:8" x14ac:dyDescent="0.35">
      <c r="A568" s="272">
        <f t="shared" si="40"/>
        <v>1</v>
      </c>
      <c r="B568" s="7" t="str">
        <f>IF(CAPTURE_DATA!W569=0,"",CAPTURE_DATA!W569)</f>
        <v/>
      </c>
      <c r="C568" s="272" t="str">
        <f t="shared" si="41"/>
        <v/>
      </c>
      <c r="D568" s="272" t="str">
        <f t="shared" si="42"/>
        <v/>
      </c>
      <c r="E568" s="272">
        <f t="shared" si="43"/>
        <v>0</v>
      </c>
      <c r="F568" s="272">
        <v>566</v>
      </c>
      <c r="G568" s="272" t="str">
        <f t="shared" si="44"/>
        <v/>
      </c>
      <c r="H568" s="272" t="str">
        <f>IFERROR(VLOOKUP(B568,CAPTURE_DATA!$W$4:$Z$2000,4,FALSE),"")</f>
        <v/>
      </c>
    </row>
    <row r="569" spans="1:8" x14ac:dyDescent="0.35">
      <c r="A569" s="272">
        <f t="shared" si="40"/>
        <v>1</v>
      </c>
      <c r="B569" s="7" t="str">
        <f>IF(CAPTURE_DATA!W570=0,"",CAPTURE_DATA!W570)</f>
        <v/>
      </c>
      <c r="C569" s="272" t="str">
        <f t="shared" si="41"/>
        <v/>
      </c>
      <c r="D569" s="272" t="str">
        <f t="shared" si="42"/>
        <v/>
      </c>
      <c r="E569" s="272">
        <f t="shared" si="43"/>
        <v>0</v>
      </c>
      <c r="F569" s="272">
        <v>567</v>
      </c>
      <c r="G569" s="272" t="str">
        <f t="shared" si="44"/>
        <v/>
      </c>
      <c r="H569" s="272" t="str">
        <f>IFERROR(VLOOKUP(B569,CAPTURE_DATA!$W$4:$Z$2000,4,FALSE),"")</f>
        <v/>
      </c>
    </row>
    <row r="570" spans="1:8" x14ac:dyDescent="0.35">
      <c r="A570" s="272">
        <f t="shared" si="40"/>
        <v>1</v>
      </c>
      <c r="B570" s="7" t="str">
        <f>IF(CAPTURE_DATA!W571=0,"",CAPTURE_DATA!W571)</f>
        <v/>
      </c>
      <c r="C570" s="272" t="str">
        <f t="shared" si="41"/>
        <v/>
      </c>
      <c r="D570" s="272" t="str">
        <f t="shared" si="42"/>
        <v/>
      </c>
      <c r="E570" s="272">
        <f t="shared" si="43"/>
        <v>0</v>
      </c>
      <c r="F570" s="272">
        <v>568</v>
      </c>
      <c r="G570" s="272" t="str">
        <f t="shared" si="44"/>
        <v/>
      </c>
      <c r="H570" s="272" t="str">
        <f>IFERROR(VLOOKUP(B570,CAPTURE_DATA!$W$4:$Z$2000,4,FALSE),"")</f>
        <v/>
      </c>
    </row>
    <row r="571" spans="1:8" x14ac:dyDescent="0.35">
      <c r="A571" s="272">
        <f t="shared" si="40"/>
        <v>1</v>
      </c>
      <c r="B571" s="7" t="str">
        <f>IF(CAPTURE_DATA!W572=0,"",CAPTURE_DATA!W572)</f>
        <v/>
      </c>
      <c r="C571" s="272" t="str">
        <f t="shared" si="41"/>
        <v/>
      </c>
      <c r="D571" s="272" t="str">
        <f t="shared" si="42"/>
        <v/>
      </c>
      <c r="E571" s="272">
        <f t="shared" si="43"/>
        <v>0</v>
      </c>
      <c r="F571" s="272">
        <v>569</v>
      </c>
      <c r="G571" s="272" t="str">
        <f t="shared" si="44"/>
        <v/>
      </c>
      <c r="H571" s="272" t="str">
        <f>IFERROR(VLOOKUP(B571,CAPTURE_DATA!$W$4:$Z$2000,4,FALSE),"")</f>
        <v/>
      </c>
    </row>
    <row r="572" spans="1:8" x14ac:dyDescent="0.35">
      <c r="A572" s="272">
        <f t="shared" si="40"/>
        <v>1</v>
      </c>
      <c r="B572" s="7" t="str">
        <f>IF(CAPTURE_DATA!W573=0,"",CAPTURE_DATA!W573)</f>
        <v/>
      </c>
      <c r="C572" s="272" t="str">
        <f t="shared" si="41"/>
        <v/>
      </c>
      <c r="D572" s="272" t="str">
        <f t="shared" si="42"/>
        <v/>
      </c>
      <c r="E572" s="272">
        <f t="shared" si="43"/>
        <v>0</v>
      </c>
      <c r="F572" s="272">
        <v>570</v>
      </c>
      <c r="G572" s="272" t="str">
        <f t="shared" si="44"/>
        <v/>
      </c>
      <c r="H572" s="272" t="str">
        <f>IFERROR(VLOOKUP(B572,CAPTURE_DATA!$W$4:$Z$2000,4,FALSE),"")</f>
        <v/>
      </c>
    </row>
    <row r="573" spans="1:8" x14ac:dyDescent="0.35">
      <c r="A573" s="272">
        <f t="shared" si="40"/>
        <v>1</v>
      </c>
      <c r="B573" s="7" t="str">
        <f>IF(CAPTURE_DATA!W574=0,"",CAPTURE_DATA!W574)</f>
        <v/>
      </c>
      <c r="C573" s="272" t="str">
        <f t="shared" si="41"/>
        <v/>
      </c>
      <c r="D573" s="272" t="str">
        <f t="shared" si="42"/>
        <v/>
      </c>
      <c r="E573" s="272">
        <f t="shared" si="43"/>
        <v>0</v>
      </c>
      <c r="F573" s="272">
        <v>571</v>
      </c>
      <c r="G573" s="272" t="str">
        <f t="shared" si="44"/>
        <v/>
      </c>
      <c r="H573" s="272" t="str">
        <f>IFERROR(VLOOKUP(B573,CAPTURE_DATA!$W$4:$Z$2000,4,FALSE),"")</f>
        <v/>
      </c>
    </row>
    <row r="574" spans="1:8" x14ac:dyDescent="0.35">
      <c r="A574" s="272">
        <f t="shared" si="40"/>
        <v>1</v>
      </c>
      <c r="B574" s="7" t="str">
        <f>IF(CAPTURE_DATA!W575=0,"",CAPTURE_DATA!W575)</f>
        <v/>
      </c>
      <c r="C574" s="272" t="str">
        <f t="shared" si="41"/>
        <v/>
      </c>
      <c r="D574" s="272" t="str">
        <f t="shared" si="42"/>
        <v/>
      </c>
      <c r="E574" s="272">
        <f t="shared" si="43"/>
        <v>0</v>
      </c>
      <c r="F574" s="272">
        <v>572</v>
      </c>
      <c r="G574" s="272" t="str">
        <f t="shared" si="44"/>
        <v/>
      </c>
      <c r="H574" s="272" t="str">
        <f>IFERROR(VLOOKUP(B574,CAPTURE_DATA!$W$4:$Z$2000,4,FALSE),"")</f>
        <v/>
      </c>
    </row>
    <row r="575" spans="1:8" x14ac:dyDescent="0.35">
      <c r="A575" s="272">
        <f t="shared" si="40"/>
        <v>1</v>
      </c>
      <c r="B575" s="7" t="str">
        <f>IF(CAPTURE_DATA!W576=0,"",CAPTURE_DATA!W576)</f>
        <v/>
      </c>
      <c r="C575" s="272" t="str">
        <f t="shared" si="41"/>
        <v/>
      </c>
      <c r="D575" s="272" t="str">
        <f t="shared" si="42"/>
        <v/>
      </c>
      <c r="E575" s="272">
        <f t="shared" si="43"/>
        <v>0</v>
      </c>
      <c r="F575" s="272">
        <v>573</v>
      </c>
      <c r="G575" s="272" t="str">
        <f t="shared" si="44"/>
        <v/>
      </c>
      <c r="H575" s="272" t="str">
        <f>IFERROR(VLOOKUP(B575,CAPTURE_DATA!$W$4:$Z$2000,4,FALSE),"")</f>
        <v/>
      </c>
    </row>
    <row r="576" spans="1:8" x14ac:dyDescent="0.35">
      <c r="A576" s="272">
        <f t="shared" si="40"/>
        <v>1</v>
      </c>
      <c r="B576" s="7" t="str">
        <f>IF(CAPTURE_DATA!W577=0,"",CAPTURE_DATA!W577)</f>
        <v/>
      </c>
      <c r="C576" s="272" t="str">
        <f t="shared" si="41"/>
        <v/>
      </c>
      <c r="D576" s="272" t="str">
        <f t="shared" si="42"/>
        <v/>
      </c>
      <c r="E576" s="272">
        <f t="shared" si="43"/>
        <v>0</v>
      </c>
      <c r="F576" s="272">
        <v>574</v>
      </c>
      <c r="G576" s="272" t="str">
        <f t="shared" si="44"/>
        <v/>
      </c>
      <c r="H576" s="272" t="str">
        <f>IFERROR(VLOOKUP(B576,CAPTURE_DATA!$W$4:$Z$2000,4,FALSE),"")</f>
        <v/>
      </c>
    </row>
    <row r="577" spans="1:8" x14ac:dyDescent="0.35">
      <c r="A577" s="272">
        <f t="shared" si="40"/>
        <v>1</v>
      </c>
      <c r="B577" s="7" t="str">
        <f>IF(CAPTURE_DATA!W578=0,"",CAPTURE_DATA!W578)</f>
        <v/>
      </c>
      <c r="C577" s="272" t="str">
        <f t="shared" si="41"/>
        <v/>
      </c>
      <c r="D577" s="272" t="str">
        <f t="shared" si="42"/>
        <v/>
      </c>
      <c r="E577" s="272">
        <f t="shared" si="43"/>
        <v>0</v>
      </c>
      <c r="F577" s="272">
        <v>575</v>
      </c>
      <c r="G577" s="272" t="str">
        <f t="shared" si="44"/>
        <v/>
      </c>
      <c r="H577" s="272" t="str">
        <f>IFERROR(VLOOKUP(B577,CAPTURE_DATA!$W$4:$Z$2000,4,FALSE),"")</f>
        <v/>
      </c>
    </row>
    <row r="578" spans="1:8" x14ac:dyDescent="0.35">
      <c r="A578" s="272">
        <f t="shared" si="40"/>
        <v>1</v>
      </c>
      <c r="B578" s="7" t="str">
        <f>IF(CAPTURE_DATA!W579=0,"",CAPTURE_DATA!W579)</f>
        <v/>
      </c>
      <c r="C578" s="272" t="str">
        <f t="shared" si="41"/>
        <v/>
      </c>
      <c r="D578" s="272" t="str">
        <f t="shared" si="42"/>
        <v/>
      </c>
      <c r="E578" s="272">
        <f t="shared" si="43"/>
        <v>0</v>
      </c>
      <c r="F578" s="272">
        <v>576</v>
      </c>
      <c r="G578" s="272" t="str">
        <f t="shared" si="44"/>
        <v/>
      </c>
      <c r="H578" s="272" t="str">
        <f>IFERROR(VLOOKUP(B578,CAPTURE_DATA!$W$4:$Z$2000,4,FALSE),"")</f>
        <v/>
      </c>
    </row>
    <row r="579" spans="1:8" x14ac:dyDescent="0.35">
      <c r="A579" s="272">
        <f t="shared" si="40"/>
        <v>1</v>
      </c>
      <c r="B579" s="7" t="str">
        <f>IF(CAPTURE_DATA!W580=0,"",CAPTURE_DATA!W580)</f>
        <v/>
      </c>
      <c r="C579" s="272" t="str">
        <f t="shared" si="41"/>
        <v/>
      </c>
      <c r="D579" s="272" t="str">
        <f t="shared" si="42"/>
        <v/>
      </c>
      <c r="E579" s="272">
        <f t="shared" si="43"/>
        <v>0</v>
      </c>
      <c r="F579" s="272">
        <v>577</v>
      </c>
      <c r="G579" s="272" t="str">
        <f t="shared" si="44"/>
        <v/>
      </c>
      <c r="H579" s="272" t="str">
        <f>IFERROR(VLOOKUP(B579,CAPTURE_DATA!$W$4:$Z$2000,4,FALSE),"")</f>
        <v/>
      </c>
    </row>
    <row r="580" spans="1:8" x14ac:dyDescent="0.35">
      <c r="A580" s="272">
        <f t="shared" ref="A580:A643" si="45">RANK(E580,$E$3:$E$2000,)</f>
        <v>1</v>
      </c>
      <c r="B580" s="7" t="str">
        <f>IF(CAPTURE_DATA!W581=0,"",CAPTURE_DATA!W581)</f>
        <v/>
      </c>
      <c r="C580" s="272" t="str">
        <f t="shared" ref="C580:C643" si="46">IFERROR(VALUE(B580),"")</f>
        <v/>
      </c>
      <c r="D580" s="272" t="str">
        <f t="shared" ref="D580:D643" si="47">IF(CONCATENATE(B580,"-",H580)="-","",(CONCATENATE(B580,"-",H580)))</f>
        <v/>
      </c>
      <c r="E580" s="272">
        <f t="shared" ref="E580:E643" si="48">IF(C580="",0,C580)</f>
        <v>0</v>
      </c>
      <c r="F580" s="272">
        <v>578</v>
      </c>
      <c r="G580" s="272" t="str">
        <f t="shared" ref="G580:G643" si="49">IFERROR(VLOOKUP(F580,$A$1:$D$2000,4,FALSE),"")</f>
        <v/>
      </c>
      <c r="H580" s="272" t="str">
        <f>IFERROR(VLOOKUP(B580,CAPTURE_DATA!$W$4:$Z$2000,4,FALSE),"")</f>
        <v/>
      </c>
    </row>
    <row r="581" spans="1:8" x14ac:dyDescent="0.35">
      <c r="A581" s="272">
        <f t="shared" si="45"/>
        <v>1</v>
      </c>
      <c r="B581" s="7" t="str">
        <f>IF(CAPTURE_DATA!W582=0,"",CAPTURE_DATA!W582)</f>
        <v/>
      </c>
      <c r="C581" s="272" t="str">
        <f t="shared" si="46"/>
        <v/>
      </c>
      <c r="D581" s="272" t="str">
        <f t="shared" si="47"/>
        <v/>
      </c>
      <c r="E581" s="272">
        <f t="shared" si="48"/>
        <v>0</v>
      </c>
      <c r="F581" s="272">
        <v>579</v>
      </c>
      <c r="G581" s="272" t="str">
        <f t="shared" si="49"/>
        <v/>
      </c>
      <c r="H581" s="272" t="str">
        <f>IFERROR(VLOOKUP(B581,CAPTURE_DATA!$W$4:$Z$2000,4,FALSE),"")</f>
        <v/>
      </c>
    </row>
    <row r="582" spans="1:8" x14ac:dyDescent="0.35">
      <c r="A582" s="272">
        <f t="shared" si="45"/>
        <v>1</v>
      </c>
      <c r="B582" s="7" t="str">
        <f>IF(CAPTURE_DATA!W583=0,"",CAPTURE_DATA!W583)</f>
        <v/>
      </c>
      <c r="C582" s="272" t="str">
        <f t="shared" si="46"/>
        <v/>
      </c>
      <c r="D582" s="272" t="str">
        <f t="shared" si="47"/>
        <v/>
      </c>
      <c r="E582" s="272">
        <f t="shared" si="48"/>
        <v>0</v>
      </c>
      <c r="F582" s="272">
        <v>580</v>
      </c>
      <c r="G582" s="272" t="str">
        <f t="shared" si="49"/>
        <v/>
      </c>
      <c r="H582" s="272" t="str">
        <f>IFERROR(VLOOKUP(B582,CAPTURE_DATA!$W$4:$Z$2000,4,FALSE),"")</f>
        <v/>
      </c>
    </row>
    <row r="583" spans="1:8" x14ac:dyDescent="0.35">
      <c r="A583" s="272">
        <f t="shared" si="45"/>
        <v>1</v>
      </c>
      <c r="B583" s="7" t="str">
        <f>IF(CAPTURE_DATA!W584=0,"",CAPTURE_DATA!W584)</f>
        <v/>
      </c>
      <c r="C583" s="272" t="str">
        <f t="shared" si="46"/>
        <v/>
      </c>
      <c r="D583" s="272" t="str">
        <f t="shared" si="47"/>
        <v/>
      </c>
      <c r="E583" s="272">
        <f t="shared" si="48"/>
        <v>0</v>
      </c>
      <c r="F583" s="272">
        <v>581</v>
      </c>
      <c r="G583" s="272" t="str">
        <f t="shared" si="49"/>
        <v/>
      </c>
      <c r="H583" s="272" t="str">
        <f>IFERROR(VLOOKUP(B583,CAPTURE_DATA!$W$4:$Z$2000,4,FALSE),"")</f>
        <v/>
      </c>
    </row>
    <row r="584" spans="1:8" x14ac:dyDescent="0.35">
      <c r="A584" s="272">
        <f t="shared" si="45"/>
        <v>1</v>
      </c>
      <c r="B584" s="7" t="str">
        <f>IF(CAPTURE_DATA!W585=0,"",CAPTURE_DATA!W585)</f>
        <v/>
      </c>
      <c r="C584" s="272" t="str">
        <f t="shared" si="46"/>
        <v/>
      </c>
      <c r="D584" s="272" t="str">
        <f t="shared" si="47"/>
        <v/>
      </c>
      <c r="E584" s="272">
        <f t="shared" si="48"/>
        <v>0</v>
      </c>
      <c r="F584" s="272">
        <v>582</v>
      </c>
      <c r="G584" s="272" t="str">
        <f t="shared" si="49"/>
        <v/>
      </c>
      <c r="H584" s="272" t="str">
        <f>IFERROR(VLOOKUP(B584,CAPTURE_DATA!$W$4:$Z$2000,4,FALSE),"")</f>
        <v/>
      </c>
    </row>
    <row r="585" spans="1:8" x14ac:dyDescent="0.35">
      <c r="A585" s="272">
        <f t="shared" si="45"/>
        <v>1</v>
      </c>
      <c r="B585" s="7" t="str">
        <f>IF(CAPTURE_DATA!W586=0,"",CAPTURE_DATA!W586)</f>
        <v/>
      </c>
      <c r="C585" s="272" t="str">
        <f t="shared" si="46"/>
        <v/>
      </c>
      <c r="D585" s="272" t="str">
        <f t="shared" si="47"/>
        <v/>
      </c>
      <c r="E585" s="272">
        <f t="shared" si="48"/>
        <v>0</v>
      </c>
      <c r="F585" s="272">
        <v>583</v>
      </c>
      <c r="G585" s="272" t="str">
        <f t="shared" si="49"/>
        <v/>
      </c>
      <c r="H585" s="272" t="str">
        <f>IFERROR(VLOOKUP(B585,CAPTURE_DATA!$W$4:$Z$2000,4,FALSE),"")</f>
        <v/>
      </c>
    </row>
    <row r="586" spans="1:8" x14ac:dyDescent="0.35">
      <c r="A586" s="272">
        <f t="shared" si="45"/>
        <v>1</v>
      </c>
      <c r="B586" s="7" t="str">
        <f>IF(CAPTURE_DATA!W587=0,"",CAPTURE_DATA!W587)</f>
        <v/>
      </c>
      <c r="C586" s="272" t="str">
        <f t="shared" si="46"/>
        <v/>
      </c>
      <c r="D586" s="272" t="str">
        <f t="shared" si="47"/>
        <v/>
      </c>
      <c r="E586" s="272">
        <f t="shared" si="48"/>
        <v>0</v>
      </c>
      <c r="F586" s="272">
        <v>584</v>
      </c>
      <c r="G586" s="272" t="str">
        <f t="shared" si="49"/>
        <v/>
      </c>
      <c r="H586" s="272" t="str">
        <f>IFERROR(VLOOKUP(B586,CAPTURE_DATA!$W$4:$Z$2000,4,FALSE),"")</f>
        <v/>
      </c>
    </row>
    <row r="587" spans="1:8" x14ac:dyDescent="0.35">
      <c r="A587" s="272">
        <f t="shared" si="45"/>
        <v>1</v>
      </c>
      <c r="B587" s="7" t="str">
        <f>IF(CAPTURE_DATA!W588=0,"",CAPTURE_DATA!W588)</f>
        <v/>
      </c>
      <c r="C587" s="272" t="str">
        <f t="shared" si="46"/>
        <v/>
      </c>
      <c r="D587" s="272" t="str">
        <f t="shared" si="47"/>
        <v/>
      </c>
      <c r="E587" s="272">
        <f t="shared" si="48"/>
        <v>0</v>
      </c>
      <c r="F587" s="272">
        <v>585</v>
      </c>
      <c r="G587" s="272" t="str">
        <f t="shared" si="49"/>
        <v/>
      </c>
      <c r="H587" s="272" t="str">
        <f>IFERROR(VLOOKUP(B587,CAPTURE_DATA!$W$4:$Z$2000,4,FALSE),"")</f>
        <v/>
      </c>
    </row>
    <row r="588" spans="1:8" x14ac:dyDescent="0.35">
      <c r="A588" s="272">
        <f t="shared" si="45"/>
        <v>1</v>
      </c>
      <c r="B588" s="7" t="str">
        <f>IF(CAPTURE_DATA!W589=0,"",CAPTURE_DATA!W589)</f>
        <v/>
      </c>
      <c r="C588" s="272" t="str">
        <f t="shared" si="46"/>
        <v/>
      </c>
      <c r="D588" s="272" t="str">
        <f t="shared" si="47"/>
        <v/>
      </c>
      <c r="E588" s="272">
        <f t="shared" si="48"/>
        <v>0</v>
      </c>
      <c r="F588" s="272">
        <v>586</v>
      </c>
      <c r="G588" s="272" t="str">
        <f t="shared" si="49"/>
        <v/>
      </c>
      <c r="H588" s="272" t="str">
        <f>IFERROR(VLOOKUP(B588,CAPTURE_DATA!$W$4:$Z$2000,4,FALSE),"")</f>
        <v/>
      </c>
    </row>
    <row r="589" spans="1:8" x14ac:dyDescent="0.35">
      <c r="A589" s="272">
        <f t="shared" si="45"/>
        <v>1</v>
      </c>
      <c r="B589" s="7" t="str">
        <f>IF(CAPTURE_DATA!W590=0,"",CAPTURE_DATA!W590)</f>
        <v/>
      </c>
      <c r="C589" s="272" t="str">
        <f t="shared" si="46"/>
        <v/>
      </c>
      <c r="D589" s="272" t="str">
        <f t="shared" si="47"/>
        <v/>
      </c>
      <c r="E589" s="272">
        <f t="shared" si="48"/>
        <v>0</v>
      </c>
      <c r="F589" s="272">
        <v>587</v>
      </c>
      <c r="G589" s="272" t="str">
        <f t="shared" si="49"/>
        <v/>
      </c>
      <c r="H589" s="272" t="str">
        <f>IFERROR(VLOOKUP(B589,CAPTURE_DATA!$W$4:$Z$2000,4,FALSE),"")</f>
        <v/>
      </c>
    </row>
    <row r="590" spans="1:8" x14ac:dyDescent="0.35">
      <c r="A590" s="272">
        <f t="shared" si="45"/>
        <v>1</v>
      </c>
      <c r="B590" s="7" t="str">
        <f>IF(CAPTURE_DATA!W591=0,"",CAPTURE_DATA!W591)</f>
        <v/>
      </c>
      <c r="C590" s="272" t="str">
        <f t="shared" si="46"/>
        <v/>
      </c>
      <c r="D590" s="272" t="str">
        <f t="shared" si="47"/>
        <v/>
      </c>
      <c r="E590" s="272">
        <f t="shared" si="48"/>
        <v>0</v>
      </c>
      <c r="F590" s="272">
        <v>588</v>
      </c>
      <c r="G590" s="272" t="str">
        <f t="shared" si="49"/>
        <v/>
      </c>
      <c r="H590" s="272" t="str">
        <f>IFERROR(VLOOKUP(B590,CAPTURE_DATA!$W$4:$Z$2000,4,FALSE),"")</f>
        <v/>
      </c>
    </row>
    <row r="591" spans="1:8" x14ac:dyDescent="0.35">
      <c r="A591" s="272">
        <f t="shared" si="45"/>
        <v>1</v>
      </c>
      <c r="B591" s="7" t="str">
        <f>IF(CAPTURE_DATA!W592=0,"",CAPTURE_DATA!W592)</f>
        <v/>
      </c>
      <c r="C591" s="272" t="str">
        <f t="shared" si="46"/>
        <v/>
      </c>
      <c r="D591" s="272" t="str">
        <f t="shared" si="47"/>
        <v/>
      </c>
      <c r="E591" s="272">
        <f t="shared" si="48"/>
        <v>0</v>
      </c>
      <c r="F591" s="272">
        <v>589</v>
      </c>
      <c r="G591" s="272" t="str">
        <f t="shared" si="49"/>
        <v/>
      </c>
      <c r="H591" s="272" t="str">
        <f>IFERROR(VLOOKUP(B591,CAPTURE_DATA!$W$4:$Z$2000,4,FALSE),"")</f>
        <v/>
      </c>
    </row>
    <row r="592" spans="1:8" x14ac:dyDescent="0.35">
      <c r="A592" s="272">
        <f t="shared" si="45"/>
        <v>1</v>
      </c>
      <c r="B592" s="7" t="str">
        <f>IF(CAPTURE_DATA!W593=0,"",CAPTURE_DATA!W593)</f>
        <v/>
      </c>
      <c r="C592" s="272" t="str">
        <f t="shared" si="46"/>
        <v/>
      </c>
      <c r="D592" s="272" t="str">
        <f t="shared" si="47"/>
        <v/>
      </c>
      <c r="E592" s="272">
        <f t="shared" si="48"/>
        <v>0</v>
      </c>
      <c r="F592" s="272">
        <v>590</v>
      </c>
      <c r="G592" s="272" t="str">
        <f t="shared" si="49"/>
        <v/>
      </c>
      <c r="H592" s="272" t="str">
        <f>IFERROR(VLOOKUP(B592,CAPTURE_DATA!$W$4:$Z$2000,4,FALSE),"")</f>
        <v/>
      </c>
    </row>
    <row r="593" spans="1:8" x14ac:dyDescent="0.35">
      <c r="A593" s="272">
        <f t="shared" si="45"/>
        <v>1</v>
      </c>
      <c r="B593" s="7" t="str">
        <f>IF(CAPTURE_DATA!W594=0,"",CAPTURE_DATA!W594)</f>
        <v/>
      </c>
      <c r="C593" s="272" t="str">
        <f t="shared" si="46"/>
        <v/>
      </c>
      <c r="D593" s="272" t="str">
        <f t="shared" si="47"/>
        <v/>
      </c>
      <c r="E593" s="272">
        <f t="shared" si="48"/>
        <v>0</v>
      </c>
      <c r="F593" s="272">
        <v>591</v>
      </c>
      <c r="G593" s="272" t="str">
        <f t="shared" si="49"/>
        <v/>
      </c>
      <c r="H593" s="272" t="str">
        <f>IFERROR(VLOOKUP(B593,CAPTURE_DATA!$W$4:$Z$2000,4,FALSE),"")</f>
        <v/>
      </c>
    </row>
    <row r="594" spans="1:8" x14ac:dyDescent="0.35">
      <c r="A594" s="272">
        <f t="shared" si="45"/>
        <v>1</v>
      </c>
      <c r="B594" s="7" t="str">
        <f>IF(CAPTURE_DATA!W595=0,"",CAPTURE_DATA!W595)</f>
        <v/>
      </c>
      <c r="C594" s="272" t="str">
        <f t="shared" si="46"/>
        <v/>
      </c>
      <c r="D594" s="272" t="str">
        <f t="shared" si="47"/>
        <v/>
      </c>
      <c r="E594" s="272">
        <f t="shared" si="48"/>
        <v>0</v>
      </c>
      <c r="F594" s="272">
        <v>592</v>
      </c>
      <c r="G594" s="272" t="str">
        <f t="shared" si="49"/>
        <v/>
      </c>
      <c r="H594" s="272" t="str">
        <f>IFERROR(VLOOKUP(B594,CAPTURE_DATA!$W$4:$Z$2000,4,FALSE),"")</f>
        <v/>
      </c>
    </row>
    <row r="595" spans="1:8" x14ac:dyDescent="0.35">
      <c r="A595" s="272">
        <f t="shared" si="45"/>
        <v>1</v>
      </c>
      <c r="B595" s="7" t="str">
        <f>IF(CAPTURE_DATA!W596=0,"",CAPTURE_DATA!W596)</f>
        <v/>
      </c>
      <c r="C595" s="272" t="str">
        <f t="shared" si="46"/>
        <v/>
      </c>
      <c r="D595" s="272" t="str">
        <f t="shared" si="47"/>
        <v/>
      </c>
      <c r="E595" s="272">
        <f t="shared" si="48"/>
        <v>0</v>
      </c>
      <c r="F595" s="272">
        <v>593</v>
      </c>
      <c r="G595" s="272" t="str">
        <f t="shared" si="49"/>
        <v/>
      </c>
      <c r="H595" s="272" t="str">
        <f>IFERROR(VLOOKUP(B595,CAPTURE_DATA!$W$4:$Z$2000,4,FALSE),"")</f>
        <v/>
      </c>
    </row>
    <row r="596" spans="1:8" x14ac:dyDescent="0.35">
      <c r="A596" s="272">
        <f t="shared" si="45"/>
        <v>1</v>
      </c>
      <c r="B596" s="7" t="str">
        <f>IF(CAPTURE_DATA!W597=0,"",CAPTURE_DATA!W597)</f>
        <v/>
      </c>
      <c r="C596" s="272" t="str">
        <f t="shared" si="46"/>
        <v/>
      </c>
      <c r="D596" s="272" t="str">
        <f t="shared" si="47"/>
        <v/>
      </c>
      <c r="E596" s="272">
        <f t="shared" si="48"/>
        <v>0</v>
      </c>
      <c r="F596" s="272">
        <v>594</v>
      </c>
      <c r="G596" s="272" t="str">
        <f t="shared" si="49"/>
        <v/>
      </c>
      <c r="H596" s="272" t="str">
        <f>IFERROR(VLOOKUP(B596,CAPTURE_DATA!$W$4:$Z$2000,4,FALSE),"")</f>
        <v/>
      </c>
    </row>
    <row r="597" spans="1:8" x14ac:dyDescent="0.35">
      <c r="A597" s="272">
        <f t="shared" si="45"/>
        <v>1</v>
      </c>
      <c r="B597" s="7" t="str">
        <f>IF(CAPTURE_DATA!W598=0,"",CAPTURE_DATA!W598)</f>
        <v/>
      </c>
      <c r="C597" s="272" t="str">
        <f t="shared" si="46"/>
        <v/>
      </c>
      <c r="D597" s="272" t="str">
        <f t="shared" si="47"/>
        <v/>
      </c>
      <c r="E597" s="272">
        <f t="shared" si="48"/>
        <v>0</v>
      </c>
      <c r="F597" s="272">
        <v>595</v>
      </c>
      <c r="G597" s="272" t="str">
        <f t="shared" si="49"/>
        <v/>
      </c>
      <c r="H597" s="272" t="str">
        <f>IFERROR(VLOOKUP(B597,CAPTURE_DATA!$W$4:$Z$2000,4,FALSE),"")</f>
        <v/>
      </c>
    </row>
    <row r="598" spans="1:8" x14ac:dyDescent="0.35">
      <c r="A598" s="272">
        <f t="shared" si="45"/>
        <v>1</v>
      </c>
      <c r="B598" s="7" t="str">
        <f>IF(CAPTURE_DATA!W599=0,"",CAPTURE_DATA!W599)</f>
        <v/>
      </c>
      <c r="C598" s="272" t="str">
        <f t="shared" si="46"/>
        <v/>
      </c>
      <c r="D598" s="272" t="str">
        <f t="shared" si="47"/>
        <v/>
      </c>
      <c r="E598" s="272">
        <f t="shared" si="48"/>
        <v>0</v>
      </c>
      <c r="F598" s="272">
        <v>596</v>
      </c>
      <c r="G598" s="272" t="str">
        <f t="shared" si="49"/>
        <v/>
      </c>
      <c r="H598" s="272" t="str">
        <f>IFERROR(VLOOKUP(B598,CAPTURE_DATA!$W$4:$Z$2000,4,FALSE),"")</f>
        <v/>
      </c>
    </row>
    <row r="599" spans="1:8" x14ac:dyDescent="0.35">
      <c r="A599" s="272">
        <f t="shared" si="45"/>
        <v>1</v>
      </c>
      <c r="B599" s="7" t="str">
        <f>IF(CAPTURE_DATA!W600=0,"",CAPTURE_DATA!W600)</f>
        <v/>
      </c>
      <c r="C599" s="272" t="str">
        <f t="shared" si="46"/>
        <v/>
      </c>
      <c r="D599" s="272" t="str">
        <f t="shared" si="47"/>
        <v/>
      </c>
      <c r="E599" s="272">
        <f t="shared" si="48"/>
        <v>0</v>
      </c>
      <c r="F599" s="272">
        <v>597</v>
      </c>
      <c r="G599" s="272" t="str">
        <f t="shared" si="49"/>
        <v/>
      </c>
      <c r="H599" s="272" t="str">
        <f>IFERROR(VLOOKUP(B599,CAPTURE_DATA!$W$4:$Z$2000,4,FALSE),"")</f>
        <v/>
      </c>
    </row>
    <row r="600" spans="1:8" x14ac:dyDescent="0.35">
      <c r="A600" s="272">
        <f t="shared" si="45"/>
        <v>1</v>
      </c>
      <c r="B600" s="7" t="str">
        <f>IF(CAPTURE_DATA!W601=0,"",CAPTURE_DATA!W601)</f>
        <v/>
      </c>
      <c r="C600" s="272" t="str">
        <f t="shared" si="46"/>
        <v/>
      </c>
      <c r="D600" s="272" t="str">
        <f t="shared" si="47"/>
        <v/>
      </c>
      <c r="E600" s="272">
        <f t="shared" si="48"/>
        <v>0</v>
      </c>
      <c r="F600" s="272">
        <v>598</v>
      </c>
      <c r="G600" s="272" t="str">
        <f t="shared" si="49"/>
        <v/>
      </c>
      <c r="H600" s="272" t="str">
        <f>IFERROR(VLOOKUP(B600,CAPTURE_DATA!$W$4:$Z$2000,4,FALSE),"")</f>
        <v/>
      </c>
    </row>
    <row r="601" spans="1:8" x14ac:dyDescent="0.35">
      <c r="A601" s="272">
        <f t="shared" si="45"/>
        <v>1</v>
      </c>
      <c r="B601" s="7" t="str">
        <f>IF(CAPTURE_DATA!W602=0,"",CAPTURE_DATA!W602)</f>
        <v/>
      </c>
      <c r="C601" s="272" t="str">
        <f t="shared" si="46"/>
        <v/>
      </c>
      <c r="D601" s="272" t="str">
        <f t="shared" si="47"/>
        <v/>
      </c>
      <c r="E601" s="272">
        <f t="shared" si="48"/>
        <v>0</v>
      </c>
      <c r="F601" s="272">
        <v>599</v>
      </c>
      <c r="G601" s="272" t="str">
        <f t="shared" si="49"/>
        <v/>
      </c>
      <c r="H601" s="272" t="str">
        <f>IFERROR(VLOOKUP(B601,CAPTURE_DATA!$W$4:$Z$2000,4,FALSE),"")</f>
        <v/>
      </c>
    </row>
    <row r="602" spans="1:8" x14ac:dyDescent="0.35">
      <c r="A602" s="272">
        <f t="shared" si="45"/>
        <v>1</v>
      </c>
      <c r="B602" s="7" t="str">
        <f>IF(CAPTURE_DATA!W603=0,"",CAPTURE_DATA!W603)</f>
        <v/>
      </c>
      <c r="C602" s="272" t="str">
        <f t="shared" si="46"/>
        <v/>
      </c>
      <c r="D602" s="272" t="str">
        <f t="shared" si="47"/>
        <v/>
      </c>
      <c r="E602" s="272">
        <f t="shared" si="48"/>
        <v>0</v>
      </c>
      <c r="F602" s="272">
        <v>600</v>
      </c>
      <c r="G602" s="272" t="str">
        <f t="shared" si="49"/>
        <v/>
      </c>
      <c r="H602" s="272" t="str">
        <f>IFERROR(VLOOKUP(B602,CAPTURE_DATA!$W$4:$Z$2000,4,FALSE),"")</f>
        <v/>
      </c>
    </row>
    <row r="603" spans="1:8" x14ac:dyDescent="0.35">
      <c r="A603" s="272">
        <f t="shared" si="45"/>
        <v>1</v>
      </c>
      <c r="B603" s="7" t="str">
        <f>IF(CAPTURE_DATA!W604=0,"",CAPTURE_DATA!W604)</f>
        <v/>
      </c>
      <c r="C603" s="272" t="str">
        <f t="shared" si="46"/>
        <v/>
      </c>
      <c r="D603" s="272" t="str">
        <f t="shared" si="47"/>
        <v/>
      </c>
      <c r="E603" s="272">
        <f t="shared" si="48"/>
        <v>0</v>
      </c>
      <c r="F603" s="272">
        <v>601</v>
      </c>
      <c r="G603" s="272" t="str">
        <f t="shared" si="49"/>
        <v/>
      </c>
      <c r="H603" s="272" t="str">
        <f>IFERROR(VLOOKUP(B603,CAPTURE_DATA!$W$4:$Z$2000,4,FALSE),"")</f>
        <v/>
      </c>
    </row>
    <row r="604" spans="1:8" x14ac:dyDescent="0.35">
      <c r="A604" s="272">
        <f t="shared" si="45"/>
        <v>1</v>
      </c>
      <c r="B604" s="7" t="str">
        <f>IF(CAPTURE_DATA!W605=0,"",CAPTURE_DATA!W605)</f>
        <v/>
      </c>
      <c r="C604" s="272" t="str">
        <f t="shared" si="46"/>
        <v/>
      </c>
      <c r="D604" s="272" t="str">
        <f t="shared" si="47"/>
        <v/>
      </c>
      <c r="E604" s="272">
        <f t="shared" si="48"/>
        <v>0</v>
      </c>
      <c r="F604" s="272">
        <v>602</v>
      </c>
      <c r="G604" s="272" t="str">
        <f t="shared" si="49"/>
        <v/>
      </c>
      <c r="H604" s="272" t="str">
        <f>IFERROR(VLOOKUP(B604,CAPTURE_DATA!$W$4:$Z$2000,4,FALSE),"")</f>
        <v/>
      </c>
    </row>
    <row r="605" spans="1:8" x14ac:dyDescent="0.35">
      <c r="A605" s="272">
        <f t="shared" si="45"/>
        <v>1</v>
      </c>
      <c r="B605" s="7" t="str">
        <f>IF(CAPTURE_DATA!W606=0,"",CAPTURE_DATA!W606)</f>
        <v/>
      </c>
      <c r="C605" s="272" t="str">
        <f t="shared" si="46"/>
        <v/>
      </c>
      <c r="D605" s="272" t="str">
        <f t="shared" si="47"/>
        <v/>
      </c>
      <c r="E605" s="272">
        <f t="shared" si="48"/>
        <v>0</v>
      </c>
      <c r="F605" s="272">
        <v>603</v>
      </c>
      <c r="G605" s="272" t="str">
        <f t="shared" si="49"/>
        <v/>
      </c>
      <c r="H605" s="272" t="str">
        <f>IFERROR(VLOOKUP(B605,CAPTURE_DATA!$W$4:$Z$2000,4,FALSE),"")</f>
        <v/>
      </c>
    </row>
    <row r="606" spans="1:8" x14ac:dyDescent="0.35">
      <c r="A606" s="272">
        <f t="shared" si="45"/>
        <v>1</v>
      </c>
      <c r="B606" s="7" t="str">
        <f>IF(CAPTURE_DATA!W607=0,"",CAPTURE_DATA!W607)</f>
        <v/>
      </c>
      <c r="C606" s="272" t="str">
        <f t="shared" si="46"/>
        <v/>
      </c>
      <c r="D606" s="272" t="str">
        <f t="shared" si="47"/>
        <v/>
      </c>
      <c r="E606" s="272">
        <f t="shared" si="48"/>
        <v>0</v>
      </c>
      <c r="F606" s="272">
        <v>604</v>
      </c>
      <c r="G606" s="272" t="str">
        <f t="shared" si="49"/>
        <v/>
      </c>
      <c r="H606" s="272" t="str">
        <f>IFERROR(VLOOKUP(B606,CAPTURE_DATA!$W$4:$Z$2000,4,FALSE),"")</f>
        <v/>
      </c>
    </row>
    <row r="607" spans="1:8" x14ac:dyDescent="0.35">
      <c r="A607" s="272">
        <f t="shared" si="45"/>
        <v>1</v>
      </c>
      <c r="B607" s="7" t="str">
        <f>IF(CAPTURE_DATA!W608=0,"",CAPTURE_DATA!W608)</f>
        <v/>
      </c>
      <c r="C607" s="272" t="str">
        <f t="shared" si="46"/>
        <v/>
      </c>
      <c r="D607" s="272" t="str">
        <f t="shared" si="47"/>
        <v/>
      </c>
      <c r="E607" s="272">
        <f t="shared" si="48"/>
        <v>0</v>
      </c>
      <c r="F607" s="272">
        <v>605</v>
      </c>
      <c r="G607" s="272" t="str">
        <f t="shared" si="49"/>
        <v/>
      </c>
      <c r="H607" s="272" t="str">
        <f>IFERROR(VLOOKUP(B607,CAPTURE_DATA!$W$4:$Z$2000,4,FALSE),"")</f>
        <v/>
      </c>
    </row>
    <row r="608" spans="1:8" x14ac:dyDescent="0.35">
      <c r="A608" s="272">
        <f t="shared" si="45"/>
        <v>1</v>
      </c>
      <c r="B608" s="7" t="str">
        <f>IF(CAPTURE_DATA!W609=0,"",CAPTURE_DATA!W609)</f>
        <v/>
      </c>
      <c r="C608" s="272" t="str">
        <f t="shared" si="46"/>
        <v/>
      </c>
      <c r="D608" s="272" t="str">
        <f t="shared" si="47"/>
        <v/>
      </c>
      <c r="E608" s="272">
        <f t="shared" si="48"/>
        <v>0</v>
      </c>
      <c r="F608" s="272">
        <v>606</v>
      </c>
      <c r="G608" s="272" t="str">
        <f t="shared" si="49"/>
        <v/>
      </c>
      <c r="H608" s="272" t="str">
        <f>IFERROR(VLOOKUP(B608,CAPTURE_DATA!$W$4:$Z$2000,4,FALSE),"")</f>
        <v/>
      </c>
    </row>
    <row r="609" spans="1:8" x14ac:dyDescent="0.35">
      <c r="A609" s="272">
        <f t="shared" si="45"/>
        <v>1</v>
      </c>
      <c r="B609" s="7" t="str">
        <f>IF(CAPTURE_DATA!W610=0,"",CAPTURE_DATA!W610)</f>
        <v/>
      </c>
      <c r="C609" s="272" t="str">
        <f t="shared" si="46"/>
        <v/>
      </c>
      <c r="D609" s="272" t="str">
        <f t="shared" si="47"/>
        <v/>
      </c>
      <c r="E609" s="272">
        <f t="shared" si="48"/>
        <v>0</v>
      </c>
      <c r="F609" s="272">
        <v>607</v>
      </c>
      <c r="G609" s="272" t="str">
        <f t="shared" si="49"/>
        <v/>
      </c>
      <c r="H609" s="272" t="str">
        <f>IFERROR(VLOOKUP(B609,CAPTURE_DATA!$W$4:$Z$2000,4,FALSE),"")</f>
        <v/>
      </c>
    </row>
    <row r="610" spans="1:8" x14ac:dyDescent="0.35">
      <c r="A610" s="272">
        <f t="shared" si="45"/>
        <v>1</v>
      </c>
      <c r="B610" s="7" t="str">
        <f>IF(CAPTURE_DATA!W611=0,"",CAPTURE_DATA!W611)</f>
        <v/>
      </c>
      <c r="C610" s="272" t="str">
        <f t="shared" si="46"/>
        <v/>
      </c>
      <c r="D610" s="272" t="str">
        <f t="shared" si="47"/>
        <v/>
      </c>
      <c r="E610" s="272">
        <f t="shared" si="48"/>
        <v>0</v>
      </c>
      <c r="F610" s="272">
        <v>608</v>
      </c>
      <c r="G610" s="272" t="str">
        <f t="shared" si="49"/>
        <v/>
      </c>
      <c r="H610" s="272" t="str">
        <f>IFERROR(VLOOKUP(B610,CAPTURE_DATA!$W$4:$Z$2000,4,FALSE),"")</f>
        <v/>
      </c>
    </row>
    <row r="611" spans="1:8" x14ac:dyDescent="0.35">
      <c r="A611" s="272">
        <f t="shared" si="45"/>
        <v>1</v>
      </c>
      <c r="B611" s="7" t="str">
        <f>IF(CAPTURE_DATA!W612=0,"",CAPTURE_DATA!W612)</f>
        <v/>
      </c>
      <c r="C611" s="272" t="str">
        <f t="shared" si="46"/>
        <v/>
      </c>
      <c r="D611" s="272" t="str">
        <f t="shared" si="47"/>
        <v/>
      </c>
      <c r="E611" s="272">
        <f t="shared" si="48"/>
        <v>0</v>
      </c>
      <c r="F611" s="272">
        <v>609</v>
      </c>
      <c r="G611" s="272" t="str">
        <f t="shared" si="49"/>
        <v/>
      </c>
      <c r="H611" s="272" t="str">
        <f>IFERROR(VLOOKUP(B611,CAPTURE_DATA!$W$4:$Z$2000,4,FALSE),"")</f>
        <v/>
      </c>
    </row>
    <row r="612" spans="1:8" x14ac:dyDescent="0.35">
      <c r="A612" s="272">
        <f t="shared" si="45"/>
        <v>1</v>
      </c>
      <c r="B612" s="7" t="str">
        <f>IF(CAPTURE_DATA!W613=0,"",CAPTURE_DATA!W613)</f>
        <v/>
      </c>
      <c r="C612" s="272" t="str">
        <f t="shared" si="46"/>
        <v/>
      </c>
      <c r="D612" s="272" t="str">
        <f t="shared" si="47"/>
        <v/>
      </c>
      <c r="E612" s="272">
        <f t="shared" si="48"/>
        <v>0</v>
      </c>
      <c r="F612" s="272">
        <v>610</v>
      </c>
      <c r="G612" s="272" t="str">
        <f t="shared" si="49"/>
        <v/>
      </c>
      <c r="H612" s="272" t="str">
        <f>IFERROR(VLOOKUP(B612,CAPTURE_DATA!$W$4:$Z$2000,4,FALSE),"")</f>
        <v/>
      </c>
    </row>
    <row r="613" spans="1:8" x14ac:dyDescent="0.35">
      <c r="A613" s="272">
        <f t="shared" si="45"/>
        <v>1</v>
      </c>
      <c r="B613" s="7" t="str">
        <f>IF(CAPTURE_DATA!W614=0,"",CAPTURE_DATA!W614)</f>
        <v/>
      </c>
      <c r="C613" s="272" t="str">
        <f t="shared" si="46"/>
        <v/>
      </c>
      <c r="D613" s="272" t="str">
        <f t="shared" si="47"/>
        <v/>
      </c>
      <c r="E613" s="272">
        <f t="shared" si="48"/>
        <v>0</v>
      </c>
      <c r="F613" s="272">
        <v>611</v>
      </c>
      <c r="G613" s="272" t="str">
        <f t="shared" si="49"/>
        <v/>
      </c>
      <c r="H613" s="272" t="str">
        <f>IFERROR(VLOOKUP(B613,CAPTURE_DATA!$W$4:$Z$2000,4,FALSE),"")</f>
        <v/>
      </c>
    </row>
    <row r="614" spans="1:8" x14ac:dyDescent="0.35">
      <c r="A614" s="272">
        <f t="shared" si="45"/>
        <v>1</v>
      </c>
      <c r="B614" s="7" t="str">
        <f>IF(CAPTURE_DATA!W615=0,"",CAPTURE_DATA!W615)</f>
        <v/>
      </c>
      <c r="C614" s="272" t="str">
        <f t="shared" si="46"/>
        <v/>
      </c>
      <c r="D614" s="272" t="str">
        <f t="shared" si="47"/>
        <v/>
      </c>
      <c r="E614" s="272">
        <f t="shared" si="48"/>
        <v>0</v>
      </c>
      <c r="F614" s="272">
        <v>612</v>
      </c>
      <c r="G614" s="272" t="str">
        <f t="shared" si="49"/>
        <v/>
      </c>
      <c r="H614" s="272" t="str">
        <f>IFERROR(VLOOKUP(B614,CAPTURE_DATA!$W$4:$Z$2000,4,FALSE),"")</f>
        <v/>
      </c>
    </row>
    <row r="615" spans="1:8" x14ac:dyDescent="0.35">
      <c r="A615" s="272">
        <f t="shared" si="45"/>
        <v>1</v>
      </c>
      <c r="B615" s="7" t="str">
        <f>IF(CAPTURE_DATA!W616=0,"",CAPTURE_DATA!W616)</f>
        <v/>
      </c>
      <c r="C615" s="272" t="str">
        <f t="shared" si="46"/>
        <v/>
      </c>
      <c r="D615" s="272" t="str">
        <f t="shared" si="47"/>
        <v/>
      </c>
      <c r="E615" s="272">
        <f t="shared" si="48"/>
        <v>0</v>
      </c>
      <c r="F615" s="272">
        <v>613</v>
      </c>
      <c r="G615" s="272" t="str">
        <f t="shared" si="49"/>
        <v/>
      </c>
      <c r="H615" s="272" t="str">
        <f>IFERROR(VLOOKUP(B615,CAPTURE_DATA!$W$4:$Z$2000,4,FALSE),"")</f>
        <v/>
      </c>
    </row>
    <row r="616" spans="1:8" x14ac:dyDescent="0.35">
      <c r="A616" s="272">
        <f t="shared" si="45"/>
        <v>1</v>
      </c>
      <c r="B616" s="7" t="str">
        <f>IF(CAPTURE_DATA!W617=0,"",CAPTURE_DATA!W617)</f>
        <v/>
      </c>
      <c r="C616" s="272" t="str">
        <f t="shared" si="46"/>
        <v/>
      </c>
      <c r="D616" s="272" t="str">
        <f t="shared" si="47"/>
        <v/>
      </c>
      <c r="E616" s="272">
        <f t="shared" si="48"/>
        <v>0</v>
      </c>
      <c r="F616" s="272">
        <v>614</v>
      </c>
      <c r="G616" s="272" t="str">
        <f t="shared" si="49"/>
        <v/>
      </c>
      <c r="H616" s="272" t="str">
        <f>IFERROR(VLOOKUP(B616,CAPTURE_DATA!$W$4:$Z$2000,4,FALSE),"")</f>
        <v/>
      </c>
    </row>
    <row r="617" spans="1:8" x14ac:dyDescent="0.35">
      <c r="A617" s="272">
        <f t="shared" si="45"/>
        <v>1</v>
      </c>
      <c r="B617" s="7" t="str">
        <f>IF(CAPTURE_DATA!W618=0,"",CAPTURE_DATA!W618)</f>
        <v/>
      </c>
      <c r="C617" s="272" t="str">
        <f t="shared" si="46"/>
        <v/>
      </c>
      <c r="D617" s="272" t="str">
        <f t="shared" si="47"/>
        <v/>
      </c>
      <c r="E617" s="272">
        <f t="shared" si="48"/>
        <v>0</v>
      </c>
      <c r="F617" s="272">
        <v>615</v>
      </c>
      <c r="G617" s="272" t="str">
        <f t="shared" si="49"/>
        <v/>
      </c>
      <c r="H617" s="272" t="str">
        <f>IFERROR(VLOOKUP(B617,CAPTURE_DATA!$W$4:$Z$2000,4,FALSE),"")</f>
        <v/>
      </c>
    </row>
    <row r="618" spans="1:8" x14ac:dyDescent="0.35">
      <c r="A618" s="272">
        <f t="shared" si="45"/>
        <v>1</v>
      </c>
      <c r="B618" s="7" t="str">
        <f>IF(CAPTURE_DATA!W619=0,"",CAPTURE_DATA!W619)</f>
        <v/>
      </c>
      <c r="C618" s="272" t="str">
        <f t="shared" si="46"/>
        <v/>
      </c>
      <c r="D618" s="272" t="str">
        <f t="shared" si="47"/>
        <v/>
      </c>
      <c r="E618" s="272">
        <f t="shared" si="48"/>
        <v>0</v>
      </c>
      <c r="F618" s="272">
        <v>616</v>
      </c>
      <c r="G618" s="272" t="str">
        <f t="shared" si="49"/>
        <v/>
      </c>
      <c r="H618" s="272" t="str">
        <f>IFERROR(VLOOKUP(B618,CAPTURE_DATA!$W$4:$Z$2000,4,FALSE),"")</f>
        <v/>
      </c>
    </row>
    <row r="619" spans="1:8" x14ac:dyDescent="0.35">
      <c r="A619" s="272">
        <f t="shared" si="45"/>
        <v>1</v>
      </c>
      <c r="B619" s="7" t="str">
        <f>IF(CAPTURE_DATA!W620=0,"",CAPTURE_DATA!W620)</f>
        <v/>
      </c>
      <c r="C619" s="272" t="str">
        <f t="shared" si="46"/>
        <v/>
      </c>
      <c r="D619" s="272" t="str">
        <f t="shared" si="47"/>
        <v/>
      </c>
      <c r="E619" s="272">
        <f t="shared" si="48"/>
        <v>0</v>
      </c>
      <c r="F619" s="272">
        <v>617</v>
      </c>
      <c r="G619" s="272" t="str">
        <f t="shared" si="49"/>
        <v/>
      </c>
      <c r="H619" s="272" t="str">
        <f>IFERROR(VLOOKUP(B619,CAPTURE_DATA!$W$4:$Z$2000,4,FALSE),"")</f>
        <v/>
      </c>
    </row>
    <row r="620" spans="1:8" x14ac:dyDescent="0.35">
      <c r="A620" s="272">
        <f t="shared" si="45"/>
        <v>1</v>
      </c>
      <c r="B620" s="7" t="str">
        <f>IF(CAPTURE_DATA!W621=0,"",CAPTURE_DATA!W621)</f>
        <v/>
      </c>
      <c r="C620" s="272" t="str">
        <f t="shared" si="46"/>
        <v/>
      </c>
      <c r="D620" s="272" t="str">
        <f t="shared" si="47"/>
        <v/>
      </c>
      <c r="E620" s="272">
        <f t="shared" si="48"/>
        <v>0</v>
      </c>
      <c r="F620" s="272">
        <v>618</v>
      </c>
      <c r="G620" s="272" t="str">
        <f t="shared" si="49"/>
        <v/>
      </c>
      <c r="H620" s="272" t="str">
        <f>IFERROR(VLOOKUP(B620,CAPTURE_DATA!$W$4:$Z$2000,4,FALSE),"")</f>
        <v/>
      </c>
    </row>
    <row r="621" spans="1:8" x14ac:dyDescent="0.35">
      <c r="A621" s="272">
        <f t="shared" si="45"/>
        <v>1</v>
      </c>
      <c r="B621" s="7" t="str">
        <f>IF(CAPTURE_DATA!W622=0,"",CAPTURE_DATA!W622)</f>
        <v/>
      </c>
      <c r="C621" s="272" t="str">
        <f t="shared" si="46"/>
        <v/>
      </c>
      <c r="D621" s="272" t="str">
        <f t="shared" si="47"/>
        <v/>
      </c>
      <c r="E621" s="272">
        <f t="shared" si="48"/>
        <v>0</v>
      </c>
      <c r="F621" s="272">
        <v>619</v>
      </c>
      <c r="G621" s="272" t="str">
        <f t="shared" si="49"/>
        <v/>
      </c>
      <c r="H621" s="272" t="str">
        <f>IFERROR(VLOOKUP(B621,CAPTURE_DATA!$W$4:$Z$2000,4,FALSE),"")</f>
        <v/>
      </c>
    </row>
    <row r="622" spans="1:8" x14ac:dyDescent="0.35">
      <c r="A622" s="272">
        <f t="shared" si="45"/>
        <v>1</v>
      </c>
      <c r="B622" s="7" t="str">
        <f>IF(CAPTURE_DATA!W623=0,"",CAPTURE_DATA!W623)</f>
        <v/>
      </c>
      <c r="C622" s="272" t="str">
        <f t="shared" si="46"/>
        <v/>
      </c>
      <c r="D622" s="272" t="str">
        <f t="shared" si="47"/>
        <v/>
      </c>
      <c r="E622" s="272">
        <f t="shared" si="48"/>
        <v>0</v>
      </c>
      <c r="F622" s="272">
        <v>620</v>
      </c>
      <c r="G622" s="272" t="str">
        <f t="shared" si="49"/>
        <v/>
      </c>
      <c r="H622" s="272" t="str">
        <f>IFERROR(VLOOKUP(B622,CAPTURE_DATA!$W$4:$Z$2000,4,FALSE),"")</f>
        <v/>
      </c>
    </row>
    <row r="623" spans="1:8" x14ac:dyDescent="0.35">
      <c r="A623" s="272">
        <f t="shared" si="45"/>
        <v>1</v>
      </c>
      <c r="B623" s="7" t="str">
        <f>IF(CAPTURE_DATA!W624=0,"",CAPTURE_DATA!W624)</f>
        <v/>
      </c>
      <c r="C623" s="272" t="str">
        <f t="shared" si="46"/>
        <v/>
      </c>
      <c r="D623" s="272" t="str">
        <f t="shared" si="47"/>
        <v/>
      </c>
      <c r="E623" s="272">
        <f t="shared" si="48"/>
        <v>0</v>
      </c>
      <c r="F623" s="272">
        <v>621</v>
      </c>
      <c r="G623" s="272" t="str">
        <f t="shared" si="49"/>
        <v/>
      </c>
      <c r="H623" s="272" t="str">
        <f>IFERROR(VLOOKUP(B623,CAPTURE_DATA!$W$4:$Z$2000,4,FALSE),"")</f>
        <v/>
      </c>
    </row>
    <row r="624" spans="1:8" x14ac:dyDescent="0.35">
      <c r="A624" s="272">
        <f t="shared" si="45"/>
        <v>1</v>
      </c>
      <c r="B624" s="7" t="str">
        <f>IF(CAPTURE_DATA!W625=0,"",CAPTURE_DATA!W625)</f>
        <v/>
      </c>
      <c r="C624" s="272" t="str">
        <f t="shared" si="46"/>
        <v/>
      </c>
      <c r="D624" s="272" t="str">
        <f t="shared" si="47"/>
        <v/>
      </c>
      <c r="E624" s="272">
        <f t="shared" si="48"/>
        <v>0</v>
      </c>
      <c r="F624" s="272">
        <v>622</v>
      </c>
      <c r="G624" s="272" t="str">
        <f t="shared" si="49"/>
        <v/>
      </c>
      <c r="H624" s="272" t="str">
        <f>IFERROR(VLOOKUP(B624,CAPTURE_DATA!$W$4:$Z$2000,4,FALSE),"")</f>
        <v/>
      </c>
    </row>
    <row r="625" spans="1:8" x14ac:dyDescent="0.35">
      <c r="A625" s="272">
        <f t="shared" si="45"/>
        <v>1</v>
      </c>
      <c r="B625" s="7" t="str">
        <f>IF(CAPTURE_DATA!W626=0,"",CAPTURE_DATA!W626)</f>
        <v/>
      </c>
      <c r="C625" s="272" t="str">
        <f t="shared" si="46"/>
        <v/>
      </c>
      <c r="D625" s="272" t="str">
        <f t="shared" si="47"/>
        <v/>
      </c>
      <c r="E625" s="272">
        <f t="shared" si="48"/>
        <v>0</v>
      </c>
      <c r="F625" s="272">
        <v>623</v>
      </c>
      <c r="G625" s="272" t="str">
        <f t="shared" si="49"/>
        <v/>
      </c>
      <c r="H625" s="272" t="str">
        <f>IFERROR(VLOOKUP(B625,CAPTURE_DATA!$W$4:$Z$2000,4,FALSE),"")</f>
        <v/>
      </c>
    </row>
    <row r="626" spans="1:8" x14ac:dyDescent="0.35">
      <c r="A626" s="272">
        <f t="shared" si="45"/>
        <v>1</v>
      </c>
      <c r="B626" s="7" t="str">
        <f>IF(CAPTURE_DATA!W627=0,"",CAPTURE_DATA!W627)</f>
        <v/>
      </c>
      <c r="C626" s="272" t="str">
        <f t="shared" si="46"/>
        <v/>
      </c>
      <c r="D626" s="272" t="str">
        <f t="shared" si="47"/>
        <v/>
      </c>
      <c r="E626" s="272">
        <f t="shared" si="48"/>
        <v>0</v>
      </c>
      <c r="F626" s="272">
        <v>624</v>
      </c>
      <c r="G626" s="272" t="str">
        <f t="shared" si="49"/>
        <v/>
      </c>
      <c r="H626" s="272" t="str">
        <f>IFERROR(VLOOKUP(B626,CAPTURE_DATA!$W$4:$Z$2000,4,FALSE),"")</f>
        <v/>
      </c>
    </row>
    <row r="627" spans="1:8" x14ac:dyDescent="0.35">
      <c r="A627" s="272">
        <f t="shared" si="45"/>
        <v>1</v>
      </c>
      <c r="B627" s="7" t="str">
        <f>IF(CAPTURE_DATA!W628=0,"",CAPTURE_DATA!W628)</f>
        <v/>
      </c>
      <c r="C627" s="272" t="str">
        <f t="shared" si="46"/>
        <v/>
      </c>
      <c r="D627" s="272" t="str">
        <f t="shared" si="47"/>
        <v/>
      </c>
      <c r="E627" s="272">
        <f t="shared" si="48"/>
        <v>0</v>
      </c>
      <c r="F627" s="272">
        <v>625</v>
      </c>
      <c r="G627" s="272" t="str">
        <f t="shared" si="49"/>
        <v/>
      </c>
      <c r="H627" s="272" t="str">
        <f>IFERROR(VLOOKUP(B627,CAPTURE_DATA!$W$4:$Z$2000,4,FALSE),"")</f>
        <v/>
      </c>
    </row>
    <row r="628" spans="1:8" x14ac:dyDescent="0.35">
      <c r="A628" s="272">
        <f t="shared" si="45"/>
        <v>1</v>
      </c>
      <c r="B628" s="7" t="str">
        <f>IF(CAPTURE_DATA!W629=0,"",CAPTURE_DATA!W629)</f>
        <v/>
      </c>
      <c r="C628" s="272" t="str">
        <f t="shared" si="46"/>
        <v/>
      </c>
      <c r="D628" s="272" t="str">
        <f t="shared" si="47"/>
        <v/>
      </c>
      <c r="E628" s="272">
        <f t="shared" si="48"/>
        <v>0</v>
      </c>
      <c r="F628" s="272">
        <v>626</v>
      </c>
      <c r="G628" s="272" t="str">
        <f t="shared" si="49"/>
        <v/>
      </c>
      <c r="H628" s="272" t="str">
        <f>IFERROR(VLOOKUP(B628,CAPTURE_DATA!$W$4:$Z$2000,4,FALSE),"")</f>
        <v/>
      </c>
    </row>
    <row r="629" spans="1:8" x14ac:dyDescent="0.35">
      <c r="A629" s="272">
        <f t="shared" si="45"/>
        <v>1</v>
      </c>
      <c r="B629" s="7" t="str">
        <f>IF(CAPTURE_DATA!W630=0,"",CAPTURE_DATA!W630)</f>
        <v/>
      </c>
      <c r="C629" s="272" t="str">
        <f t="shared" si="46"/>
        <v/>
      </c>
      <c r="D629" s="272" t="str">
        <f t="shared" si="47"/>
        <v/>
      </c>
      <c r="E629" s="272">
        <f t="shared" si="48"/>
        <v>0</v>
      </c>
      <c r="F629" s="272">
        <v>627</v>
      </c>
      <c r="G629" s="272" t="str">
        <f t="shared" si="49"/>
        <v/>
      </c>
      <c r="H629" s="272" t="str">
        <f>IFERROR(VLOOKUP(B629,CAPTURE_DATA!$W$4:$Z$2000,4,FALSE),"")</f>
        <v/>
      </c>
    </row>
    <row r="630" spans="1:8" x14ac:dyDescent="0.35">
      <c r="A630" s="272">
        <f t="shared" si="45"/>
        <v>1</v>
      </c>
      <c r="B630" s="7" t="str">
        <f>IF(CAPTURE_DATA!W631=0,"",CAPTURE_DATA!W631)</f>
        <v/>
      </c>
      <c r="C630" s="272" t="str">
        <f t="shared" si="46"/>
        <v/>
      </c>
      <c r="D630" s="272" t="str">
        <f t="shared" si="47"/>
        <v/>
      </c>
      <c r="E630" s="272">
        <f t="shared" si="48"/>
        <v>0</v>
      </c>
      <c r="F630" s="272">
        <v>628</v>
      </c>
      <c r="G630" s="272" t="str">
        <f t="shared" si="49"/>
        <v/>
      </c>
      <c r="H630" s="272" t="str">
        <f>IFERROR(VLOOKUP(B630,CAPTURE_DATA!$W$4:$Z$2000,4,FALSE),"")</f>
        <v/>
      </c>
    </row>
    <row r="631" spans="1:8" x14ac:dyDescent="0.35">
      <c r="A631" s="272">
        <f t="shared" si="45"/>
        <v>1</v>
      </c>
      <c r="B631" s="7" t="str">
        <f>IF(CAPTURE_DATA!W632=0,"",CAPTURE_DATA!W632)</f>
        <v/>
      </c>
      <c r="C631" s="272" t="str">
        <f t="shared" si="46"/>
        <v/>
      </c>
      <c r="D631" s="272" t="str">
        <f t="shared" si="47"/>
        <v/>
      </c>
      <c r="E631" s="272">
        <f t="shared" si="48"/>
        <v>0</v>
      </c>
      <c r="F631" s="272">
        <v>629</v>
      </c>
      <c r="G631" s="272" t="str">
        <f t="shared" si="49"/>
        <v/>
      </c>
      <c r="H631" s="272" t="str">
        <f>IFERROR(VLOOKUP(B631,CAPTURE_DATA!$W$4:$Z$2000,4,FALSE),"")</f>
        <v/>
      </c>
    </row>
    <row r="632" spans="1:8" x14ac:dyDescent="0.35">
      <c r="A632" s="272">
        <f t="shared" si="45"/>
        <v>1</v>
      </c>
      <c r="B632" s="7" t="str">
        <f>IF(CAPTURE_DATA!W633=0,"",CAPTURE_DATA!W633)</f>
        <v/>
      </c>
      <c r="C632" s="272" t="str">
        <f t="shared" si="46"/>
        <v/>
      </c>
      <c r="D632" s="272" t="str">
        <f t="shared" si="47"/>
        <v/>
      </c>
      <c r="E632" s="272">
        <f t="shared" si="48"/>
        <v>0</v>
      </c>
      <c r="F632" s="272">
        <v>630</v>
      </c>
      <c r="G632" s="272" t="str">
        <f t="shared" si="49"/>
        <v/>
      </c>
      <c r="H632" s="272" t="str">
        <f>IFERROR(VLOOKUP(B632,CAPTURE_DATA!$W$4:$Z$2000,4,FALSE),"")</f>
        <v/>
      </c>
    </row>
    <row r="633" spans="1:8" x14ac:dyDescent="0.35">
      <c r="A633" s="272">
        <f t="shared" si="45"/>
        <v>1</v>
      </c>
      <c r="B633" s="7" t="str">
        <f>IF(CAPTURE_DATA!W634=0,"",CAPTURE_DATA!W634)</f>
        <v/>
      </c>
      <c r="C633" s="272" t="str">
        <f t="shared" si="46"/>
        <v/>
      </c>
      <c r="D633" s="272" t="str">
        <f t="shared" si="47"/>
        <v/>
      </c>
      <c r="E633" s="272">
        <f t="shared" si="48"/>
        <v>0</v>
      </c>
      <c r="F633" s="272">
        <v>631</v>
      </c>
      <c r="G633" s="272" t="str">
        <f t="shared" si="49"/>
        <v/>
      </c>
      <c r="H633" s="272" t="str">
        <f>IFERROR(VLOOKUP(B633,CAPTURE_DATA!$W$4:$Z$2000,4,FALSE),"")</f>
        <v/>
      </c>
    </row>
    <row r="634" spans="1:8" x14ac:dyDescent="0.35">
      <c r="A634" s="272">
        <f t="shared" si="45"/>
        <v>1</v>
      </c>
      <c r="B634" s="7" t="str">
        <f>IF(CAPTURE_DATA!W635=0,"",CAPTURE_DATA!W635)</f>
        <v/>
      </c>
      <c r="C634" s="272" t="str">
        <f t="shared" si="46"/>
        <v/>
      </c>
      <c r="D634" s="272" t="str">
        <f t="shared" si="47"/>
        <v/>
      </c>
      <c r="E634" s="272">
        <f t="shared" si="48"/>
        <v>0</v>
      </c>
      <c r="F634" s="272">
        <v>632</v>
      </c>
      <c r="G634" s="272" t="str">
        <f t="shared" si="49"/>
        <v/>
      </c>
      <c r="H634" s="272" t="str">
        <f>IFERROR(VLOOKUP(B634,CAPTURE_DATA!$W$4:$Z$2000,4,FALSE),"")</f>
        <v/>
      </c>
    </row>
    <row r="635" spans="1:8" x14ac:dyDescent="0.35">
      <c r="A635" s="272">
        <f t="shared" si="45"/>
        <v>1</v>
      </c>
      <c r="B635" s="7" t="str">
        <f>IF(CAPTURE_DATA!W636=0,"",CAPTURE_DATA!W636)</f>
        <v/>
      </c>
      <c r="C635" s="272" t="str">
        <f t="shared" si="46"/>
        <v/>
      </c>
      <c r="D635" s="272" t="str">
        <f t="shared" si="47"/>
        <v/>
      </c>
      <c r="E635" s="272">
        <f t="shared" si="48"/>
        <v>0</v>
      </c>
      <c r="F635" s="272">
        <v>633</v>
      </c>
      <c r="G635" s="272" t="str">
        <f t="shared" si="49"/>
        <v/>
      </c>
      <c r="H635" s="272" t="str">
        <f>IFERROR(VLOOKUP(B635,CAPTURE_DATA!$W$4:$Z$2000,4,FALSE),"")</f>
        <v/>
      </c>
    </row>
    <row r="636" spans="1:8" x14ac:dyDescent="0.35">
      <c r="A636" s="272">
        <f t="shared" si="45"/>
        <v>1</v>
      </c>
      <c r="B636" s="7" t="str">
        <f>IF(CAPTURE_DATA!W637=0,"",CAPTURE_DATA!W637)</f>
        <v/>
      </c>
      <c r="C636" s="272" t="str">
        <f t="shared" si="46"/>
        <v/>
      </c>
      <c r="D636" s="272" t="str">
        <f t="shared" si="47"/>
        <v/>
      </c>
      <c r="E636" s="272">
        <f t="shared" si="48"/>
        <v>0</v>
      </c>
      <c r="F636" s="272">
        <v>634</v>
      </c>
      <c r="G636" s="272" t="str">
        <f t="shared" si="49"/>
        <v/>
      </c>
      <c r="H636" s="272" t="str">
        <f>IFERROR(VLOOKUP(B636,CAPTURE_DATA!$W$4:$Z$2000,4,FALSE),"")</f>
        <v/>
      </c>
    </row>
    <row r="637" spans="1:8" x14ac:dyDescent="0.35">
      <c r="A637" s="272">
        <f t="shared" si="45"/>
        <v>1</v>
      </c>
      <c r="B637" s="7" t="str">
        <f>IF(CAPTURE_DATA!W638=0,"",CAPTURE_DATA!W638)</f>
        <v/>
      </c>
      <c r="C637" s="272" t="str">
        <f t="shared" si="46"/>
        <v/>
      </c>
      <c r="D637" s="272" t="str">
        <f t="shared" si="47"/>
        <v/>
      </c>
      <c r="E637" s="272">
        <f t="shared" si="48"/>
        <v>0</v>
      </c>
      <c r="F637" s="272">
        <v>635</v>
      </c>
      <c r="G637" s="272" t="str">
        <f t="shared" si="49"/>
        <v/>
      </c>
      <c r="H637" s="272" t="str">
        <f>IFERROR(VLOOKUP(B637,CAPTURE_DATA!$W$4:$Z$2000,4,FALSE),"")</f>
        <v/>
      </c>
    </row>
    <row r="638" spans="1:8" x14ac:dyDescent="0.35">
      <c r="A638" s="272">
        <f t="shared" si="45"/>
        <v>1</v>
      </c>
      <c r="B638" s="7" t="str">
        <f>IF(CAPTURE_DATA!W639=0,"",CAPTURE_DATA!W639)</f>
        <v/>
      </c>
      <c r="C638" s="272" t="str">
        <f t="shared" si="46"/>
        <v/>
      </c>
      <c r="D638" s="272" t="str">
        <f t="shared" si="47"/>
        <v/>
      </c>
      <c r="E638" s="272">
        <f t="shared" si="48"/>
        <v>0</v>
      </c>
      <c r="F638" s="272">
        <v>636</v>
      </c>
      <c r="G638" s="272" t="str">
        <f t="shared" si="49"/>
        <v/>
      </c>
      <c r="H638" s="272" t="str">
        <f>IFERROR(VLOOKUP(B638,CAPTURE_DATA!$W$4:$Z$2000,4,FALSE),"")</f>
        <v/>
      </c>
    </row>
    <row r="639" spans="1:8" x14ac:dyDescent="0.35">
      <c r="A639" s="272">
        <f t="shared" si="45"/>
        <v>1</v>
      </c>
      <c r="B639" s="7" t="str">
        <f>IF(CAPTURE_DATA!W640=0,"",CAPTURE_DATA!W640)</f>
        <v/>
      </c>
      <c r="C639" s="272" t="str">
        <f t="shared" si="46"/>
        <v/>
      </c>
      <c r="D639" s="272" t="str">
        <f t="shared" si="47"/>
        <v/>
      </c>
      <c r="E639" s="272">
        <f t="shared" si="48"/>
        <v>0</v>
      </c>
      <c r="F639" s="272">
        <v>637</v>
      </c>
      <c r="G639" s="272" t="str">
        <f t="shared" si="49"/>
        <v/>
      </c>
      <c r="H639" s="272" t="str">
        <f>IFERROR(VLOOKUP(B639,CAPTURE_DATA!$W$4:$Z$2000,4,FALSE),"")</f>
        <v/>
      </c>
    </row>
    <row r="640" spans="1:8" x14ac:dyDescent="0.35">
      <c r="A640" s="272">
        <f t="shared" si="45"/>
        <v>1</v>
      </c>
      <c r="B640" s="7" t="str">
        <f>IF(CAPTURE_DATA!W641=0,"",CAPTURE_DATA!W641)</f>
        <v/>
      </c>
      <c r="C640" s="272" t="str">
        <f t="shared" si="46"/>
        <v/>
      </c>
      <c r="D640" s="272" t="str">
        <f t="shared" si="47"/>
        <v/>
      </c>
      <c r="E640" s="272">
        <f t="shared" si="48"/>
        <v>0</v>
      </c>
      <c r="F640" s="272">
        <v>638</v>
      </c>
      <c r="G640" s="272" t="str">
        <f t="shared" si="49"/>
        <v/>
      </c>
      <c r="H640" s="272" t="str">
        <f>IFERROR(VLOOKUP(B640,CAPTURE_DATA!$W$4:$Z$2000,4,FALSE),"")</f>
        <v/>
      </c>
    </row>
    <row r="641" spans="1:8" x14ac:dyDescent="0.35">
      <c r="A641" s="272">
        <f t="shared" si="45"/>
        <v>1</v>
      </c>
      <c r="B641" s="7" t="str">
        <f>IF(CAPTURE_DATA!W642=0,"",CAPTURE_DATA!W642)</f>
        <v/>
      </c>
      <c r="C641" s="272" t="str">
        <f t="shared" si="46"/>
        <v/>
      </c>
      <c r="D641" s="272" t="str">
        <f t="shared" si="47"/>
        <v/>
      </c>
      <c r="E641" s="272">
        <f t="shared" si="48"/>
        <v>0</v>
      </c>
      <c r="F641" s="272">
        <v>639</v>
      </c>
      <c r="G641" s="272" t="str">
        <f t="shared" si="49"/>
        <v/>
      </c>
      <c r="H641" s="272" t="str">
        <f>IFERROR(VLOOKUP(B641,CAPTURE_DATA!$W$4:$Z$2000,4,FALSE),"")</f>
        <v/>
      </c>
    </row>
    <row r="642" spans="1:8" x14ac:dyDescent="0.35">
      <c r="A642" s="272">
        <f t="shared" si="45"/>
        <v>1</v>
      </c>
      <c r="B642" s="7" t="str">
        <f>IF(CAPTURE_DATA!W643=0,"",CAPTURE_DATA!W643)</f>
        <v/>
      </c>
      <c r="C642" s="272" t="str">
        <f t="shared" si="46"/>
        <v/>
      </c>
      <c r="D642" s="272" t="str">
        <f t="shared" si="47"/>
        <v/>
      </c>
      <c r="E642" s="272">
        <f t="shared" si="48"/>
        <v>0</v>
      </c>
      <c r="F642" s="272">
        <v>640</v>
      </c>
      <c r="G642" s="272" t="str">
        <f t="shared" si="49"/>
        <v/>
      </c>
      <c r="H642" s="272" t="str">
        <f>IFERROR(VLOOKUP(B642,CAPTURE_DATA!$W$4:$Z$2000,4,FALSE),"")</f>
        <v/>
      </c>
    </row>
    <row r="643" spans="1:8" x14ac:dyDescent="0.35">
      <c r="A643" s="272">
        <f t="shared" si="45"/>
        <v>1</v>
      </c>
      <c r="B643" s="7" t="str">
        <f>IF(CAPTURE_DATA!W644=0,"",CAPTURE_DATA!W644)</f>
        <v/>
      </c>
      <c r="C643" s="272" t="str">
        <f t="shared" si="46"/>
        <v/>
      </c>
      <c r="D643" s="272" t="str">
        <f t="shared" si="47"/>
        <v/>
      </c>
      <c r="E643" s="272">
        <f t="shared" si="48"/>
        <v>0</v>
      </c>
      <c r="F643" s="272">
        <v>641</v>
      </c>
      <c r="G643" s="272" t="str">
        <f t="shared" si="49"/>
        <v/>
      </c>
      <c r="H643" s="272" t="str">
        <f>IFERROR(VLOOKUP(B643,CAPTURE_DATA!$W$4:$Z$2000,4,FALSE),"")</f>
        <v/>
      </c>
    </row>
    <row r="644" spans="1:8" x14ac:dyDescent="0.35">
      <c r="A644" s="272">
        <f t="shared" ref="A644:A707" si="50">RANK(E644,$E$3:$E$2000,)</f>
        <v>1</v>
      </c>
      <c r="B644" s="7" t="str">
        <f>IF(CAPTURE_DATA!W645=0,"",CAPTURE_DATA!W645)</f>
        <v/>
      </c>
      <c r="C644" s="272" t="str">
        <f t="shared" ref="C644:C707" si="51">IFERROR(VALUE(B644),"")</f>
        <v/>
      </c>
      <c r="D644" s="272" t="str">
        <f t="shared" ref="D644:D707" si="52">IF(CONCATENATE(B644,"-",H644)="-","",(CONCATENATE(B644,"-",H644)))</f>
        <v/>
      </c>
      <c r="E644" s="272">
        <f t="shared" ref="E644:E707" si="53">IF(C644="",0,C644)</f>
        <v>0</v>
      </c>
      <c r="F644" s="272">
        <v>642</v>
      </c>
      <c r="G644" s="272" t="str">
        <f t="shared" ref="G644:G707" si="54">IFERROR(VLOOKUP(F644,$A$1:$D$2000,4,FALSE),"")</f>
        <v/>
      </c>
      <c r="H644" s="272" t="str">
        <f>IFERROR(VLOOKUP(B644,CAPTURE_DATA!$W$4:$Z$2000,4,FALSE),"")</f>
        <v/>
      </c>
    </row>
    <row r="645" spans="1:8" x14ac:dyDescent="0.35">
      <c r="A645" s="272">
        <f t="shared" si="50"/>
        <v>1</v>
      </c>
      <c r="B645" s="7" t="str">
        <f>IF(CAPTURE_DATA!W646=0,"",CAPTURE_DATA!W646)</f>
        <v/>
      </c>
      <c r="C645" s="272" t="str">
        <f t="shared" si="51"/>
        <v/>
      </c>
      <c r="D645" s="272" t="str">
        <f t="shared" si="52"/>
        <v/>
      </c>
      <c r="E645" s="272">
        <f t="shared" si="53"/>
        <v>0</v>
      </c>
      <c r="F645" s="272">
        <v>643</v>
      </c>
      <c r="G645" s="272" t="str">
        <f t="shared" si="54"/>
        <v/>
      </c>
      <c r="H645" s="272" t="str">
        <f>IFERROR(VLOOKUP(B645,CAPTURE_DATA!$W$4:$Z$2000,4,FALSE),"")</f>
        <v/>
      </c>
    </row>
    <row r="646" spans="1:8" x14ac:dyDescent="0.35">
      <c r="A646" s="272">
        <f t="shared" si="50"/>
        <v>1</v>
      </c>
      <c r="B646" s="7" t="str">
        <f>IF(CAPTURE_DATA!W647=0,"",CAPTURE_DATA!W647)</f>
        <v/>
      </c>
      <c r="C646" s="272" t="str">
        <f t="shared" si="51"/>
        <v/>
      </c>
      <c r="D646" s="272" t="str">
        <f t="shared" si="52"/>
        <v/>
      </c>
      <c r="E646" s="272">
        <f t="shared" si="53"/>
        <v>0</v>
      </c>
      <c r="F646" s="272">
        <v>644</v>
      </c>
      <c r="G646" s="272" t="str">
        <f t="shared" si="54"/>
        <v/>
      </c>
      <c r="H646" s="272" t="str">
        <f>IFERROR(VLOOKUP(B646,CAPTURE_DATA!$W$4:$Z$2000,4,FALSE),"")</f>
        <v/>
      </c>
    </row>
    <row r="647" spans="1:8" x14ac:dyDescent="0.35">
      <c r="A647" s="272">
        <f t="shared" si="50"/>
        <v>1</v>
      </c>
      <c r="B647" s="7" t="str">
        <f>IF(CAPTURE_DATA!W648=0,"",CAPTURE_DATA!W648)</f>
        <v/>
      </c>
      <c r="C647" s="272" t="str">
        <f t="shared" si="51"/>
        <v/>
      </c>
      <c r="D647" s="272" t="str">
        <f t="shared" si="52"/>
        <v/>
      </c>
      <c r="E647" s="272">
        <f t="shared" si="53"/>
        <v>0</v>
      </c>
      <c r="F647" s="272">
        <v>645</v>
      </c>
      <c r="G647" s="272" t="str">
        <f t="shared" si="54"/>
        <v/>
      </c>
      <c r="H647" s="272" t="str">
        <f>IFERROR(VLOOKUP(B647,CAPTURE_DATA!$W$4:$Z$2000,4,FALSE),"")</f>
        <v/>
      </c>
    </row>
    <row r="648" spans="1:8" x14ac:dyDescent="0.35">
      <c r="A648" s="272">
        <f t="shared" si="50"/>
        <v>1</v>
      </c>
      <c r="B648" s="7" t="str">
        <f>IF(CAPTURE_DATA!W649=0,"",CAPTURE_DATA!W649)</f>
        <v/>
      </c>
      <c r="C648" s="272" t="str">
        <f t="shared" si="51"/>
        <v/>
      </c>
      <c r="D648" s="272" t="str">
        <f t="shared" si="52"/>
        <v/>
      </c>
      <c r="E648" s="272">
        <f t="shared" si="53"/>
        <v>0</v>
      </c>
      <c r="F648" s="272">
        <v>646</v>
      </c>
      <c r="G648" s="272" t="str">
        <f t="shared" si="54"/>
        <v/>
      </c>
      <c r="H648" s="272" t="str">
        <f>IFERROR(VLOOKUP(B648,CAPTURE_DATA!$W$4:$Z$2000,4,FALSE),"")</f>
        <v/>
      </c>
    </row>
    <row r="649" spans="1:8" x14ac:dyDescent="0.35">
      <c r="A649" s="272">
        <f t="shared" si="50"/>
        <v>1</v>
      </c>
      <c r="B649" s="7" t="str">
        <f>IF(CAPTURE_DATA!W650=0,"",CAPTURE_DATA!W650)</f>
        <v/>
      </c>
      <c r="C649" s="272" t="str">
        <f t="shared" si="51"/>
        <v/>
      </c>
      <c r="D649" s="272" t="str">
        <f t="shared" si="52"/>
        <v/>
      </c>
      <c r="E649" s="272">
        <f t="shared" si="53"/>
        <v>0</v>
      </c>
      <c r="F649" s="272">
        <v>647</v>
      </c>
      <c r="G649" s="272" t="str">
        <f t="shared" si="54"/>
        <v/>
      </c>
      <c r="H649" s="272" t="str">
        <f>IFERROR(VLOOKUP(B649,CAPTURE_DATA!$W$4:$Z$2000,4,FALSE),"")</f>
        <v/>
      </c>
    </row>
    <row r="650" spans="1:8" x14ac:dyDescent="0.35">
      <c r="A650" s="272">
        <f t="shared" si="50"/>
        <v>1</v>
      </c>
      <c r="B650" s="7" t="str">
        <f>IF(CAPTURE_DATA!W651=0,"",CAPTURE_DATA!W651)</f>
        <v/>
      </c>
      <c r="C650" s="272" t="str">
        <f t="shared" si="51"/>
        <v/>
      </c>
      <c r="D650" s="272" t="str">
        <f t="shared" si="52"/>
        <v/>
      </c>
      <c r="E650" s="272">
        <f t="shared" si="53"/>
        <v>0</v>
      </c>
      <c r="F650" s="272">
        <v>648</v>
      </c>
      <c r="G650" s="272" t="str">
        <f t="shared" si="54"/>
        <v/>
      </c>
      <c r="H650" s="272" t="str">
        <f>IFERROR(VLOOKUP(B650,CAPTURE_DATA!$W$4:$Z$2000,4,FALSE),"")</f>
        <v/>
      </c>
    </row>
    <row r="651" spans="1:8" x14ac:dyDescent="0.35">
      <c r="A651" s="272">
        <f t="shared" si="50"/>
        <v>1</v>
      </c>
      <c r="B651" s="7" t="str">
        <f>IF(CAPTURE_DATA!W652=0,"",CAPTURE_DATA!W652)</f>
        <v/>
      </c>
      <c r="C651" s="272" t="str">
        <f t="shared" si="51"/>
        <v/>
      </c>
      <c r="D651" s="272" t="str">
        <f t="shared" si="52"/>
        <v/>
      </c>
      <c r="E651" s="272">
        <f t="shared" si="53"/>
        <v>0</v>
      </c>
      <c r="F651" s="272">
        <v>649</v>
      </c>
      <c r="G651" s="272" t="str">
        <f t="shared" si="54"/>
        <v/>
      </c>
      <c r="H651" s="272" t="str">
        <f>IFERROR(VLOOKUP(B651,CAPTURE_DATA!$W$4:$Z$2000,4,FALSE),"")</f>
        <v/>
      </c>
    </row>
    <row r="652" spans="1:8" x14ac:dyDescent="0.35">
      <c r="A652" s="272">
        <f t="shared" si="50"/>
        <v>1</v>
      </c>
      <c r="B652" s="7" t="str">
        <f>IF(CAPTURE_DATA!W653=0,"",CAPTURE_DATA!W653)</f>
        <v/>
      </c>
      <c r="C652" s="272" t="str">
        <f t="shared" si="51"/>
        <v/>
      </c>
      <c r="D652" s="272" t="str">
        <f t="shared" si="52"/>
        <v/>
      </c>
      <c r="E652" s="272">
        <f t="shared" si="53"/>
        <v>0</v>
      </c>
      <c r="F652" s="272">
        <v>650</v>
      </c>
      <c r="G652" s="272" t="str">
        <f t="shared" si="54"/>
        <v/>
      </c>
      <c r="H652" s="272" t="str">
        <f>IFERROR(VLOOKUP(B652,CAPTURE_DATA!$W$4:$Z$2000,4,FALSE),"")</f>
        <v/>
      </c>
    </row>
    <row r="653" spans="1:8" x14ac:dyDescent="0.35">
      <c r="A653" s="272">
        <f t="shared" si="50"/>
        <v>1</v>
      </c>
      <c r="B653" s="7" t="str">
        <f>IF(CAPTURE_DATA!W654=0,"",CAPTURE_DATA!W654)</f>
        <v/>
      </c>
      <c r="C653" s="272" t="str">
        <f t="shared" si="51"/>
        <v/>
      </c>
      <c r="D653" s="272" t="str">
        <f t="shared" si="52"/>
        <v/>
      </c>
      <c r="E653" s="272">
        <f t="shared" si="53"/>
        <v>0</v>
      </c>
      <c r="F653" s="272">
        <v>651</v>
      </c>
      <c r="G653" s="272" t="str">
        <f t="shared" si="54"/>
        <v/>
      </c>
      <c r="H653" s="272" t="str">
        <f>IFERROR(VLOOKUP(B653,CAPTURE_DATA!$W$4:$Z$2000,4,FALSE),"")</f>
        <v/>
      </c>
    </row>
    <row r="654" spans="1:8" x14ac:dyDescent="0.35">
      <c r="A654" s="272">
        <f t="shared" si="50"/>
        <v>1</v>
      </c>
      <c r="B654" s="7" t="str">
        <f>IF(CAPTURE_DATA!W655=0,"",CAPTURE_DATA!W655)</f>
        <v/>
      </c>
      <c r="C654" s="272" t="str">
        <f t="shared" si="51"/>
        <v/>
      </c>
      <c r="D654" s="272" t="str">
        <f t="shared" si="52"/>
        <v/>
      </c>
      <c r="E654" s="272">
        <f t="shared" si="53"/>
        <v>0</v>
      </c>
      <c r="F654" s="272">
        <v>652</v>
      </c>
      <c r="G654" s="272" t="str">
        <f t="shared" si="54"/>
        <v/>
      </c>
      <c r="H654" s="272" t="str">
        <f>IFERROR(VLOOKUP(B654,CAPTURE_DATA!$W$4:$Z$2000,4,FALSE),"")</f>
        <v/>
      </c>
    </row>
    <row r="655" spans="1:8" x14ac:dyDescent="0.35">
      <c r="A655" s="272">
        <f t="shared" si="50"/>
        <v>1</v>
      </c>
      <c r="B655" s="7" t="str">
        <f>IF(CAPTURE_DATA!W656=0,"",CAPTURE_DATA!W656)</f>
        <v/>
      </c>
      <c r="C655" s="272" t="str">
        <f t="shared" si="51"/>
        <v/>
      </c>
      <c r="D655" s="272" t="str">
        <f t="shared" si="52"/>
        <v/>
      </c>
      <c r="E655" s="272">
        <f t="shared" si="53"/>
        <v>0</v>
      </c>
      <c r="F655" s="272">
        <v>653</v>
      </c>
      <c r="G655" s="272" t="str">
        <f t="shared" si="54"/>
        <v/>
      </c>
      <c r="H655" s="272" t="str">
        <f>IFERROR(VLOOKUP(B655,CAPTURE_DATA!$W$4:$Z$2000,4,FALSE),"")</f>
        <v/>
      </c>
    </row>
    <row r="656" spans="1:8" x14ac:dyDescent="0.35">
      <c r="A656" s="272">
        <f t="shared" si="50"/>
        <v>1</v>
      </c>
      <c r="B656" s="7" t="str">
        <f>IF(CAPTURE_DATA!W657=0,"",CAPTURE_DATA!W657)</f>
        <v/>
      </c>
      <c r="C656" s="272" t="str">
        <f t="shared" si="51"/>
        <v/>
      </c>
      <c r="D656" s="272" t="str">
        <f t="shared" si="52"/>
        <v/>
      </c>
      <c r="E656" s="272">
        <f t="shared" si="53"/>
        <v>0</v>
      </c>
      <c r="F656" s="272">
        <v>654</v>
      </c>
      <c r="G656" s="272" t="str">
        <f t="shared" si="54"/>
        <v/>
      </c>
      <c r="H656" s="272" t="str">
        <f>IFERROR(VLOOKUP(B656,CAPTURE_DATA!$W$4:$Z$2000,4,FALSE),"")</f>
        <v/>
      </c>
    </row>
    <row r="657" spans="1:8" x14ac:dyDescent="0.35">
      <c r="A657" s="272">
        <f t="shared" si="50"/>
        <v>1</v>
      </c>
      <c r="B657" s="7" t="str">
        <f>IF(CAPTURE_DATA!W658=0,"",CAPTURE_DATA!W658)</f>
        <v/>
      </c>
      <c r="C657" s="272" t="str">
        <f t="shared" si="51"/>
        <v/>
      </c>
      <c r="D657" s="272" t="str">
        <f t="shared" si="52"/>
        <v/>
      </c>
      <c r="E657" s="272">
        <f t="shared" si="53"/>
        <v>0</v>
      </c>
      <c r="F657" s="272">
        <v>655</v>
      </c>
      <c r="G657" s="272" t="str">
        <f t="shared" si="54"/>
        <v/>
      </c>
      <c r="H657" s="272" t="str">
        <f>IFERROR(VLOOKUP(B657,CAPTURE_DATA!$W$4:$Z$2000,4,FALSE),"")</f>
        <v/>
      </c>
    </row>
    <row r="658" spans="1:8" x14ac:dyDescent="0.35">
      <c r="A658" s="272">
        <f t="shared" si="50"/>
        <v>1</v>
      </c>
      <c r="B658" s="7" t="str">
        <f>IF(CAPTURE_DATA!W659=0,"",CAPTURE_DATA!W659)</f>
        <v/>
      </c>
      <c r="C658" s="272" t="str">
        <f t="shared" si="51"/>
        <v/>
      </c>
      <c r="D658" s="272" t="str">
        <f t="shared" si="52"/>
        <v/>
      </c>
      <c r="E658" s="272">
        <f t="shared" si="53"/>
        <v>0</v>
      </c>
      <c r="F658" s="272">
        <v>656</v>
      </c>
      <c r="G658" s="272" t="str">
        <f t="shared" si="54"/>
        <v/>
      </c>
      <c r="H658" s="272" t="str">
        <f>IFERROR(VLOOKUP(B658,CAPTURE_DATA!$W$4:$Z$2000,4,FALSE),"")</f>
        <v/>
      </c>
    </row>
    <row r="659" spans="1:8" x14ac:dyDescent="0.35">
      <c r="A659" s="272">
        <f t="shared" si="50"/>
        <v>1</v>
      </c>
      <c r="B659" s="7" t="str">
        <f>IF(CAPTURE_DATA!W660=0,"",CAPTURE_DATA!W660)</f>
        <v/>
      </c>
      <c r="C659" s="272" t="str">
        <f t="shared" si="51"/>
        <v/>
      </c>
      <c r="D659" s="272" t="str">
        <f t="shared" si="52"/>
        <v/>
      </c>
      <c r="E659" s="272">
        <f t="shared" si="53"/>
        <v>0</v>
      </c>
      <c r="F659" s="272">
        <v>657</v>
      </c>
      <c r="G659" s="272" t="str">
        <f t="shared" si="54"/>
        <v/>
      </c>
      <c r="H659" s="272" t="str">
        <f>IFERROR(VLOOKUP(B659,CAPTURE_DATA!$W$4:$Z$2000,4,FALSE),"")</f>
        <v/>
      </c>
    </row>
    <row r="660" spans="1:8" x14ac:dyDescent="0.35">
      <c r="A660" s="272">
        <f t="shared" si="50"/>
        <v>1</v>
      </c>
      <c r="B660" s="7" t="str">
        <f>IF(CAPTURE_DATA!W661=0,"",CAPTURE_DATA!W661)</f>
        <v/>
      </c>
      <c r="C660" s="272" t="str">
        <f t="shared" si="51"/>
        <v/>
      </c>
      <c r="D660" s="272" t="str">
        <f t="shared" si="52"/>
        <v/>
      </c>
      <c r="E660" s="272">
        <f t="shared" si="53"/>
        <v>0</v>
      </c>
      <c r="F660" s="272">
        <v>658</v>
      </c>
      <c r="G660" s="272" t="str">
        <f t="shared" si="54"/>
        <v/>
      </c>
      <c r="H660" s="272" t="str">
        <f>IFERROR(VLOOKUP(B660,CAPTURE_DATA!$W$4:$Z$2000,4,FALSE),"")</f>
        <v/>
      </c>
    </row>
    <row r="661" spans="1:8" x14ac:dyDescent="0.35">
      <c r="A661" s="272">
        <f t="shared" si="50"/>
        <v>1</v>
      </c>
      <c r="B661" s="7" t="str">
        <f>IF(CAPTURE_DATA!W662=0,"",CAPTURE_DATA!W662)</f>
        <v/>
      </c>
      <c r="C661" s="272" t="str">
        <f t="shared" si="51"/>
        <v/>
      </c>
      <c r="D661" s="272" t="str">
        <f t="shared" si="52"/>
        <v/>
      </c>
      <c r="E661" s="272">
        <f t="shared" si="53"/>
        <v>0</v>
      </c>
      <c r="F661" s="272">
        <v>659</v>
      </c>
      <c r="G661" s="272" t="str">
        <f t="shared" si="54"/>
        <v/>
      </c>
      <c r="H661" s="272" t="str">
        <f>IFERROR(VLOOKUP(B661,CAPTURE_DATA!$W$4:$Z$2000,4,FALSE),"")</f>
        <v/>
      </c>
    </row>
    <row r="662" spans="1:8" x14ac:dyDescent="0.35">
      <c r="A662" s="272">
        <f t="shared" si="50"/>
        <v>1</v>
      </c>
      <c r="B662" s="7" t="str">
        <f>IF(CAPTURE_DATA!W663=0,"",CAPTURE_DATA!W663)</f>
        <v/>
      </c>
      <c r="C662" s="272" t="str">
        <f t="shared" si="51"/>
        <v/>
      </c>
      <c r="D662" s="272" t="str">
        <f t="shared" si="52"/>
        <v/>
      </c>
      <c r="E662" s="272">
        <f t="shared" si="53"/>
        <v>0</v>
      </c>
      <c r="F662" s="272">
        <v>660</v>
      </c>
      <c r="G662" s="272" t="str">
        <f t="shared" si="54"/>
        <v/>
      </c>
      <c r="H662" s="272" t="str">
        <f>IFERROR(VLOOKUP(B662,CAPTURE_DATA!$W$4:$Z$2000,4,FALSE),"")</f>
        <v/>
      </c>
    </row>
    <row r="663" spans="1:8" x14ac:dyDescent="0.35">
      <c r="A663" s="272">
        <f t="shared" si="50"/>
        <v>1</v>
      </c>
      <c r="B663" s="7" t="str">
        <f>IF(CAPTURE_DATA!W664=0,"",CAPTURE_DATA!W664)</f>
        <v/>
      </c>
      <c r="C663" s="272" t="str">
        <f t="shared" si="51"/>
        <v/>
      </c>
      <c r="D663" s="272" t="str">
        <f t="shared" si="52"/>
        <v/>
      </c>
      <c r="E663" s="272">
        <f t="shared" si="53"/>
        <v>0</v>
      </c>
      <c r="F663" s="272">
        <v>661</v>
      </c>
      <c r="G663" s="272" t="str">
        <f t="shared" si="54"/>
        <v/>
      </c>
      <c r="H663" s="272" t="str">
        <f>IFERROR(VLOOKUP(B663,CAPTURE_DATA!$W$4:$Z$2000,4,FALSE),"")</f>
        <v/>
      </c>
    </row>
    <row r="664" spans="1:8" x14ac:dyDescent="0.35">
      <c r="A664" s="272">
        <f t="shared" si="50"/>
        <v>1</v>
      </c>
      <c r="B664" s="7" t="str">
        <f>IF(CAPTURE_DATA!W665=0,"",CAPTURE_DATA!W665)</f>
        <v/>
      </c>
      <c r="C664" s="272" t="str">
        <f t="shared" si="51"/>
        <v/>
      </c>
      <c r="D664" s="272" t="str">
        <f t="shared" si="52"/>
        <v/>
      </c>
      <c r="E664" s="272">
        <f t="shared" si="53"/>
        <v>0</v>
      </c>
      <c r="F664" s="272">
        <v>662</v>
      </c>
      <c r="G664" s="272" t="str">
        <f t="shared" si="54"/>
        <v/>
      </c>
      <c r="H664" s="272" t="str">
        <f>IFERROR(VLOOKUP(B664,CAPTURE_DATA!$W$4:$Z$2000,4,FALSE),"")</f>
        <v/>
      </c>
    </row>
    <row r="665" spans="1:8" x14ac:dyDescent="0.35">
      <c r="A665" s="272">
        <f t="shared" si="50"/>
        <v>1</v>
      </c>
      <c r="B665" s="7" t="str">
        <f>IF(CAPTURE_DATA!W666=0,"",CAPTURE_DATA!W666)</f>
        <v/>
      </c>
      <c r="C665" s="272" t="str">
        <f t="shared" si="51"/>
        <v/>
      </c>
      <c r="D665" s="272" t="str">
        <f t="shared" si="52"/>
        <v/>
      </c>
      <c r="E665" s="272">
        <f t="shared" si="53"/>
        <v>0</v>
      </c>
      <c r="F665" s="272">
        <v>663</v>
      </c>
      <c r="G665" s="272" t="str">
        <f t="shared" si="54"/>
        <v/>
      </c>
      <c r="H665" s="272" t="str">
        <f>IFERROR(VLOOKUP(B665,CAPTURE_DATA!$W$4:$Z$2000,4,FALSE),"")</f>
        <v/>
      </c>
    </row>
    <row r="666" spans="1:8" x14ac:dyDescent="0.35">
      <c r="A666" s="272">
        <f t="shared" si="50"/>
        <v>1</v>
      </c>
      <c r="B666" s="7" t="str">
        <f>IF(CAPTURE_DATA!W667=0,"",CAPTURE_DATA!W667)</f>
        <v/>
      </c>
      <c r="C666" s="272" t="str">
        <f t="shared" si="51"/>
        <v/>
      </c>
      <c r="D666" s="272" t="str">
        <f t="shared" si="52"/>
        <v/>
      </c>
      <c r="E666" s="272">
        <f t="shared" si="53"/>
        <v>0</v>
      </c>
      <c r="F666" s="272">
        <v>664</v>
      </c>
      <c r="G666" s="272" t="str">
        <f t="shared" si="54"/>
        <v/>
      </c>
      <c r="H666" s="272" t="str">
        <f>IFERROR(VLOOKUP(B666,CAPTURE_DATA!$W$4:$Z$2000,4,FALSE),"")</f>
        <v/>
      </c>
    </row>
    <row r="667" spans="1:8" x14ac:dyDescent="0.35">
      <c r="A667" s="272">
        <f t="shared" si="50"/>
        <v>1</v>
      </c>
      <c r="B667" s="7" t="str">
        <f>IF(CAPTURE_DATA!W668=0,"",CAPTURE_DATA!W668)</f>
        <v/>
      </c>
      <c r="C667" s="272" t="str">
        <f t="shared" si="51"/>
        <v/>
      </c>
      <c r="D667" s="272" t="str">
        <f t="shared" si="52"/>
        <v/>
      </c>
      <c r="E667" s="272">
        <f t="shared" si="53"/>
        <v>0</v>
      </c>
      <c r="F667" s="272">
        <v>665</v>
      </c>
      <c r="G667" s="272" t="str">
        <f t="shared" si="54"/>
        <v/>
      </c>
      <c r="H667" s="272" t="str">
        <f>IFERROR(VLOOKUP(B667,CAPTURE_DATA!$W$4:$Z$2000,4,FALSE),"")</f>
        <v/>
      </c>
    </row>
    <row r="668" spans="1:8" x14ac:dyDescent="0.35">
      <c r="A668" s="272">
        <f t="shared" si="50"/>
        <v>1</v>
      </c>
      <c r="B668" s="7" t="str">
        <f>IF(CAPTURE_DATA!W669=0,"",CAPTURE_DATA!W669)</f>
        <v/>
      </c>
      <c r="C668" s="272" t="str">
        <f t="shared" si="51"/>
        <v/>
      </c>
      <c r="D668" s="272" t="str">
        <f t="shared" si="52"/>
        <v/>
      </c>
      <c r="E668" s="272">
        <f t="shared" si="53"/>
        <v>0</v>
      </c>
      <c r="F668" s="272">
        <v>666</v>
      </c>
      <c r="G668" s="272" t="str">
        <f t="shared" si="54"/>
        <v/>
      </c>
      <c r="H668" s="272" t="str">
        <f>IFERROR(VLOOKUP(B668,CAPTURE_DATA!$W$4:$Z$2000,4,FALSE),"")</f>
        <v/>
      </c>
    </row>
    <row r="669" spans="1:8" x14ac:dyDescent="0.35">
      <c r="A669" s="272">
        <f t="shared" si="50"/>
        <v>1</v>
      </c>
      <c r="B669" s="7" t="str">
        <f>IF(CAPTURE_DATA!W670=0,"",CAPTURE_DATA!W670)</f>
        <v/>
      </c>
      <c r="C669" s="272" t="str">
        <f t="shared" si="51"/>
        <v/>
      </c>
      <c r="D669" s="272" t="str">
        <f t="shared" si="52"/>
        <v/>
      </c>
      <c r="E669" s="272">
        <f t="shared" si="53"/>
        <v>0</v>
      </c>
      <c r="F669" s="272">
        <v>667</v>
      </c>
      <c r="G669" s="272" t="str">
        <f t="shared" si="54"/>
        <v/>
      </c>
      <c r="H669" s="272" t="str">
        <f>IFERROR(VLOOKUP(B669,CAPTURE_DATA!$W$4:$Z$2000,4,FALSE),"")</f>
        <v/>
      </c>
    </row>
    <row r="670" spans="1:8" x14ac:dyDescent="0.35">
      <c r="A670" s="272">
        <f t="shared" si="50"/>
        <v>1</v>
      </c>
      <c r="B670" s="7" t="str">
        <f>IF(CAPTURE_DATA!W671=0,"",CAPTURE_DATA!W671)</f>
        <v/>
      </c>
      <c r="C670" s="272" t="str">
        <f t="shared" si="51"/>
        <v/>
      </c>
      <c r="D670" s="272" t="str">
        <f t="shared" si="52"/>
        <v/>
      </c>
      <c r="E670" s="272">
        <f t="shared" si="53"/>
        <v>0</v>
      </c>
      <c r="F670" s="272">
        <v>668</v>
      </c>
      <c r="G670" s="272" t="str">
        <f t="shared" si="54"/>
        <v/>
      </c>
      <c r="H670" s="272" t="str">
        <f>IFERROR(VLOOKUP(B670,CAPTURE_DATA!$W$4:$Z$2000,4,FALSE),"")</f>
        <v/>
      </c>
    </row>
    <row r="671" spans="1:8" x14ac:dyDescent="0.35">
      <c r="A671" s="272">
        <f t="shared" si="50"/>
        <v>1</v>
      </c>
      <c r="B671" s="7" t="str">
        <f>IF(CAPTURE_DATA!W672=0,"",CAPTURE_DATA!W672)</f>
        <v/>
      </c>
      <c r="C671" s="272" t="str">
        <f t="shared" si="51"/>
        <v/>
      </c>
      <c r="D671" s="272" t="str">
        <f t="shared" si="52"/>
        <v/>
      </c>
      <c r="E671" s="272">
        <f t="shared" si="53"/>
        <v>0</v>
      </c>
      <c r="F671" s="272">
        <v>669</v>
      </c>
      <c r="G671" s="272" t="str">
        <f t="shared" si="54"/>
        <v/>
      </c>
      <c r="H671" s="272" t="str">
        <f>IFERROR(VLOOKUP(B671,CAPTURE_DATA!$W$4:$Z$2000,4,FALSE),"")</f>
        <v/>
      </c>
    </row>
    <row r="672" spans="1:8" x14ac:dyDescent="0.35">
      <c r="A672" s="272">
        <f t="shared" si="50"/>
        <v>1</v>
      </c>
      <c r="B672" s="7" t="str">
        <f>IF(CAPTURE_DATA!W673=0,"",CAPTURE_DATA!W673)</f>
        <v/>
      </c>
      <c r="C672" s="272" t="str">
        <f t="shared" si="51"/>
        <v/>
      </c>
      <c r="D672" s="272" t="str">
        <f t="shared" si="52"/>
        <v/>
      </c>
      <c r="E672" s="272">
        <f t="shared" si="53"/>
        <v>0</v>
      </c>
      <c r="F672" s="272">
        <v>670</v>
      </c>
      <c r="G672" s="272" t="str">
        <f t="shared" si="54"/>
        <v/>
      </c>
      <c r="H672" s="272" t="str">
        <f>IFERROR(VLOOKUP(B672,CAPTURE_DATA!$W$4:$Z$2000,4,FALSE),"")</f>
        <v/>
      </c>
    </row>
    <row r="673" spans="1:8" x14ac:dyDescent="0.35">
      <c r="A673" s="272">
        <f t="shared" si="50"/>
        <v>1</v>
      </c>
      <c r="B673" s="7" t="str">
        <f>IF(CAPTURE_DATA!W674=0,"",CAPTURE_DATA!W674)</f>
        <v/>
      </c>
      <c r="C673" s="272" t="str">
        <f t="shared" si="51"/>
        <v/>
      </c>
      <c r="D673" s="272" t="str">
        <f t="shared" si="52"/>
        <v/>
      </c>
      <c r="E673" s="272">
        <f t="shared" si="53"/>
        <v>0</v>
      </c>
      <c r="F673" s="272">
        <v>671</v>
      </c>
      <c r="G673" s="272" t="str">
        <f t="shared" si="54"/>
        <v/>
      </c>
      <c r="H673" s="272" t="str">
        <f>IFERROR(VLOOKUP(B673,CAPTURE_DATA!$W$4:$Z$2000,4,FALSE),"")</f>
        <v/>
      </c>
    </row>
    <row r="674" spans="1:8" x14ac:dyDescent="0.35">
      <c r="A674" s="272">
        <f t="shared" si="50"/>
        <v>1</v>
      </c>
      <c r="B674" s="7" t="str">
        <f>IF(CAPTURE_DATA!W675=0,"",CAPTURE_DATA!W675)</f>
        <v/>
      </c>
      <c r="C674" s="272" t="str">
        <f t="shared" si="51"/>
        <v/>
      </c>
      <c r="D674" s="272" t="str">
        <f t="shared" si="52"/>
        <v/>
      </c>
      <c r="E674" s="272">
        <f t="shared" si="53"/>
        <v>0</v>
      </c>
      <c r="F674" s="272">
        <v>672</v>
      </c>
      <c r="G674" s="272" t="str">
        <f t="shared" si="54"/>
        <v/>
      </c>
      <c r="H674" s="272" t="str">
        <f>IFERROR(VLOOKUP(B674,CAPTURE_DATA!$W$4:$Z$2000,4,FALSE),"")</f>
        <v/>
      </c>
    </row>
    <row r="675" spans="1:8" x14ac:dyDescent="0.35">
      <c r="A675" s="272">
        <f t="shared" si="50"/>
        <v>1</v>
      </c>
      <c r="B675" s="7" t="str">
        <f>IF(CAPTURE_DATA!W676=0,"",CAPTURE_DATA!W676)</f>
        <v/>
      </c>
      <c r="C675" s="272" t="str">
        <f t="shared" si="51"/>
        <v/>
      </c>
      <c r="D675" s="272" t="str">
        <f t="shared" si="52"/>
        <v/>
      </c>
      <c r="E675" s="272">
        <f t="shared" si="53"/>
        <v>0</v>
      </c>
      <c r="F675" s="272">
        <v>673</v>
      </c>
      <c r="G675" s="272" t="str">
        <f t="shared" si="54"/>
        <v/>
      </c>
      <c r="H675" s="272" t="str">
        <f>IFERROR(VLOOKUP(B675,CAPTURE_DATA!$W$4:$Z$2000,4,FALSE),"")</f>
        <v/>
      </c>
    </row>
    <row r="676" spans="1:8" x14ac:dyDescent="0.35">
      <c r="A676" s="272">
        <f t="shared" si="50"/>
        <v>1</v>
      </c>
      <c r="B676" s="7" t="str">
        <f>IF(CAPTURE_DATA!W677=0,"",CAPTURE_DATA!W677)</f>
        <v/>
      </c>
      <c r="C676" s="272" t="str">
        <f t="shared" si="51"/>
        <v/>
      </c>
      <c r="D676" s="272" t="str">
        <f t="shared" si="52"/>
        <v/>
      </c>
      <c r="E676" s="272">
        <f t="shared" si="53"/>
        <v>0</v>
      </c>
      <c r="F676" s="272">
        <v>674</v>
      </c>
      <c r="G676" s="272" t="str">
        <f t="shared" si="54"/>
        <v/>
      </c>
      <c r="H676" s="272" t="str">
        <f>IFERROR(VLOOKUP(B676,CAPTURE_DATA!$W$4:$Z$2000,4,FALSE),"")</f>
        <v/>
      </c>
    </row>
    <row r="677" spans="1:8" x14ac:dyDescent="0.35">
      <c r="A677" s="272">
        <f t="shared" si="50"/>
        <v>1</v>
      </c>
      <c r="B677" s="7" t="str">
        <f>IF(CAPTURE_DATA!W678=0,"",CAPTURE_DATA!W678)</f>
        <v/>
      </c>
      <c r="C677" s="272" t="str">
        <f t="shared" si="51"/>
        <v/>
      </c>
      <c r="D677" s="272" t="str">
        <f t="shared" si="52"/>
        <v/>
      </c>
      <c r="E677" s="272">
        <f t="shared" si="53"/>
        <v>0</v>
      </c>
      <c r="F677" s="272">
        <v>675</v>
      </c>
      <c r="G677" s="272" t="str">
        <f t="shared" si="54"/>
        <v/>
      </c>
      <c r="H677" s="272" t="str">
        <f>IFERROR(VLOOKUP(B677,CAPTURE_DATA!$W$4:$Z$2000,4,FALSE),"")</f>
        <v/>
      </c>
    </row>
    <row r="678" spans="1:8" x14ac:dyDescent="0.35">
      <c r="A678" s="272">
        <f t="shared" si="50"/>
        <v>1</v>
      </c>
      <c r="B678" s="7" t="str">
        <f>IF(CAPTURE_DATA!W679=0,"",CAPTURE_DATA!W679)</f>
        <v/>
      </c>
      <c r="C678" s="272" t="str">
        <f t="shared" si="51"/>
        <v/>
      </c>
      <c r="D678" s="272" t="str">
        <f t="shared" si="52"/>
        <v/>
      </c>
      <c r="E678" s="272">
        <f t="shared" si="53"/>
        <v>0</v>
      </c>
      <c r="F678" s="272">
        <v>676</v>
      </c>
      <c r="G678" s="272" t="str">
        <f t="shared" si="54"/>
        <v/>
      </c>
      <c r="H678" s="272" t="str">
        <f>IFERROR(VLOOKUP(B678,CAPTURE_DATA!$W$4:$Z$2000,4,FALSE),"")</f>
        <v/>
      </c>
    </row>
    <row r="679" spans="1:8" x14ac:dyDescent="0.35">
      <c r="A679" s="272">
        <f t="shared" si="50"/>
        <v>1</v>
      </c>
      <c r="B679" s="7" t="str">
        <f>IF(CAPTURE_DATA!W680=0,"",CAPTURE_DATA!W680)</f>
        <v/>
      </c>
      <c r="C679" s="272" t="str">
        <f t="shared" si="51"/>
        <v/>
      </c>
      <c r="D679" s="272" t="str">
        <f t="shared" si="52"/>
        <v/>
      </c>
      <c r="E679" s="272">
        <f t="shared" si="53"/>
        <v>0</v>
      </c>
      <c r="F679" s="272">
        <v>677</v>
      </c>
      <c r="G679" s="272" t="str">
        <f t="shared" si="54"/>
        <v/>
      </c>
      <c r="H679" s="272" t="str">
        <f>IFERROR(VLOOKUP(B679,CAPTURE_DATA!$W$4:$Z$2000,4,FALSE),"")</f>
        <v/>
      </c>
    </row>
    <row r="680" spans="1:8" x14ac:dyDescent="0.35">
      <c r="A680" s="272">
        <f t="shared" si="50"/>
        <v>1</v>
      </c>
      <c r="B680" s="7" t="str">
        <f>IF(CAPTURE_DATA!W681=0,"",CAPTURE_DATA!W681)</f>
        <v/>
      </c>
      <c r="C680" s="272" t="str">
        <f t="shared" si="51"/>
        <v/>
      </c>
      <c r="D680" s="272" t="str">
        <f t="shared" si="52"/>
        <v/>
      </c>
      <c r="E680" s="272">
        <f t="shared" si="53"/>
        <v>0</v>
      </c>
      <c r="F680" s="272">
        <v>678</v>
      </c>
      <c r="G680" s="272" t="str">
        <f t="shared" si="54"/>
        <v/>
      </c>
      <c r="H680" s="272" t="str">
        <f>IFERROR(VLOOKUP(B680,CAPTURE_DATA!$W$4:$Z$2000,4,FALSE),"")</f>
        <v/>
      </c>
    </row>
    <row r="681" spans="1:8" x14ac:dyDescent="0.35">
      <c r="A681" s="272">
        <f t="shared" si="50"/>
        <v>1</v>
      </c>
      <c r="B681" s="7" t="str">
        <f>IF(CAPTURE_DATA!W682=0,"",CAPTURE_DATA!W682)</f>
        <v/>
      </c>
      <c r="C681" s="272" t="str">
        <f t="shared" si="51"/>
        <v/>
      </c>
      <c r="D681" s="272" t="str">
        <f t="shared" si="52"/>
        <v/>
      </c>
      <c r="E681" s="272">
        <f t="shared" si="53"/>
        <v>0</v>
      </c>
      <c r="F681" s="272">
        <v>679</v>
      </c>
      <c r="G681" s="272" t="str">
        <f t="shared" si="54"/>
        <v/>
      </c>
      <c r="H681" s="272" t="str">
        <f>IFERROR(VLOOKUP(B681,CAPTURE_DATA!$W$4:$Z$2000,4,FALSE),"")</f>
        <v/>
      </c>
    </row>
    <row r="682" spans="1:8" x14ac:dyDescent="0.35">
      <c r="A682" s="272">
        <f t="shared" si="50"/>
        <v>1</v>
      </c>
      <c r="B682" s="7" t="str">
        <f>IF(CAPTURE_DATA!W683=0,"",CAPTURE_DATA!W683)</f>
        <v/>
      </c>
      <c r="C682" s="272" t="str">
        <f t="shared" si="51"/>
        <v/>
      </c>
      <c r="D682" s="272" t="str">
        <f t="shared" si="52"/>
        <v/>
      </c>
      <c r="E682" s="272">
        <f t="shared" si="53"/>
        <v>0</v>
      </c>
      <c r="F682" s="272">
        <v>680</v>
      </c>
      <c r="G682" s="272" t="str">
        <f t="shared" si="54"/>
        <v/>
      </c>
      <c r="H682" s="272" t="str">
        <f>IFERROR(VLOOKUP(B682,CAPTURE_DATA!$W$4:$Z$2000,4,FALSE),"")</f>
        <v/>
      </c>
    </row>
    <row r="683" spans="1:8" x14ac:dyDescent="0.35">
      <c r="A683" s="272">
        <f t="shared" si="50"/>
        <v>1</v>
      </c>
      <c r="B683" s="7" t="str">
        <f>IF(CAPTURE_DATA!W684=0,"",CAPTURE_DATA!W684)</f>
        <v/>
      </c>
      <c r="C683" s="272" t="str">
        <f t="shared" si="51"/>
        <v/>
      </c>
      <c r="D683" s="272" t="str">
        <f t="shared" si="52"/>
        <v/>
      </c>
      <c r="E683" s="272">
        <f t="shared" si="53"/>
        <v>0</v>
      </c>
      <c r="F683" s="272">
        <v>681</v>
      </c>
      <c r="G683" s="272" t="str">
        <f t="shared" si="54"/>
        <v/>
      </c>
      <c r="H683" s="272" t="str">
        <f>IFERROR(VLOOKUP(B683,CAPTURE_DATA!$W$4:$Z$2000,4,FALSE),"")</f>
        <v/>
      </c>
    </row>
    <row r="684" spans="1:8" x14ac:dyDescent="0.35">
      <c r="A684" s="272">
        <f t="shared" si="50"/>
        <v>1</v>
      </c>
      <c r="B684" s="7" t="str">
        <f>IF(CAPTURE_DATA!W685=0,"",CAPTURE_DATA!W685)</f>
        <v/>
      </c>
      <c r="C684" s="272" t="str">
        <f t="shared" si="51"/>
        <v/>
      </c>
      <c r="D684" s="272" t="str">
        <f t="shared" si="52"/>
        <v/>
      </c>
      <c r="E684" s="272">
        <f t="shared" si="53"/>
        <v>0</v>
      </c>
      <c r="F684" s="272">
        <v>682</v>
      </c>
      <c r="G684" s="272" t="str">
        <f t="shared" si="54"/>
        <v/>
      </c>
      <c r="H684" s="272" t="str">
        <f>IFERROR(VLOOKUP(B684,CAPTURE_DATA!$W$4:$Z$2000,4,FALSE),"")</f>
        <v/>
      </c>
    </row>
    <row r="685" spans="1:8" x14ac:dyDescent="0.35">
      <c r="A685" s="272">
        <f t="shared" si="50"/>
        <v>1</v>
      </c>
      <c r="B685" s="7" t="str">
        <f>IF(CAPTURE_DATA!W686=0,"",CAPTURE_DATA!W686)</f>
        <v/>
      </c>
      <c r="C685" s="272" t="str">
        <f t="shared" si="51"/>
        <v/>
      </c>
      <c r="D685" s="272" t="str">
        <f t="shared" si="52"/>
        <v/>
      </c>
      <c r="E685" s="272">
        <f t="shared" si="53"/>
        <v>0</v>
      </c>
      <c r="F685" s="272">
        <v>683</v>
      </c>
      <c r="G685" s="272" t="str">
        <f t="shared" si="54"/>
        <v/>
      </c>
      <c r="H685" s="272" t="str">
        <f>IFERROR(VLOOKUP(B685,CAPTURE_DATA!$W$4:$Z$2000,4,FALSE),"")</f>
        <v/>
      </c>
    </row>
    <row r="686" spans="1:8" x14ac:dyDescent="0.35">
      <c r="A686" s="272">
        <f t="shared" si="50"/>
        <v>1</v>
      </c>
      <c r="B686" s="7" t="str">
        <f>IF(CAPTURE_DATA!W687=0,"",CAPTURE_DATA!W687)</f>
        <v/>
      </c>
      <c r="C686" s="272" t="str">
        <f t="shared" si="51"/>
        <v/>
      </c>
      <c r="D686" s="272" t="str">
        <f t="shared" si="52"/>
        <v/>
      </c>
      <c r="E686" s="272">
        <f t="shared" si="53"/>
        <v>0</v>
      </c>
      <c r="F686" s="272">
        <v>684</v>
      </c>
      <c r="G686" s="272" t="str">
        <f t="shared" si="54"/>
        <v/>
      </c>
      <c r="H686" s="272" t="str">
        <f>IFERROR(VLOOKUP(B686,CAPTURE_DATA!$W$4:$Z$2000,4,FALSE),"")</f>
        <v/>
      </c>
    </row>
    <row r="687" spans="1:8" x14ac:dyDescent="0.35">
      <c r="A687" s="272">
        <f t="shared" si="50"/>
        <v>1</v>
      </c>
      <c r="B687" s="7" t="str">
        <f>IF(CAPTURE_DATA!W688=0,"",CAPTURE_DATA!W688)</f>
        <v/>
      </c>
      <c r="C687" s="272" t="str">
        <f t="shared" si="51"/>
        <v/>
      </c>
      <c r="D687" s="272" t="str">
        <f t="shared" si="52"/>
        <v/>
      </c>
      <c r="E687" s="272">
        <f t="shared" si="53"/>
        <v>0</v>
      </c>
      <c r="F687" s="272">
        <v>685</v>
      </c>
      <c r="G687" s="272" t="str">
        <f t="shared" si="54"/>
        <v/>
      </c>
      <c r="H687" s="272" t="str">
        <f>IFERROR(VLOOKUP(B687,CAPTURE_DATA!$W$4:$Z$2000,4,FALSE),"")</f>
        <v/>
      </c>
    </row>
    <row r="688" spans="1:8" x14ac:dyDescent="0.35">
      <c r="A688" s="272">
        <f t="shared" si="50"/>
        <v>1</v>
      </c>
      <c r="B688" s="7" t="str">
        <f>IF(CAPTURE_DATA!W689=0,"",CAPTURE_DATA!W689)</f>
        <v/>
      </c>
      <c r="C688" s="272" t="str">
        <f t="shared" si="51"/>
        <v/>
      </c>
      <c r="D688" s="272" t="str">
        <f t="shared" si="52"/>
        <v/>
      </c>
      <c r="E688" s="272">
        <f t="shared" si="53"/>
        <v>0</v>
      </c>
      <c r="F688" s="272">
        <v>686</v>
      </c>
      <c r="G688" s="272" t="str">
        <f t="shared" si="54"/>
        <v/>
      </c>
      <c r="H688" s="272" t="str">
        <f>IFERROR(VLOOKUP(B688,CAPTURE_DATA!$W$4:$Z$2000,4,FALSE),"")</f>
        <v/>
      </c>
    </row>
    <row r="689" spans="1:8" x14ac:dyDescent="0.35">
      <c r="A689" s="272">
        <f t="shared" si="50"/>
        <v>1</v>
      </c>
      <c r="B689" s="7" t="str">
        <f>IF(CAPTURE_DATA!W690=0,"",CAPTURE_DATA!W690)</f>
        <v/>
      </c>
      <c r="C689" s="272" t="str">
        <f t="shared" si="51"/>
        <v/>
      </c>
      <c r="D689" s="272" t="str">
        <f t="shared" si="52"/>
        <v/>
      </c>
      <c r="E689" s="272">
        <f t="shared" si="53"/>
        <v>0</v>
      </c>
      <c r="F689" s="272">
        <v>687</v>
      </c>
      <c r="G689" s="272" t="str">
        <f t="shared" si="54"/>
        <v/>
      </c>
      <c r="H689" s="272" t="str">
        <f>IFERROR(VLOOKUP(B689,CAPTURE_DATA!$W$4:$Z$2000,4,FALSE),"")</f>
        <v/>
      </c>
    </row>
    <row r="690" spans="1:8" x14ac:dyDescent="0.35">
      <c r="A690" s="272">
        <f t="shared" si="50"/>
        <v>1</v>
      </c>
      <c r="B690" s="7" t="str">
        <f>IF(CAPTURE_DATA!W691=0,"",CAPTURE_DATA!W691)</f>
        <v/>
      </c>
      <c r="C690" s="272" t="str">
        <f t="shared" si="51"/>
        <v/>
      </c>
      <c r="D690" s="272" t="str">
        <f t="shared" si="52"/>
        <v/>
      </c>
      <c r="E690" s="272">
        <f t="shared" si="53"/>
        <v>0</v>
      </c>
      <c r="F690" s="272">
        <v>688</v>
      </c>
      <c r="G690" s="272" t="str">
        <f t="shared" si="54"/>
        <v/>
      </c>
      <c r="H690" s="272" t="str">
        <f>IFERROR(VLOOKUP(B690,CAPTURE_DATA!$W$4:$Z$2000,4,FALSE),"")</f>
        <v/>
      </c>
    </row>
    <row r="691" spans="1:8" x14ac:dyDescent="0.35">
      <c r="A691" s="272">
        <f t="shared" si="50"/>
        <v>1</v>
      </c>
      <c r="B691" s="7" t="str">
        <f>IF(CAPTURE_DATA!W692=0,"",CAPTURE_DATA!W692)</f>
        <v/>
      </c>
      <c r="C691" s="272" t="str">
        <f t="shared" si="51"/>
        <v/>
      </c>
      <c r="D691" s="272" t="str">
        <f t="shared" si="52"/>
        <v/>
      </c>
      <c r="E691" s="272">
        <f t="shared" si="53"/>
        <v>0</v>
      </c>
      <c r="F691" s="272">
        <v>689</v>
      </c>
      <c r="G691" s="272" t="str">
        <f t="shared" si="54"/>
        <v/>
      </c>
      <c r="H691" s="272" t="str">
        <f>IFERROR(VLOOKUP(B691,CAPTURE_DATA!$W$4:$Z$2000,4,FALSE),"")</f>
        <v/>
      </c>
    </row>
    <row r="692" spans="1:8" x14ac:dyDescent="0.35">
      <c r="A692" s="272">
        <f t="shared" si="50"/>
        <v>1</v>
      </c>
      <c r="B692" s="7" t="str">
        <f>IF(CAPTURE_DATA!W693=0,"",CAPTURE_DATA!W693)</f>
        <v/>
      </c>
      <c r="C692" s="272" t="str">
        <f t="shared" si="51"/>
        <v/>
      </c>
      <c r="D692" s="272" t="str">
        <f t="shared" si="52"/>
        <v/>
      </c>
      <c r="E692" s="272">
        <f t="shared" si="53"/>
        <v>0</v>
      </c>
      <c r="F692" s="272">
        <v>690</v>
      </c>
      <c r="G692" s="272" t="str">
        <f t="shared" si="54"/>
        <v/>
      </c>
      <c r="H692" s="272" t="str">
        <f>IFERROR(VLOOKUP(B692,CAPTURE_DATA!$W$4:$Z$2000,4,FALSE),"")</f>
        <v/>
      </c>
    </row>
    <row r="693" spans="1:8" x14ac:dyDescent="0.35">
      <c r="A693" s="272">
        <f t="shared" si="50"/>
        <v>1</v>
      </c>
      <c r="B693" s="7" t="str">
        <f>IF(CAPTURE_DATA!W694=0,"",CAPTURE_DATA!W694)</f>
        <v/>
      </c>
      <c r="C693" s="272" t="str">
        <f t="shared" si="51"/>
        <v/>
      </c>
      <c r="D693" s="272" t="str">
        <f t="shared" si="52"/>
        <v/>
      </c>
      <c r="E693" s="272">
        <f t="shared" si="53"/>
        <v>0</v>
      </c>
      <c r="F693" s="272">
        <v>691</v>
      </c>
      <c r="G693" s="272" t="str">
        <f t="shared" si="54"/>
        <v/>
      </c>
      <c r="H693" s="272" t="str">
        <f>IFERROR(VLOOKUP(B693,CAPTURE_DATA!$W$4:$Z$2000,4,FALSE),"")</f>
        <v/>
      </c>
    </row>
    <row r="694" spans="1:8" x14ac:dyDescent="0.35">
      <c r="A694" s="272">
        <f t="shared" si="50"/>
        <v>1</v>
      </c>
      <c r="B694" s="7" t="str">
        <f>IF(CAPTURE_DATA!W695=0,"",CAPTURE_DATA!W695)</f>
        <v/>
      </c>
      <c r="C694" s="272" t="str">
        <f t="shared" si="51"/>
        <v/>
      </c>
      <c r="D694" s="272" t="str">
        <f t="shared" si="52"/>
        <v/>
      </c>
      <c r="E694" s="272">
        <f t="shared" si="53"/>
        <v>0</v>
      </c>
      <c r="F694" s="272">
        <v>692</v>
      </c>
      <c r="G694" s="272" t="str">
        <f t="shared" si="54"/>
        <v/>
      </c>
      <c r="H694" s="272" t="str">
        <f>IFERROR(VLOOKUP(B694,CAPTURE_DATA!$W$4:$Z$2000,4,FALSE),"")</f>
        <v/>
      </c>
    </row>
    <row r="695" spans="1:8" x14ac:dyDescent="0.35">
      <c r="A695" s="272">
        <f t="shared" si="50"/>
        <v>1</v>
      </c>
      <c r="B695" s="7" t="str">
        <f>IF(CAPTURE_DATA!W696=0,"",CAPTURE_DATA!W696)</f>
        <v/>
      </c>
      <c r="C695" s="272" t="str">
        <f t="shared" si="51"/>
        <v/>
      </c>
      <c r="D695" s="272" t="str">
        <f t="shared" si="52"/>
        <v/>
      </c>
      <c r="E695" s="272">
        <f t="shared" si="53"/>
        <v>0</v>
      </c>
      <c r="F695" s="272">
        <v>693</v>
      </c>
      <c r="G695" s="272" t="str">
        <f t="shared" si="54"/>
        <v/>
      </c>
      <c r="H695" s="272" t="str">
        <f>IFERROR(VLOOKUP(B695,CAPTURE_DATA!$W$4:$Z$2000,4,FALSE),"")</f>
        <v/>
      </c>
    </row>
    <row r="696" spans="1:8" x14ac:dyDescent="0.35">
      <c r="A696" s="272">
        <f t="shared" si="50"/>
        <v>1</v>
      </c>
      <c r="B696" s="7" t="str">
        <f>IF(CAPTURE_DATA!W697=0,"",CAPTURE_DATA!W697)</f>
        <v/>
      </c>
      <c r="C696" s="272" t="str">
        <f t="shared" si="51"/>
        <v/>
      </c>
      <c r="D696" s="272" t="str">
        <f t="shared" si="52"/>
        <v/>
      </c>
      <c r="E696" s="272">
        <f t="shared" si="53"/>
        <v>0</v>
      </c>
      <c r="F696" s="272">
        <v>694</v>
      </c>
      <c r="G696" s="272" t="str">
        <f t="shared" si="54"/>
        <v/>
      </c>
      <c r="H696" s="272" t="str">
        <f>IFERROR(VLOOKUP(B696,CAPTURE_DATA!$W$4:$Z$2000,4,FALSE),"")</f>
        <v/>
      </c>
    </row>
    <row r="697" spans="1:8" x14ac:dyDescent="0.35">
      <c r="A697" s="272">
        <f t="shared" si="50"/>
        <v>1</v>
      </c>
      <c r="B697" s="7" t="str">
        <f>IF(CAPTURE_DATA!W698=0,"",CAPTURE_DATA!W698)</f>
        <v/>
      </c>
      <c r="C697" s="272" t="str">
        <f t="shared" si="51"/>
        <v/>
      </c>
      <c r="D697" s="272" t="str">
        <f t="shared" si="52"/>
        <v/>
      </c>
      <c r="E697" s="272">
        <f t="shared" si="53"/>
        <v>0</v>
      </c>
      <c r="F697" s="272">
        <v>695</v>
      </c>
      <c r="G697" s="272" t="str">
        <f t="shared" si="54"/>
        <v/>
      </c>
      <c r="H697" s="272" t="str">
        <f>IFERROR(VLOOKUP(B697,CAPTURE_DATA!$W$4:$Z$2000,4,FALSE),"")</f>
        <v/>
      </c>
    </row>
    <row r="698" spans="1:8" x14ac:dyDescent="0.35">
      <c r="A698" s="272">
        <f t="shared" si="50"/>
        <v>1</v>
      </c>
      <c r="B698" s="7" t="str">
        <f>IF(CAPTURE_DATA!W699=0,"",CAPTURE_DATA!W699)</f>
        <v/>
      </c>
      <c r="C698" s="272" t="str">
        <f t="shared" si="51"/>
        <v/>
      </c>
      <c r="D698" s="272" t="str">
        <f t="shared" si="52"/>
        <v/>
      </c>
      <c r="E698" s="272">
        <f t="shared" si="53"/>
        <v>0</v>
      </c>
      <c r="F698" s="272">
        <v>696</v>
      </c>
      <c r="G698" s="272" t="str">
        <f t="shared" si="54"/>
        <v/>
      </c>
      <c r="H698" s="272" t="str">
        <f>IFERROR(VLOOKUP(B698,CAPTURE_DATA!$W$4:$Z$2000,4,FALSE),"")</f>
        <v/>
      </c>
    </row>
    <row r="699" spans="1:8" x14ac:dyDescent="0.35">
      <c r="A699" s="272">
        <f t="shared" si="50"/>
        <v>1</v>
      </c>
      <c r="B699" s="7" t="str">
        <f>IF(CAPTURE_DATA!W700=0,"",CAPTURE_DATA!W700)</f>
        <v/>
      </c>
      <c r="C699" s="272" t="str">
        <f t="shared" si="51"/>
        <v/>
      </c>
      <c r="D699" s="272" t="str">
        <f t="shared" si="52"/>
        <v/>
      </c>
      <c r="E699" s="272">
        <f t="shared" si="53"/>
        <v>0</v>
      </c>
      <c r="F699" s="272">
        <v>697</v>
      </c>
      <c r="G699" s="272" t="str">
        <f t="shared" si="54"/>
        <v/>
      </c>
      <c r="H699" s="272" t="str">
        <f>IFERROR(VLOOKUP(B699,CAPTURE_DATA!$W$4:$Z$2000,4,FALSE),"")</f>
        <v/>
      </c>
    </row>
    <row r="700" spans="1:8" x14ac:dyDescent="0.35">
      <c r="A700" s="272">
        <f t="shared" si="50"/>
        <v>1</v>
      </c>
      <c r="B700" s="7" t="str">
        <f>IF(CAPTURE_DATA!W701=0,"",CAPTURE_DATA!W701)</f>
        <v/>
      </c>
      <c r="C700" s="272" t="str">
        <f t="shared" si="51"/>
        <v/>
      </c>
      <c r="D700" s="272" t="str">
        <f t="shared" si="52"/>
        <v/>
      </c>
      <c r="E700" s="272">
        <f t="shared" si="53"/>
        <v>0</v>
      </c>
      <c r="F700" s="272">
        <v>698</v>
      </c>
      <c r="G700" s="272" t="str">
        <f t="shared" si="54"/>
        <v/>
      </c>
      <c r="H700" s="272" t="str">
        <f>IFERROR(VLOOKUP(B700,CAPTURE_DATA!$W$4:$Z$2000,4,FALSE),"")</f>
        <v/>
      </c>
    </row>
    <row r="701" spans="1:8" x14ac:dyDescent="0.35">
      <c r="A701" s="272">
        <f t="shared" si="50"/>
        <v>1</v>
      </c>
      <c r="B701" s="7" t="str">
        <f>IF(CAPTURE_DATA!W702=0,"",CAPTURE_DATA!W702)</f>
        <v/>
      </c>
      <c r="C701" s="272" t="str">
        <f t="shared" si="51"/>
        <v/>
      </c>
      <c r="D701" s="272" t="str">
        <f t="shared" si="52"/>
        <v/>
      </c>
      <c r="E701" s="272">
        <f t="shared" si="53"/>
        <v>0</v>
      </c>
      <c r="F701" s="272">
        <v>699</v>
      </c>
      <c r="G701" s="272" t="str">
        <f t="shared" si="54"/>
        <v/>
      </c>
      <c r="H701" s="272" t="str">
        <f>IFERROR(VLOOKUP(B701,CAPTURE_DATA!$W$4:$Z$2000,4,FALSE),"")</f>
        <v/>
      </c>
    </row>
    <row r="702" spans="1:8" x14ac:dyDescent="0.35">
      <c r="A702" s="272">
        <f t="shared" si="50"/>
        <v>1</v>
      </c>
      <c r="B702" s="7" t="str">
        <f>IF(CAPTURE_DATA!W703=0,"",CAPTURE_DATA!W703)</f>
        <v/>
      </c>
      <c r="C702" s="272" t="str">
        <f t="shared" si="51"/>
        <v/>
      </c>
      <c r="D702" s="272" t="str">
        <f t="shared" si="52"/>
        <v/>
      </c>
      <c r="E702" s="272">
        <f t="shared" si="53"/>
        <v>0</v>
      </c>
      <c r="F702" s="272">
        <v>700</v>
      </c>
      <c r="G702" s="272" t="str">
        <f t="shared" si="54"/>
        <v/>
      </c>
      <c r="H702" s="272" t="str">
        <f>IFERROR(VLOOKUP(B702,CAPTURE_DATA!$W$4:$Z$2000,4,FALSE),"")</f>
        <v/>
      </c>
    </row>
    <row r="703" spans="1:8" x14ac:dyDescent="0.35">
      <c r="A703" s="272">
        <f t="shared" si="50"/>
        <v>1</v>
      </c>
      <c r="B703" s="7" t="str">
        <f>IF(CAPTURE_DATA!W704=0,"",CAPTURE_DATA!W704)</f>
        <v/>
      </c>
      <c r="C703" s="272" t="str">
        <f t="shared" si="51"/>
        <v/>
      </c>
      <c r="D703" s="272" t="str">
        <f t="shared" si="52"/>
        <v/>
      </c>
      <c r="E703" s="272">
        <f t="shared" si="53"/>
        <v>0</v>
      </c>
      <c r="F703" s="272">
        <v>701</v>
      </c>
      <c r="G703" s="272" t="str">
        <f t="shared" si="54"/>
        <v/>
      </c>
      <c r="H703" s="272" t="str">
        <f>IFERROR(VLOOKUP(B703,CAPTURE_DATA!$W$4:$Z$2000,4,FALSE),"")</f>
        <v/>
      </c>
    </row>
    <row r="704" spans="1:8" x14ac:dyDescent="0.35">
      <c r="A704" s="272">
        <f t="shared" si="50"/>
        <v>1</v>
      </c>
      <c r="B704" s="7" t="str">
        <f>IF(CAPTURE_DATA!W705=0,"",CAPTURE_DATA!W705)</f>
        <v/>
      </c>
      <c r="C704" s="272" t="str">
        <f t="shared" si="51"/>
        <v/>
      </c>
      <c r="D704" s="272" t="str">
        <f t="shared" si="52"/>
        <v/>
      </c>
      <c r="E704" s="272">
        <f t="shared" si="53"/>
        <v>0</v>
      </c>
      <c r="F704" s="272">
        <v>702</v>
      </c>
      <c r="G704" s="272" t="str">
        <f t="shared" si="54"/>
        <v/>
      </c>
      <c r="H704" s="272" t="str">
        <f>IFERROR(VLOOKUP(B704,CAPTURE_DATA!$W$4:$Z$2000,4,FALSE),"")</f>
        <v/>
      </c>
    </row>
    <row r="705" spans="1:8" x14ac:dyDescent="0.35">
      <c r="A705" s="272">
        <f t="shared" si="50"/>
        <v>1</v>
      </c>
      <c r="B705" s="7" t="str">
        <f>IF(CAPTURE_DATA!W706=0,"",CAPTURE_DATA!W706)</f>
        <v/>
      </c>
      <c r="C705" s="272" t="str">
        <f t="shared" si="51"/>
        <v/>
      </c>
      <c r="D705" s="272" t="str">
        <f t="shared" si="52"/>
        <v/>
      </c>
      <c r="E705" s="272">
        <f t="shared" si="53"/>
        <v>0</v>
      </c>
      <c r="F705" s="272">
        <v>703</v>
      </c>
      <c r="G705" s="272" t="str">
        <f t="shared" si="54"/>
        <v/>
      </c>
      <c r="H705" s="272" t="str">
        <f>IFERROR(VLOOKUP(B705,CAPTURE_DATA!$W$4:$Z$2000,4,FALSE),"")</f>
        <v/>
      </c>
    </row>
    <row r="706" spans="1:8" x14ac:dyDescent="0.35">
      <c r="A706" s="272">
        <f t="shared" si="50"/>
        <v>1</v>
      </c>
      <c r="B706" s="7" t="str">
        <f>IF(CAPTURE_DATA!W707=0,"",CAPTURE_DATA!W707)</f>
        <v/>
      </c>
      <c r="C706" s="272" t="str">
        <f t="shared" si="51"/>
        <v/>
      </c>
      <c r="D706" s="272" t="str">
        <f t="shared" si="52"/>
        <v/>
      </c>
      <c r="E706" s="272">
        <f t="shared" si="53"/>
        <v>0</v>
      </c>
      <c r="F706" s="272">
        <v>704</v>
      </c>
      <c r="G706" s="272" t="str">
        <f t="shared" si="54"/>
        <v/>
      </c>
      <c r="H706" s="272" t="str">
        <f>IFERROR(VLOOKUP(B706,CAPTURE_DATA!$W$4:$Z$2000,4,FALSE),"")</f>
        <v/>
      </c>
    </row>
    <row r="707" spans="1:8" x14ac:dyDescent="0.35">
      <c r="A707" s="272">
        <f t="shared" si="50"/>
        <v>1</v>
      </c>
      <c r="B707" s="7" t="str">
        <f>IF(CAPTURE_DATA!W708=0,"",CAPTURE_DATA!W708)</f>
        <v/>
      </c>
      <c r="C707" s="272" t="str">
        <f t="shared" si="51"/>
        <v/>
      </c>
      <c r="D707" s="272" t="str">
        <f t="shared" si="52"/>
        <v/>
      </c>
      <c r="E707" s="272">
        <f t="shared" si="53"/>
        <v>0</v>
      </c>
      <c r="F707" s="272">
        <v>705</v>
      </c>
      <c r="G707" s="272" t="str">
        <f t="shared" si="54"/>
        <v/>
      </c>
      <c r="H707" s="272" t="str">
        <f>IFERROR(VLOOKUP(B707,CAPTURE_DATA!$W$4:$Z$2000,4,FALSE),"")</f>
        <v/>
      </c>
    </row>
    <row r="708" spans="1:8" x14ac:dyDescent="0.35">
      <c r="A708" s="272">
        <f t="shared" ref="A708:A771" si="55">RANK(E708,$E$3:$E$2000,)</f>
        <v>1</v>
      </c>
      <c r="B708" s="7" t="str">
        <f>IF(CAPTURE_DATA!W709=0,"",CAPTURE_DATA!W709)</f>
        <v/>
      </c>
      <c r="C708" s="272" t="str">
        <f t="shared" ref="C708:C771" si="56">IFERROR(VALUE(B708),"")</f>
        <v/>
      </c>
      <c r="D708" s="272" t="str">
        <f t="shared" ref="D708:D771" si="57">IF(CONCATENATE(B708,"-",H708)="-","",(CONCATENATE(B708,"-",H708)))</f>
        <v/>
      </c>
      <c r="E708" s="272">
        <f t="shared" ref="E708:E771" si="58">IF(C708="",0,C708)</f>
        <v>0</v>
      </c>
      <c r="F708" s="272">
        <v>706</v>
      </c>
      <c r="G708" s="272" t="str">
        <f t="shared" ref="G708:G771" si="59">IFERROR(VLOOKUP(F708,$A$1:$D$2000,4,FALSE),"")</f>
        <v/>
      </c>
      <c r="H708" s="272" t="str">
        <f>IFERROR(VLOOKUP(B708,CAPTURE_DATA!$W$4:$Z$2000,4,FALSE),"")</f>
        <v/>
      </c>
    </row>
    <row r="709" spans="1:8" x14ac:dyDescent="0.35">
      <c r="A709" s="272">
        <f t="shared" si="55"/>
        <v>1</v>
      </c>
      <c r="B709" s="7" t="str">
        <f>IF(CAPTURE_DATA!W710=0,"",CAPTURE_DATA!W710)</f>
        <v/>
      </c>
      <c r="C709" s="272" t="str">
        <f t="shared" si="56"/>
        <v/>
      </c>
      <c r="D709" s="272" t="str">
        <f t="shared" si="57"/>
        <v/>
      </c>
      <c r="E709" s="272">
        <f t="shared" si="58"/>
        <v>0</v>
      </c>
      <c r="F709" s="272">
        <v>707</v>
      </c>
      <c r="G709" s="272" t="str">
        <f t="shared" si="59"/>
        <v/>
      </c>
      <c r="H709" s="272" t="str">
        <f>IFERROR(VLOOKUP(B709,CAPTURE_DATA!$W$4:$Z$2000,4,FALSE),"")</f>
        <v/>
      </c>
    </row>
    <row r="710" spans="1:8" x14ac:dyDescent="0.35">
      <c r="A710" s="272">
        <f t="shared" si="55"/>
        <v>1</v>
      </c>
      <c r="B710" s="7" t="str">
        <f>IF(CAPTURE_DATA!W711=0,"",CAPTURE_DATA!W711)</f>
        <v/>
      </c>
      <c r="C710" s="272" t="str">
        <f t="shared" si="56"/>
        <v/>
      </c>
      <c r="D710" s="272" t="str">
        <f t="shared" si="57"/>
        <v/>
      </c>
      <c r="E710" s="272">
        <f t="shared" si="58"/>
        <v>0</v>
      </c>
      <c r="F710" s="272">
        <v>708</v>
      </c>
      <c r="G710" s="272" t="str">
        <f t="shared" si="59"/>
        <v/>
      </c>
      <c r="H710" s="272" t="str">
        <f>IFERROR(VLOOKUP(B710,CAPTURE_DATA!$W$4:$Z$2000,4,FALSE),"")</f>
        <v/>
      </c>
    </row>
    <row r="711" spans="1:8" x14ac:dyDescent="0.35">
      <c r="A711" s="272">
        <f t="shared" si="55"/>
        <v>1</v>
      </c>
      <c r="B711" s="7" t="str">
        <f>IF(CAPTURE_DATA!W712=0,"",CAPTURE_DATA!W712)</f>
        <v/>
      </c>
      <c r="C711" s="272" t="str">
        <f t="shared" si="56"/>
        <v/>
      </c>
      <c r="D711" s="272" t="str">
        <f t="shared" si="57"/>
        <v/>
      </c>
      <c r="E711" s="272">
        <f t="shared" si="58"/>
        <v>0</v>
      </c>
      <c r="F711" s="272">
        <v>709</v>
      </c>
      <c r="G711" s="272" t="str">
        <f t="shared" si="59"/>
        <v/>
      </c>
      <c r="H711" s="272" t="str">
        <f>IFERROR(VLOOKUP(B711,CAPTURE_DATA!$W$4:$Z$2000,4,FALSE),"")</f>
        <v/>
      </c>
    </row>
    <row r="712" spans="1:8" x14ac:dyDescent="0.35">
      <c r="A712" s="272">
        <f t="shared" si="55"/>
        <v>1</v>
      </c>
      <c r="B712" s="7" t="str">
        <f>IF(CAPTURE_DATA!W713=0,"",CAPTURE_DATA!W713)</f>
        <v/>
      </c>
      <c r="C712" s="272" t="str">
        <f t="shared" si="56"/>
        <v/>
      </c>
      <c r="D712" s="272" t="str">
        <f t="shared" si="57"/>
        <v/>
      </c>
      <c r="E712" s="272">
        <f t="shared" si="58"/>
        <v>0</v>
      </c>
      <c r="F712" s="272">
        <v>710</v>
      </c>
      <c r="G712" s="272" t="str">
        <f t="shared" si="59"/>
        <v/>
      </c>
      <c r="H712" s="272" t="str">
        <f>IFERROR(VLOOKUP(B712,CAPTURE_DATA!$W$4:$Z$2000,4,FALSE),"")</f>
        <v/>
      </c>
    </row>
    <row r="713" spans="1:8" x14ac:dyDescent="0.35">
      <c r="A713" s="272">
        <f t="shared" si="55"/>
        <v>1</v>
      </c>
      <c r="B713" s="7" t="str">
        <f>IF(CAPTURE_DATA!W714=0,"",CAPTURE_DATA!W714)</f>
        <v/>
      </c>
      <c r="C713" s="272" t="str">
        <f t="shared" si="56"/>
        <v/>
      </c>
      <c r="D713" s="272" t="str">
        <f t="shared" si="57"/>
        <v/>
      </c>
      <c r="E713" s="272">
        <f t="shared" si="58"/>
        <v>0</v>
      </c>
      <c r="F713" s="272">
        <v>711</v>
      </c>
      <c r="G713" s="272" t="str">
        <f t="shared" si="59"/>
        <v/>
      </c>
      <c r="H713" s="272" t="str">
        <f>IFERROR(VLOOKUP(B713,CAPTURE_DATA!$W$4:$Z$2000,4,FALSE),"")</f>
        <v/>
      </c>
    </row>
    <row r="714" spans="1:8" x14ac:dyDescent="0.35">
      <c r="A714" s="272">
        <f t="shared" si="55"/>
        <v>1</v>
      </c>
      <c r="B714" s="7" t="str">
        <f>IF(CAPTURE_DATA!W715=0,"",CAPTURE_DATA!W715)</f>
        <v/>
      </c>
      <c r="C714" s="272" t="str">
        <f t="shared" si="56"/>
        <v/>
      </c>
      <c r="D714" s="272" t="str">
        <f t="shared" si="57"/>
        <v/>
      </c>
      <c r="E714" s="272">
        <f t="shared" si="58"/>
        <v>0</v>
      </c>
      <c r="F714" s="272">
        <v>712</v>
      </c>
      <c r="G714" s="272" t="str">
        <f t="shared" si="59"/>
        <v/>
      </c>
      <c r="H714" s="272" t="str">
        <f>IFERROR(VLOOKUP(B714,CAPTURE_DATA!$W$4:$Z$2000,4,FALSE),"")</f>
        <v/>
      </c>
    </row>
    <row r="715" spans="1:8" x14ac:dyDescent="0.35">
      <c r="A715" s="272">
        <f t="shared" si="55"/>
        <v>1</v>
      </c>
      <c r="B715" s="7" t="str">
        <f>IF(CAPTURE_DATA!W716=0,"",CAPTURE_DATA!W716)</f>
        <v/>
      </c>
      <c r="C715" s="272" t="str">
        <f t="shared" si="56"/>
        <v/>
      </c>
      <c r="D715" s="272" t="str">
        <f t="shared" si="57"/>
        <v/>
      </c>
      <c r="E715" s="272">
        <f t="shared" si="58"/>
        <v>0</v>
      </c>
      <c r="F715" s="272">
        <v>713</v>
      </c>
      <c r="G715" s="272" t="str">
        <f t="shared" si="59"/>
        <v/>
      </c>
      <c r="H715" s="272" t="str">
        <f>IFERROR(VLOOKUP(B715,CAPTURE_DATA!$W$4:$Z$2000,4,FALSE),"")</f>
        <v/>
      </c>
    </row>
    <row r="716" spans="1:8" x14ac:dyDescent="0.35">
      <c r="A716" s="272">
        <f t="shared" si="55"/>
        <v>1</v>
      </c>
      <c r="B716" s="7" t="str">
        <f>IF(CAPTURE_DATA!W717=0,"",CAPTURE_DATA!W717)</f>
        <v/>
      </c>
      <c r="C716" s="272" t="str">
        <f t="shared" si="56"/>
        <v/>
      </c>
      <c r="D716" s="272" t="str">
        <f t="shared" si="57"/>
        <v/>
      </c>
      <c r="E716" s="272">
        <f t="shared" si="58"/>
        <v>0</v>
      </c>
      <c r="F716" s="272">
        <v>714</v>
      </c>
      <c r="G716" s="272" t="str">
        <f t="shared" si="59"/>
        <v/>
      </c>
      <c r="H716" s="272" t="str">
        <f>IFERROR(VLOOKUP(B716,CAPTURE_DATA!$W$4:$Z$2000,4,FALSE),"")</f>
        <v/>
      </c>
    </row>
    <row r="717" spans="1:8" x14ac:dyDescent="0.35">
      <c r="A717" s="272">
        <f t="shared" si="55"/>
        <v>1</v>
      </c>
      <c r="B717" s="7" t="str">
        <f>IF(CAPTURE_DATA!W718=0,"",CAPTURE_DATA!W718)</f>
        <v/>
      </c>
      <c r="C717" s="272" t="str">
        <f t="shared" si="56"/>
        <v/>
      </c>
      <c r="D717" s="272" t="str">
        <f t="shared" si="57"/>
        <v/>
      </c>
      <c r="E717" s="272">
        <f t="shared" si="58"/>
        <v>0</v>
      </c>
      <c r="F717" s="272">
        <v>715</v>
      </c>
      <c r="G717" s="272" t="str">
        <f t="shared" si="59"/>
        <v/>
      </c>
      <c r="H717" s="272" t="str">
        <f>IFERROR(VLOOKUP(B717,CAPTURE_DATA!$W$4:$Z$2000,4,FALSE),"")</f>
        <v/>
      </c>
    </row>
    <row r="718" spans="1:8" x14ac:dyDescent="0.35">
      <c r="A718" s="272">
        <f t="shared" si="55"/>
        <v>1</v>
      </c>
      <c r="B718" s="7" t="str">
        <f>IF(CAPTURE_DATA!W719=0,"",CAPTURE_DATA!W719)</f>
        <v/>
      </c>
      <c r="C718" s="272" t="str">
        <f t="shared" si="56"/>
        <v/>
      </c>
      <c r="D718" s="272" t="str">
        <f t="shared" si="57"/>
        <v/>
      </c>
      <c r="E718" s="272">
        <f t="shared" si="58"/>
        <v>0</v>
      </c>
      <c r="F718" s="272">
        <v>716</v>
      </c>
      <c r="G718" s="272" t="str">
        <f t="shared" si="59"/>
        <v/>
      </c>
      <c r="H718" s="272" t="str">
        <f>IFERROR(VLOOKUP(B718,CAPTURE_DATA!$W$4:$Z$2000,4,FALSE),"")</f>
        <v/>
      </c>
    </row>
    <row r="719" spans="1:8" x14ac:dyDescent="0.35">
      <c r="A719" s="272">
        <f t="shared" si="55"/>
        <v>1</v>
      </c>
      <c r="B719" s="7" t="str">
        <f>IF(CAPTURE_DATA!W720=0,"",CAPTURE_DATA!W720)</f>
        <v/>
      </c>
      <c r="C719" s="272" t="str">
        <f t="shared" si="56"/>
        <v/>
      </c>
      <c r="D719" s="272" t="str">
        <f t="shared" si="57"/>
        <v/>
      </c>
      <c r="E719" s="272">
        <f t="shared" si="58"/>
        <v>0</v>
      </c>
      <c r="F719" s="272">
        <v>717</v>
      </c>
      <c r="G719" s="272" t="str">
        <f t="shared" si="59"/>
        <v/>
      </c>
      <c r="H719" s="272" t="str">
        <f>IFERROR(VLOOKUP(B719,CAPTURE_DATA!$W$4:$Z$2000,4,FALSE),"")</f>
        <v/>
      </c>
    </row>
    <row r="720" spans="1:8" x14ac:dyDescent="0.35">
      <c r="A720" s="272">
        <f t="shared" si="55"/>
        <v>1</v>
      </c>
      <c r="B720" s="7" t="str">
        <f>IF(CAPTURE_DATA!W721=0,"",CAPTURE_DATA!W721)</f>
        <v/>
      </c>
      <c r="C720" s="272" t="str">
        <f t="shared" si="56"/>
        <v/>
      </c>
      <c r="D720" s="272" t="str">
        <f t="shared" si="57"/>
        <v/>
      </c>
      <c r="E720" s="272">
        <f t="shared" si="58"/>
        <v>0</v>
      </c>
      <c r="F720" s="272">
        <v>718</v>
      </c>
      <c r="G720" s="272" t="str">
        <f t="shared" si="59"/>
        <v/>
      </c>
      <c r="H720" s="272" t="str">
        <f>IFERROR(VLOOKUP(B720,CAPTURE_DATA!$W$4:$Z$2000,4,FALSE),"")</f>
        <v/>
      </c>
    </row>
    <row r="721" spans="1:8" x14ac:dyDescent="0.35">
      <c r="A721" s="272">
        <f t="shared" si="55"/>
        <v>1</v>
      </c>
      <c r="B721" s="7" t="str">
        <f>IF(CAPTURE_DATA!W722=0,"",CAPTURE_DATA!W722)</f>
        <v/>
      </c>
      <c r="C721" s="272" t="str">
        <f t="shared" si="56"/>
        <v/>
      </c>
      <c r="D721" s="272" t="str">
        <f t="shared" si="57"/>
        <v/>
      </c>
      <c r="E721" s="272">
        <f t="shared" si="58"/>
        <v>0</v>
      </c>
      <c r="F721" s="272">
        <v>719</v>
      </c>
      <c r="G721" s="272" t="str">
        <f t="shared" si="59"/>
        <v/>
      </c>
      <c r="H721" s="272" t="str">
        <f>IFERROR(VLOOKUP(B721,CAPTURE_DATA!$W$4:$Z$2000,4,FALSE),"")</f>
        <v/>
      </c>
    </row>
    <row r="722" spans="1:8" x14ac:dyDescent="0.35">
      <c r="A722" s="272">
        <f t="shared" si="55"/>
        <v>1</v>
      </c>
      <c r="B722" s="7" t="str">
        <f>IF(CAPTURE_DATA!W723=0,"",CAPTURE_DATA!W723)</f>
        <v/>
      </c>
      <c r="C722" s="272" t="str">
        <f t="shared" si="56"/>
        <v/>
      </c>
      <c r="D722" s="272" t="str">
        <f t="shared" si="57"/>
        <v/>
      </c>
      <c r="E722" s="272">
        <f t="shared" si="58"/>
        <v>0</v>
      </c>
      <c r="F722" s="272">
        <v>720</v>
      </c>
      <c r="G722" s="272" t="str">
        <f t="shared" si="59"/>
        <v/>
      </c>
      <c r="H722" s="272" t="str">
        <f>IFERROR(VLOOKUP(B722,CAPTURE_DATA!$W$4:$Z$2000,4,FALSE),"")</f>
        <v/>
      </c>
    </row>
    <row r="723" spans="1:8" x14ac:dyDescent="0.35">
      <c r="A723" s="272">
        <f t="shared" si="55"/>
        <v>1</v>
      </c>
      <c r="B723" s="7" t="str">
        <f>IF(CAPTURE_DATA!W724=0,"",CAPTURE_DATA!W724)</f>
        <v/>
      </c>
      <c r="C723" s="272" t="str">
        <f t="shared" si="56"/>
        <v/>
      </c>
      <c r="D723" s="272" t="str">
        <f t="shared" si="57"/>
        <v/>
      </c>
      <c r="E723" s="272">
        <f t="shared" si="58"/>
        <v>0</v>
      </c>
      <c r="F723" s="272">
        <v>721</v>
      </c>
      <c r="G723" s="272" t="str">
        <f t="shared" si="59"/>
        <v/>
      </c>
      <c r="H723" s="272" t="str">
        <f>IFERROR(VLOOKUP(B723,CAPTURE_DATA!$W$4:$Z$2000,4,FALSE),"")</f>
        <v/>
      </c>
    </row>
    <row r="724" spans="1:8" x14ac:dyDescent="0.35">
      <c r="A724" s="272">
        <f t="shared" si="55"/>
        <v>1</v>
      </c>
      <c r="B724" s="7" t="str">
        <f>IF(CAPTURE_DATA!W725=0,"",CAPTURE_DATA!W725)</f>
        <v/>
      </c>
      <c r="C724" s="272" t="str">
        <f t="shared" si="56"/>
        <v/>
      </c>
      <c r="D724" s="272" t="str">
        <f t="shared" si="57"/>
        <v/>
      </c>
      <c r="E724" s="272">
        <f t="shared" si="58"/>
        <v>0</v>
      </c>
      <c r="F724" s="272">
        <v>722</v>
      </c>
      <c r="G724" s="272" t="str">
        <f t="shared" si="59"/>
        <v/>
      </c>
      <c r="H724" s="272" t="str">
        <f>IFERROR(VLOOKUP(B724,CAPTURE_DATA!$W$4:$Z$2000,4,FALSE),"")</f>
        <v/>
      </c>
    </row>
    <row r="725" spans="1:8" x14ac:dyDescent="0.35">
      <c r="A725" s="272">
        <f t="shared" si="55"/>
        <v>1</v>
      </c>
      <c r="B725" s="7" t="str">
        <f>IF(CAPTURE_DATA!W726=0,"",CAPTURE_DATA!W726)</f>
        <v/>
      </c>
      <c r="C725" s="272" t="str">
        <f t="shared" si="56"/>
        <v/>
      </c>
      <c r="D725" s="272" t="str">
        <f t="shared" si="57"/>
        <v/>
      </c>
      <c r="E725" s="272">
        <f t="shared" si="58"/>
        <v>0</v>
      </c>
      <c r="F725" s="272">
        <v>723</v>
      </c>
      <c r="G725" s="272" t="str">
        <f t="shared" si="59"/>
        <v/>
      </c>
      <c r="H725" s="272" t="str">
        <f>IFERROR(VLOOKUP(B725,CAPTURE_DATA!$W$4:$Z$2000,4,FALSE),"")</f>
        <v/>
      </c>
    </row>
    <row r="726" spans="1:8" x14ac:dyDescent="0.35">
      <c r="A726" s="272">
        <f t="shared" si="55"/>
        <v>1</v>
      </c>
      <c r="B726" s="7" t="str">
        <f>IF(CAPTURE_DATA!W727=0,"",CAPTURE_DATA!W727)</f>
        <v/>
      </c>
      <c r="C726" s="272" t="str">
        <f t="shared" si="56"/>
        <v/>
      </c>
      <c r="D726" s="272" t="str">
        <f t="shared" si="57"/>
        <v/>
      </c>
      <c r="E726" s="272">
        <f t="shared" si="58"/>
        <v>0</v>
      </c>
      <c r="F726" s="272">
        <v>724</v>
      </c>
      <c r="G726" s="272" t="str">
        <f t="shared" si="59"/>
        <v/>
      </c>
      <c r="H726" s="272" t="str">
        <f>IFERROR(VLOOKUP(B726,CAPTURE_DATA!$W$4:$Z$2000,4,FALSE),"")</f>
        <v/>
      </c>
    </row>
    <row r="727" spans="1:8" x14ac:dyDescent="0.35">
      <c r="A727" s="272">
        <f t="shared" si="55"/>
        <v>1</v>
      </c>
      <c r="B727" s="7" t="str">
        <f>IF(CAPTURE_DATA!W728=0,"",CAPTURE_DATA!W728)</f>
        <v/>
      </c>
      <c r="C727" s="272" t="str">
        <f t="shared" si="56"/>
        <v/>
      </c>
      <c r="D727" s="272" t="str">
        <f t="shared" si="57"/>
        <v/>
      </c>
      <c r="E727" s="272">
        <f t="shared" si="58"/>
        <v>0</v>
      </c>
      <c r="F727" s="272">
        <v>725</v>
      </c>
      <c r="G727" s="272" t="str">
        <f t="shared" si="59"/>
        <v/>
      </c>
      <c r="H727" s="272" t="str">
        <f>IFERROR(VLOOKUP(B727,CAPTURE_DATA!$W$4:$Z$2000,4,FALSE),"")</f>
        <v/>
      </c>
    </row>
    <row r="728" spans="1:8" x14ac:dyDescent="0.35">
      <c r="A728" s="272">
        <f t="shared" si="55"/>
        <v>1</v>
      </c>
      <c r="B728" s="7" t="str">
        <f>IF(CAPTURE_DATA!W729=0,"",CAPTURE_DATA!W729)</f>
        <v/>
      </c>
      <c r="C728" s="272" t="str">
        <f t="shared" si="56"/>
        <v/>
      </c>
      <c r="D728" s="272" t="str">
        <f t="shared" si="57"/>
        <v/>
      </c>
      <c r="E728" s="272">
        <f t="shared" si="58"/>
        <v>0</v>
      </c>
      <c r="F728" s="272">
        <v>726</v>
      </c>
      <c r="G728" s="272" t="str">
        <f t="shared" si="59"/>
        <v/>
      </c>
      <c r="H728" s="272" t="str">
        <f>IFERROR(VLOOKUP(B728,CAPTURE_DATA!$W$4:$Z$2000,4,FALSE),"")</f>
        <v/>
      </c>
    </row>
    <row r="729" spans="1:8" x14ac:dyDescent="0.35">
      <c r="A729" s="272">
        <f t="shared" si="55"/>
        <v>1</v>
      </c>
      <c r="B729" s="7" t="str">
        <f>IF(CAPTURE_DATA!W730=0,"",CAPTURE_DATA!W730)</f>
        <v/>
      </c>
      <c r="C729" s="272" t="str">
        <f t="shared" si="56"/>
        <v/>
      </c>
      <c r="D729" s="272" t="str">
        <f t="shared" si="57"/>
        <v/>
      </c>
      <c r="E729" s="272">
        <f t="shared" si="58"/>
        <v>0</v>
      </c>
      <c r="F729" s="272">
        <v>727</v>
      </c>
      <c r="G729" s="272" t="str">
        <f t="shared" si="59"/>
        <v/>
      </c>
      <c r="H729" s="272" t="str">
        <f>IFERROR(VLOOKUP(B729,CAPTURE_DATA!$W$4:$Z$2000,4,FALSE),"")</f>
        <v/>
      </c>
    </row>
    <row r="730" spans="1:8" x14ac:dyDescent="0.35">
      <c r="A730" s="272">
        <f t="shared" si="55"/>
        <v>1</v>
      </c>
      <c r="B730" s="7" t="str">
        <f>IF(CAPTURE_DATA!W731=0,"",CAPTURE_DATA!W731)</f>
        <v/>
      </c>
      <c r="C730" s="272" t="str">
        <f t="shared" si="56"/>
        <v/>
      </c>
      <c r="D730" s="272" t="str">
        <f t="shared" si="57"/>
        <v/>
      </c>
      <c r="E730" s="272">
        <f t="shared" si="58"/>
        <v>0</v>
      </c>
      <c r="F730" s="272">
        <v>728</v>
      </c>
      <c r="G730" s="272" t="str">
        <f t="shared" si="59"/>
        <v/>
      </c>
      <c r="H730" s="272" t="str">
        <f>IFERROR(VLOOKUP(B730,CAPTURE_DATA!$W$4:$Z$2000,4,FALSE),"")</f>
        <v/>
      </c>
    </row>
    <row r="731" spans="1:8" x14ac:dyDescent="0.35">
      <c r="A731" s="272">
        <f t="shared" si="55"/>
        <v>1</v>
      </c>
      <c r="B731" s="7" t="str">
        <f>IF(CAPTURE_DATA!W732=0,"",CAPTURE_DATA!W732)</f>
        <v/>
      </c>
      <c r="C731" s="272" t="str">
        <f t="shared" si="56"/>
        <v/>
      </c>
      <c r="D731" s="272" t="str">
        <f t="shared" si="57"/>
        <v/>
      </c>
      <c r="E731" s="272">
        <f t="shared" si="58"/>
        <v>0</v>
      </c>
      <c r="F731" s="272">
        <v>729</v>
      </c>
      <c r="G731" s="272" t="str">
        <f t="shared" si="59"/>
        <v/>
      </c>
      <c r="H731" s="272" t="str">
        <f>IFERROR(VLOOKUP(B731,CAPTURE_DATA!$W$4:$Z$2000,4,FALSE),"")</f>
        <v/>
      </c>
    </row>
    <row r="732" spans="1:8" x14ac:dyDescent="0.35">
      <c r="A732" s="272">
        <f t="shared" si="55"/>
        <v>1</v>
      </c>
      <c r="B732" s="7" t="str">
        <f>IF(CAPTURE_DATA!W733=0,"",CAPTURE_DATA!W733)</f>
        <v/>
      </c>
      <c r="C732" s="272" t="str">
        <f t="shared" si="56"/>
        <v/>
      </c>
      <c r="D732" s="272" t="str">
        <f t="shared" si="57"/>
        <v/>
      </c>
      <c r="E732" s="272">
        <f t="shared" si="58"/>
        <v>0</v>
      </c>
      <c r="F732" s="272">
        <v>730</v>
      </c>
      <c r="G732" s="272" t="str">
        <f t="shared" si="59"/>
        <v/>
      </c>
      <c r="H732" s="272" t="str">
        <f>IFERROR(VLOOKUP(B732,CAPTURE_DATA!$W$4:$Z$2000,4,FALSE),"")</f>
        <v/>
      </c>
    </row>
    <row r="733" spans="1:8" x14ac:dyDescent="0.35">
      <c r="A733" s="272">
        <f t="shared" si="55"/>
        <v>1</v>
      </c>
      <c r="B733" s="7" t="str">
        <f>IF(CAPTURE_DATA!W734=0,"",CAPTURE_DATA!W734)</f>
        <v/>
      </c>
      <c r="C733" s="272" t="str">
        <f t="shared" si="56"/>
        <v/>
      </c>
      <c r="D733" s="272" t="str">
        <f t="shared" si="57"/>
        <v/>
      </c>
      <c r="E733" s="272">
        <f t="shared" si="58"/>
        <v>0</v>
      </c>
      <c r="F733" s="272">
        <v>731</v>
      </c>
      <c r="G733" s="272" t="str">
        <f t="shared" si="59"/>
        <v/>
      </c>
      <c r="H733" s="272" t="str">
        <f>IFERROR(VLOOKUP(B733,CAPTURE_DATA!$W$4:$Z$2000,4,FALSE),"")</f>
        <v/>
      </c>
    </row>
    <row r="734" spans="1:8" x14ac:dyDescent="0.35">
      <c r="A734" s="272">
        <f t="shared" si="55"/>
        <v>1</v>
      </c>
      <c r="B734" s="7" t="str">
        <f>IF(CAPTURE_DATA!W735=0,"",CAPTURE_DATA!W735)</f>
        <v/>
      </c>
      <c r="C734" s="272" t="str">
        <f t="shared" si="56"/>
        <v/>
      </c>
      <c r="D734" s="272" t="str">
        <f t="shared" si="57"/>
        <v/>
      </c>
      <c r="E734" s="272">
        <f t="shared" si="58"/>
        <v>0</v>
      </c>
      <c r="F734" s="272">
        <v>732</v>
      </c>
      <c r="G734" s="272" t="str">
        <f t="shared" si="59"/>
        <v/>
      </c>
      <c r="H734" s="272" t="str">
        <f>IFERROR(VLOOKUP(B734,CAPTURE_DATA!$W$4:$Z$2000,4,FALSE),"")</f>
        <v/>
      </c>
    </row>
    <row r="735" spans="1:8" x14ac:dyDescent="0.35">
      <c r="A735" s="272">
        <f t="shared" si="55"/>
        <v>1</v>
      </c>
      <c r="B735" s="7" t="str">
        <f>IF(CAPTURE_DATA!W736=0,"",CAPTURE_DATA!W736)</f>
        <v/>
      </c>
      <c r="C735" s="272" t="str">
        <f t="shared" si="56"/>
        <v/>
      </c>
      <c r="D735" s="272" t="str">
        <f t="shared" si="57"/>
        <v/>
      </c>
      <c r="E735" s="272">
        <f t="shared" si="58"/>
        <v>0</v>
      </c>
      <c r="F735" s="272">
        <v>733</v>
      </c>
      <c r="G735" s="272" t="str">
        <f t="shared" si="59"/>
        <v/>
      </c>
      <c r="H735" s="272" t="str">
        <f>IFERROR(VLOOKUP(B735,CAPTURE_DATA!$W$4:$Z$2000,4,FALSE),"")</f>
        <v/>
      </c>
    </row>
    <row r="736" spans="1:8" x14ac:dyDescent="0.35">
      <c r="A736" s="272">
        <f t="shared" si="55"/>
        <v>1</v>
      </c>
      <c r="B736" s="7" t="str">
        <f>IF(CAPTURE_DATA!W737=0,"",CAPTURE_DATA!W737)</f>
        <v/>
      </c>
      <c r="C736" s="272" t="str">
        <f t="shared" si="56"/>
        <v/>
      </c>
      <c r="D736" s="272" t="str">
        <f t="shared" si="57"/>
        <v/>
      </c>
      <c r="E736" s="272">
        <f t="shared" si="58"/>
        <v>0</v>
      </c>
      <c r="F736" s="272">
        <v>734</v>
      </c>
      <c r="G736" s="272" t="str">
        <f t="shared" si="59"/>
        <v/>
      </c>
      <c r="H736" s="272" t="str">
        <f>IFERROR(VLOOKUP(B736,CAPTURE_DATA!$W$4:$Z$2000,4,FALSE),"")</f>
        <v/>
      </c>
    </row>
    <row r="737" spans="1:8" x14ac:dyDescent="0.35">
      <c r="A737" s="272">
        <f t="shared" si="55"/>
        <v>1</v>
      </c>
      <c r="B737" s="7" t="str">
        <f>IF(CAPTURE_DATA!W738=0,"",CAPTURE_DATA!W738)</f>
        <v/>
      </c>
      <c r="C737" s="272" t="str">
        <f t="shared" si="56"/>
        <v/>
      </c>
      <c r="D737" s="272" t="str">
        <f t="shared" si="57"/>
        <v/>
      </c>
      <c r="E737" s="272">
        <f t="shared" si="58"/>
        <v>0</v>
      </c>
      <c r="F737" s="272">
        <v>735</v>
      </c>
      <c r="G737" s="272" t="str">
        <f t="shared" si="59"/>
        <v/>
      </c>
      <c r="H737" s="272" t="str">
        <f>IFERROR(VLOOKUP(B737,CAPTURE_DATA!$W$4:$Z$2000,4,FALSE),"")</f>
        <v/>
      </c>
    </row>
    <row r="738" spans="1:8" x14ac:dyDescent="0.35">
      <c r="A738" s="272">
        <f t="shared" si="55"/>
        <v>1</v>
      </c>
      <c r="B738" s="7" t="str">
        <f>IF(CAPTURE_DATA!W739=0,"",CAPTURE_DATA!W739)</f>
        <v/>
      </c>
      <c r="C738" s="272" t="str">
        <f t="shared" si="56"/>
        <v/>
      </c>
      <c r="D738" s="272" t="str">
        <f t="shared" si="57"/>
        <v/>
      </c>
      <c r="E738" s="272">
        <f t="shared" si="58"/>
        <v>0</v>
      </c>
      <c r="F738" s="272">
        <v>736</v>
      </c>
      <c r="G738" s="272" t="str">
        <f t="shared" si="59"/>
        <v/>
      </c>
      <c r="H738" s="272" t="str">
        <f>IFERROR(VLOOKUP(B738,CAPTURE_DATA!$W$4:$Z$2000,4,FALSE),"")</f>
        <v/>
      </c>
    </row>
    <row r="739" spans="1:8" x14ac:dyDescent="0.35">
      <c r="A739" s="272">
        <f t="shared" si="55"/>
        <v>1</v>
      </c>
      <c r="B739" s="7" t="str">
        <f>IF(CAPTURE_DATA!W740=0,"",CAPTURE_DATA!W740)</f>
        <v/>
      </c>
      <c r="C739" s="272" t="str">
        <f t="shared" si="56"/>
        <v/>
      </c>
      <c r="D739" s="272" t="str">
        <f t="shared" si="57"/>
        <v/>
      </c>
      <c r="E739" s="272">
        <f t="shared" si="58"/>
        <v>0</v>
      </c>
      <c r="F739" s="272">
        <v>737</v>
      </c>
      <c r="G739" s="272" t="str">
        <f t="shared" si="59"/>
        <v/>
      </c>
      <c r="H739" s="272" t="str">
        <f>IFERROR(VLOOKUP(B739,CAPTURE_DATA!$W$4:$Z$2000,4,FALSE),"")</f>
        <v/>
      </c>
    </row>
    <row r="740" spans="1:8" x14ac:dyDescent="0.35">
      <c r="A740" s="272">
        <f t="shared" si="55"/>
        <v>1</v>
      </c>
      <c r="B740" s="7" t="str">
        <f>IF(CAPTURE_DATA!W741=0,"",CAPTURE_DATA!W741)</f>
        <v/>
      </c>
      <c r="C740" s="272" t="str">
        <f t="shared" si="56"/>
        <v/>
      </c>
      <c r="D740" s="272" t="str">
        <f t="shared" si="57"/>
        <v/>
      </c>
      <c r="E740" s="272">
        <f t="shared" si="58"/>
        <v>0</v>
      </c>
      <c r="F740" s="272">
        <v>738</v>
      </c>
      <c r="G740" s="272" t="str">
        <f t="shared" si="59"/>
        <v/>
      </c>
      <c r="H740" s="272" t="str">
        <f>IFERROR(VLOOKUP(B740,CAPTURE_DATA!$W$4:$Z$2000,4,FALSE),"")</f>
        <v/>
      </c>
    </row>
    <row r="741" spans="1:8" x14ac:dyDescent="0.35">
      <c r="A741" s="272">
        <f t="shared" si="55"/>
        <v>1</v>
      </c>
      <c r="B741" s="7" t="str">
        <f>IF(CAPTURE_DATA!W742=0,"",CAPTURE_DATA!W742)</f>
        <v/>
      </c>
      <c r="C741" s="272" t="str">
        <f t="shared" si="56"/>
        <v/>
      </c>
      <c r="D741" s="272" t="str">
        <f t="shared" si="57"/>
        <v/>
      </c>
      <c r="E741" s="272">
        <f t="shared" si="58"/>
        <v>0</v>
      </c>
      <c r="F741" s="272">
        <v>739</v>
      </c>
      <c r="G741" s="272" t="str">
        <f t="shared" si="59"/>
        <v/>
      </c>
      <c r="H741" s="272" t="str">
        <f>IFERROR(VLOOKUP(B741,CAPTURE_DATA!$W$4:$Z$2000,4,FALSE),"")</f>
        <v/>
      </c>
    </row>
    <row r="742" spans="1:8" x14ac:dyDescent="0.35">
      <c r="A742" s="272">
        <f t="shared" si="55"/>
        <v>1</v>
      </c>
      <c r="B742" s="7" t="str">
        <f>IF(CAPTURE_DATA!W743=0,"",CAPTURE_DATA!W743)</f>
        <v/>
      </c>
      <c r="C742" s="272" t="str">
        <f t="shared" si="56"/>
        <v/>
      </c>
      <c r="D742" s="272" t="str">
        <f t="shared" si="57"/>
        <v/>
      </c>
      <c r="E742" s="272">
        <f t="shared" si="58"/>
        <v>0</v>
      </c>
      <c r="F742" s="272">
        <v>740</v>
      </c>
      <c r="G742" s="272" t="str">
        <f t="shared" si="59"/>
        <v/>
      </c>
      <c r="H742" s="272" t="str">
        <f>IFERROR(VLOOKUP(B742,CAPTURE_DATA!$W$4:$Z$2000,4,FALSE),"")</f>
        <v/>
      </c>
    </row>
    <row r="743" spans="1:8" x14ac:dyDescent="0.35">
      <c r="A743" s="272">
        <f t="shared" si="55"/>
        <v>1</v>
      </c>
      <c r="B743" s="7" t="str">
        <f>IF(CAPTURE_DATA!W744=0,"",CAPTURE_DATA!W744)</f>
        <v/>
      </c>
      <c r="C743" s="272" t="str">
        <f t="shared" si="56"/>
        <v/>
      </c>
      <c r="D743" s="272" t="str">
        <f t="shared" si="57"/>
        <v/>
      </c>
      <c r="E743" s="272">
        <f t="shared" si="58"/>
        <v>0</v>
      </c>
      <c r="F743" s="272">
        <v>741</v>
      </c>
      <c r="G743" s="272" t="str">
        <f t="shared" si="59"/>
        <v/>
      </c>
      <c r="H743" s="272" t="str">
        <f>IFERROR(VLOOKUP(B743,CAPTURE_DATA!$W$4:$Z$2000,4,FALSE),"")</f>
        <v/>
      </c>
    </row>
    <row r="744" spans="1:8" x14ac:dyDescent="0.35">
      <c r="A744" s="272">
        <f t="shared" si="55"/>
        <v>1</v>
      </c>
      <c r="B744" s="7" t="str">
        <f>IF(CAPTURE_DATA!W745=0,"",CAPTURE_DATA!W745)</f>
        <v/>
      </c>
      <c r="C744" s="272" t="str">
        <f t="shared" si="56"/>
        <v/>
      </c>
      <c r="D744" s="272" t="str">
        <f t="shared" si="57"/>
        <v/>
      </c>
      <c r="E744" s="272">
        <f t="shared" si="58"/>
        <v>0</v>
      </c>
      <c r="F744" s="272">
        <v>742</v>
      </c>
      <c r="G744" s="272" t="str">
        <f t="shared" si="59"/>
        <v/>
      </c>
      <c r="H744" s="272" t="str">
        <f>IFERROR(VLOOKUP(B744,CAPTURE_DATA!$W$4:$Z$2000,4,FALSE),"")</f>
        <v/>
      </c>
    </row>
    <row r="745" spans="1:8" x14ac:dyDescent="0.35">
      <c r="A745" s="272">
        <f t="shared" si="55"/>
        <v>1</v>
      </c>
      <c r="B745" s="7" t="str">
        <f>IF(CAPTURE_DATA!W746=0,"",CAPTURE_DATA!W746)</f>
        <v/>
      </c>
      <c r="C745" s="272" t="str">
        <f t="shared" si="56"/>
        <v/>
      </c>
      <c r="D745" s="272" t="str">
        <f t="shared" si="57"/>
        <v/>
      </c>
      <c r="E745" s="272">
        <f t="shared" si="58"/>
        <v>0</v>
      </c>
      <c r="F745" s="272">
        <v>743</v>
      </c>
      <c r="G745" s="272" t="str">
        <f t="shared" si="59"/>
        <v/>
      </c>
      <c r="H745" s="272" t="str">
        <f>IFERROR(VLOOKUP(B745,CAPTURE_DATA!$W$4:$Z$2000,4,FALSE),"")</f>
        <v/>
      </c>
    </row>
    <row r="746" spans="1:8" x14ac:dyDescent="0.35">
      <c r="A746" s="272">
        <f t="shared" si="55"/>
        <v>1</v>
      </c>
      <c r="B746" s="7" t="str">
        <f>IF(CAPTURE_DATA!W747=0,"",CAPTURE_DATA!W747)</f>
        <v/>
      </c>
      <c r="C746" s="272" t="str">
        <f t="shared" si="56"/>
        <v/>
      </c>
      <c r="D746" s="272" t="str">
        <f t="shared" si="57"/>
        <v/>
      </c>
      <c r="E746" s="272">
        <f t="shared" si="58"/>
        <v>0</v>
      </c>
      <c r="F746" s="272">
        <v>744</v>
      </c>
      <c r="G746" s="272" t="str">
        <f t="shared" si="59"/>
        <v/>
      </c>
      <c r="H746" s="272" t="str">
        <f>IFERROR(VLOOKUP(B746,CAPTURE_DATA!$W$4:$Z$2000,4,FALSE),"")</f>
        <v/>
      </c>
    </row>
    <row r="747" spans="1:8" x14ac:dyDescent="0.35">
      <c r="A747" s="272">
        <f t="shared" si="55"/>
        <v>1</v>
      </c>
      <c r="B747" s="7" t="str">
        <f>IF(CAPTURE_DATA!W748=0,"",CAPTURE_DATA!W748)</f>
        <v/>
      </c>
      <c r="C747" s="272" t="str">
        <f t="shared" si="56"/>
        <v/>
      </c>
      <c r="D747" s="272" t="str">
        <f t="shared" si="57"/>
        <v/>
      </c>
      <c r="E747" s="272">
        <f t="shared" si="58"/>
        <v>0</v>
      </c>
      <c r="F747" s="272">
        <v>745</v>
      </c>
      <c r="G747" s="272" t="str">
        <f t="shared" si="59"/>
        <v/>
      </c>
      <c r="H747" s="272" t="str">
        <f>IFERROR(VLOOKUP(B747,CAPTURE_DATA!$W$4:$Z$2000,4,FALSE),"")</f>
        <v/>
      </c>
    </row>
    <row r="748" spans="1:8" x14ac:dyDescent="0.35">
      <c r="A748" s="272">
        <f t="shared" si="55"/>
        <v>1</v>
      </c>
      <c r="B748" s="7" t="str">
        <f>IF(CAPTURE_DATA!W749=0,"",CAPTURE_DATA!W749)</f>
        <v/>
      </c>
      <c r="C748" s="272" t="str">
        <f t="shared" si="56"/>
        <v/>
      </c>
      <c r="D748" s="272" t="str">
        <f t="shared" si="57"/>
        <v/>
      </c>
      <c r="E748" s="272">
        <f t="shared" si="58"/>
        <v>0</v>
      </c>
      <c r="F748" s="272">
        <v>746</v>
      </c>
      <c r="G748" s="272" t="str">
        <f t="shared" si="59"/>
        <v/>
      </c>
      <c r="H748" s="272" t="str">
        <f>IFERROR(VLOOKUP(B748,CAPTURE_DATA!$W$4:$Z$2000,4,FALSE),"")</f>
        <v/>
      </c>
    </row>
    <row r="749" spans="1:8" x14ac:dyDescent="0.35">
      <c r="A749" s="272">
        <f t="shared" si="55"/>
        <v>1</v>
      </c>
      <c r="B749" s="7" t="str">
        <f>IF(CAPTURE_DATA!W750=0,"",CAPTURE_DATA!W750)</f>
        <v/>
      </c>
      <c r="C749" s="272" t="str">
        <f t="shared" si="56"/>
        <v/>
      </c>
      <c r="D749" s="272" t="str">
        <f t="shared" si="57"/>
        <v/>
      </c>
      <c r="E749" s="272">
        <f t="shared" si="58"/>
        <v>0</v>
      </c>
      <c r="F749" s="272">
        <v>747</v>
      </c>
      <c r="G749" s="272" t="str">
        <f t="shared" si="59"/>
        <v/>
      </c>
      <c r="H749" s="272" t="str">
        <f>IFERROR(VLOOKUP(B749,CAPTURE_DATA!$W$4:$Z$2000,4,FALSE),"")</f>
        <v/>
      </c>
    </row>
    <row r="750" spans="1:8" x14ac:dyDescent="0.35">
      <c r="A750" s="272">
        <f t="shared" si="55"/>
        <v>1</v>
      </c>
      <c r="B750" s="7" t="str">
        <f>IF(CAPTURE_DATA!W751=0,"",CAPTURE_DATA!W751)</f>
        <v/>
      </c>
      <c r="C750" s="272" t="str">
        <f t="shared" si="56"/>
        <v/>
      </c>
      <c r="D750" s="272" t="str">
        <f t="shared" si="57"/>
        <v/>
      </c>
      <c r="E750" s="272">
        <f t="shared" si="58"/>
        <v>0</v>
      </c>
      <c r="F750" s="272">
        <v>748</v>
      </c>
      <c r="G750" s="272" t="str">
        <f t="shared" si="59"/>
        <v/>
      </c>
      <c r="H750" s="272" t="str">
        <f>IFERROR(VLOOKUP(B750,CAPTURE_DATA!$W$4:$Z$2000,4,FALSE),"")</f>
        <v/>
      </c>
    </row>
    <row r="751" spans="1:8" x14ac:dyDescent="0.35">
      <c r="A751" s="272">
        <f t="shared" si="55"/>
        <v>1</v>
      </c>
      <c r="B751" s="7" t="str">
        <f>IF(CAPTURE_DATA!W752=0,"",CAPTURE_DATA!W752)</f>
        <v/>
      </c>
      <c r="C751" s="272" t="str">
        <f t="shared" si="56"/>
        <v/>
      </c>
      <c r="D751" s="272" t="str">
        <f t="shared" si="57"/>
        <v/>
      </c>
      <c r="E751" s="272">
        <f t="shared" si="58"/>
        <v>0</v>
      </c>
      <c r="F751" s="272">
        <v>749</v>
      </c>
      <c r="G751" s="272" t="str">
        <f t="shared" si="59"/>
        <v/>
      </c>
      <c r="H751" s="272" t="str">
        <f>IFERROR(VLOOKUP(B751,CAPTURE_DATA!$W$4:$Z$2000,4,FALSE),"")</f>
        <v/>
      </c>
    </row>
    <row r="752" spans="1:8" x14ac:dyDescent="0.35">
      <c r="A752" s="272">
        <f t="shared" si="55"/>
        <v>1</v>
      </c>
      <c r="B752" s="7" t="str">
        <f>IF(CAPTURE_DATA!W753=0,"",CAPTURE_DATA!W753)</f>
        <v/>
      </c>
      <c r="C752" s="272" t="str">
        <f t="shared" si="56"/>
        <v/>
      </c>
      <c r="D752" s="272" t="str">
        <f t="shared" si="57"/>
        <v/>
      </c>
      <c r="E752" s="272">
        <f t="shared" si="58"/>
        <v>0</v>
      </c>
      <c r="F752" s="272">
        <v>750</v>
      </c>
      <c r="G752" s="272" t="str">
        <f t="shared" si="59"/>
        <v/>
      </c>
      <c r="H752" s="272" t="str">
        <f>IFERROR(VLOOKUP(B752,CAPTURE_DATA!$W$4:$Z$2000,4,FALSE),"")</f>
        <v/>
      </c>
    </row>
    <row r="753" spans="1:8" x14ac:dyDescent="0.35">
      <c r="A753" s="272">
        <f t="shared" si="55"/>
        <v>1</v>
      </c>
      <c r="B753" s="7" t="str">
        <f>IF(CAPTURE_DATA!W754=0,"",CAPTURE_DATA!W754)</f>
        <v/>
      </c>
      <c r="C753" s="272" t="str">
        <f t="shared" si="56"/>
        <v/>
      </c>
      <c r="D753" s="272" t="str">
        <f t="shared" si="57"/>
        <v/>
      </c>
      <c r="E753" s="272">
        <f t="shared" si="58"/>
        <v>0</v>
      </c>
      <c r="F753" s="272">
        <v>751</v>
      </c>
      <c r="G753" s="272" t="str">
        <f t="shared" si="59"/>
        <v/>
      </c>
      <c r="H753" s="272" t="str">
        <f>IFERROR(VLOOKUP(B753,CAPTURE_DATA!$W$4:$Z$2000,4,FALSE),"")</f>
        <v/>
      </c>
    </row>
    <row r="754" spans="1:8" x14ac:dyDescent="0.35">
      <c r="A754" s="272">
        <f t="shared" si="55"/>
        <v>1</v>
      </c>
      <c r="B754" s="7" t="str">
        <f>IF(CAPTURE_DATA!W755=0,"",CAPTURE_DATA!W755)</f>
        <v/>
      </c>
      <c r="C754" s="272" t="str">
        <f t="shared" si="56"/>
        <v/>
      </c>
      <c r="D754" s="272" t="str">
        <f t="shared" si="57"/>
        <v/>
      </c>
      <c r="E754" s="272">
        <f t="shared" si="58"/>
        <v>0</v>
      </c>
      <c r="F754" s="272">
        <v>752</v>
      </c>
      <c r="G754" s="272" t="str">
        <f t="shared" si="59"/>
        <v/>
      </c>
      <c r="H754" s="272" t="str">
        <f>IFERROR(VLOOKUP(B754,CAPTURE_DATA!$W$4:$Z$2000,4,FALSE),"")</f>
        <v/>
      </c>
    </row>
    <row r="755" spans="1:8" x14ac:dyDescent="0.35">
      <c r="A755" s="272">
        <f t="shared" si="55"/>
        <v>1</v>
      </c>
      <c r="B755" s="7" t="str">
        <f>IF(CAPTURE_DATA!W756=0,"",CAPTURE_DATA!W756)</f>
        <v/>
      </c>
      <c r="C755" s="272" t="str">
        <f t="shared" si="56"/>
        <v/>
      </c>
      <c r="D755" s="272" t="str">
        <f t="shared" si="57"/>
        <v/>
      </c>
      <c r="E755" s="272">
        <f t="shared" si="58"/>
        <v>0</v>
      </c>
      <c r="F755" s="272">
        <v>753</v>
      </c>
      <c r="G755" s="272" t="str">
        <f t="shared" si="59"/>
        <v/>
      </c>
      <c r="H755" s="272" t="str">
        <f>IFERROR(VLOOKUP(B755,CAPTURE_DATA!$W$4:$Z$2000,4,FALSE),"")</f>
        <v/>
      </c>
    </row>
    <row r="756" spans="1:8" x14ac:dyDescent="0.35">
      <c r="A756" s="272">
        <f t="shared" si="55"/>
        <v>1</v>
      </c>
      <c r="B756" s="7" t="str">
        <f>IF(CAPTURE_DATA!W757=0,"",CAPTURE_DATA!W757)</f>
        <v/>
      </c>
      <c r="C756" s="272" t="str">
        <f t="shared" si="56"/>
        <v/>
      </c>
      <c r="D756" s="272" t="str">
        <f t="shared" si="57"/>
        <v/>
      </c>
      <c r="E756" s="272">
        <f t="shared" si="58"/>
        <v>0</v>
      </c>
      <c r="F756" s="272">
        <v>754</v>
      </c>
      <c r="G756" s="272" t="str">
        <f t="shared" si="59"/>
        <v/>
      </c>
      <c r="H756" s="272" t="str">
        <f>IFERROR(VLOOKUP(B756,CAPTURE_DATA!$W$4:$Z$2000,4,FALSE),"")</f>
        <v/>
      </c>
    </row>
    <row r="757" spans="1:8" x14ac:dyDescent="0.35">
      <c r="A757" s="272">
        <f t="shared" si="55"/>
        <v>1</v>
      </c>
      <c r="B757" s="7" t="str">
        <f>IF(CAPTURE_DATA!W758=0,"",CAPTURE_DATA!W758)</f>
        <v/>
      </c>
      <c r="C757" s="272" t="str">
        <f t="shared" si="56"/>
        <v/>
      </c>
      <c r="D757" s="272" t="str">
        <f t="shared" si="57"/>
        <v/>
      </c>
      <c r="E757" s="272">
        <f t="shared" si="58"/>
        <v>0</v>
      </c>
      <c r="F757" s="272">
        <v>755</v>
      </c>
      <c r="G757" s="272" t="str">
        <f t="shared" si="59"/>
        <v/>
      </c>
      <c r="H757" s="272" t="str">
        <f>IFERROR(VLOOKUP(B757,CAPTURE_DATA!$W$4:$Z$2000,4,FALSE),"")</f>
        <v/>
      </c>
    </row>
    <row r="758" spans="1:8" x14ac:dyDescent="0.35">
      <c r="A758" s="272">
        <f t="shared" si="55"/>
        <v>1</v>
      </c>
      <c r="B758" s="7" t="str">
        <f>IF(CAPTURE_DATA!W759=0,"",CAPTURE_DATA!W759)</f>
        <v/>
      </c>
      <c r="C758" s="272" t="str">
        <f t="shared" si="56"/>
        <v/>
      </c>
      <c r="D758" s="272" t="str">
        <f t="shared" si="57"/>
        <v/>
      </c>
      <c r="E758" s="272">
        <f t="shared" si="58"/>
        <v>0</v>
      </c>
      <c r="F758" s="272">
        <v>756</v>
      </c>
      <c r="G758" s="272" t="str">
        <f t="shared" si="59"/>
        <v/>
      </c>
      <c r="H758" s="272" t="str">
        <f>IFERROR(VLOOKUP(B758,CAPTURE_DATA!$W$4:$Z$2000,4,FALSE),"")</f>
        <v/>
      </c>
    </row>
    <row r="759" spans="1:8" x14ac:dyDescent="0.35">
      <c r="A759" s="272">
        <f t="shared" si="55"/>
        <v>1</v>
      </c>
      <c r="B759" s="7" t="str">
        <f>IF(CAPTURE_DATA!W760=0,"",CAPTURE_DATA!W760)</f>
        <v/>
      </c>
      <c r="C759" s="272" t="str">
        <f t="shared" si="56"/>
        <v/>
      </c>
      <c r="D759" s="272" t="str">
        <f t="shared" si="57"/>
        <v/>
      </c>
      <c r="E759" s="272">
        <f t="shared" si="58"/>
        <v>0</v>
      </c>
      <c r="F759" s="272">
        <v>757</v>
      </c>
      <c r="G759" s="272" t="str">
        <f t="shared" si="59"/>
        <v/>
      </c>
      <c r="H759" s="272" t="str">
        <f>IFERROR(VLOOKUP(B759,CAPTURE_DATA!$W$4:$Z$2000,4,FALSE),"")</f>
        <v/>
      </c>
    </row>
    <row r="760" spans="1:8" x14ac:dyDescent="0.35">
      <c r="A760" s="272">
        <f t="shared" si="55"/>
        <v>1</v>
      </c>
      <c r="B760" s="7" t="str">
        <f>IF(CAPTURE_DATA!W761=0,"",CAPTURE_DATA!W761)</f>
        <v/>
      </c>
      <c r="C760" s="272" t="str">
        <f t="shared" si="56"/>
        <v/>
      </c>
      <c r="D760" s="272" t="str">
        <f t="shared" si="57"/>
        <v/>
      </c>
      <c r="E760" s="272">
        <f t="shared" si="58"/>
        <v>0</v>
      </c>
      <c r="F760" s="272">
        <v>758</v>
      </c>
      <c r="G760" s="272" t="str">
        <f t="shared" si="59"/>
        <v/>
      </c>
      <c r="H760" s="272" t="str">
        <f>IFERROR(VLOOKUP(B760,CAPTURE_DATA!$W$4:$Z$2000,4,FALSE),"")</f>
        <v/>
      </c>
    </row>
    <row r="761" spans="1:8" x14ac:dyDescent="0.35">
      <c r="A761" s="272">
        <f t="shared" si="55"/>
        <v>1</v>
      </c>
      <c r="B761" s="7" t="str">
        <f>IF(CAPTURE_DATA!W762=0,"",CAPTURE_DATA!W762)</f>
        <v/>
      </c>
      <c r="C761" s="272" t="str">
        <f t="shared" si="56"/>
        <v/>
      </c>
      <c r="D761" s="272" t="str">
        <f t="shared" si="57"/>
        <v/>
      </c>
      <c r="E761" s="272">
        <f t="shared" si="58"/>
        <v>0</v>
      </c>
      <c r="F761" s="272">
        <v>759</v>
      </c>
      <c r="G761" s="272" t="str">
        <f t="shared" si="59"/>
        <v/>
      </c>
      <c r="H761" s="272" t="str">
        <f>IFERROR(VLOOKUP(B761,CAPTURE_DATA!$W$4:$Z$2000,4,FALSE),"")</f>
        <v/>
      </c>
    </row>
    <row r="762" spans="1:8" x14ac:dyDescent="0.35">
      <c r="A762" s="272">
        <f t="shared" si="55"/>
        <v>1</v>
      </c>
      <c r="B762" s="7" t="str">
        <f>IF(CAPTURE_DATA!W763=0,"",CAPTURE_DATA!W763)</f>
        <v/>
      </c>
      <c r="C762" s="272" t="str">
        <f t="shared" si="56"/>
        <v/>
      </c>
      <c r="D762" s="272" t="str">
        <f t="shared" si="57"/>
        <v/>
      </c>
      <c r="E762" s="272">
        <f t="shared" si="58"/>
        <v>0</v>
      </c>
      <c r="F762" s="272">
        <v>760</v>
      </c>
      <c r="G762" s="272" t="str">
        <f t="shared" si="59"/>
        <v/>
      </c>
      <c r="H762" s="272" t="str">
        <f>IFERROR(VLOOKUP(B762,CAPTURE_DATA!$W$4:$Z$2000,4,FALSE),"")</f>
        <v/>
      </c>
    </row>
    <row r="763" spans="1:8" x14ac:dyDescent="0.35">
      <c r="A763" s="272">
        <f t="shared" si="55"/>
        <v>1</v>
      </c>
      <c r="B763" s="7" t="str">
        <f>IF(CAPTURE_DATA!W764=0,"",CAPTURE_DATA!W764)</f>
        <v/>
      </c>
      <c r="C763" s="272" t="str">
        <f t="shared" si="56"/>
        <v/>
      </c>
      <c r="D763" s="272" t="str">
        <f t="shared" si="57"/>
        <v/>
      </c>
      <c r="E763" s="272">
        <f t="shared" si="58"/>
        <v>0</v>
      </c>
      <c r="F763" s="272">
        <v>761</v>
      </c>
      <c r="G763" s="272" t="str">
        <f t="shared" si="59"/>
        <v/>
      </c>
      <c r="H763" s="272" t="str">
        <f>IFERROR(VLOOKUP(B763,CAPTURE_DATA!$W$4:$Z$2000,4,FALSE),"")</f>
        <v/>
      </c>
    </row>
    <row r="764" spans="1:8" x14ac:dyDescent="0.35">
      <c r="A764" s="272">
        <f t="shared" si="55"/>
        <v>1</v>
      </c>
      <c r="B764" s="7" t="str">
        <f>IF(CAPTURE_DATA!W765=0,"",CAPTURE_DATA!W765)</f>
        <v/>
      </c>
      <c r="C764" s="272" t="str">
        <f t="shared" si="56"/>
        <v/>
      </c>
      <c r="D764" s="272" t="str">
        <f t="shared" si="57"/>
        <v/>
      </c>
      <c r="E764" s="272">
        <f t="shared" si="58"/>
        <v>0</v>
      </c>
      <c r="F764" s="272">
        <v>762</v>
      </c>
      <c r="G764" s="272" t="str">
        <f t="shared" si="59"/>
        <v/>
      </c>
      <c r="H764" s="272" t="str">
        <f>IFERROR(VLOOKUP(B764,CAPTURE_DATA!$W$4:$Z$2000,4,FALSE),"")</f>
        <v/>
      </c>
    </row>
    <row r="765" spans="1:8" x14ac:dyDescent="0.35">
      <c r="A765" s="272">
        <f t="shared" si="55"/>
        <v>1</v>
      </c>
      <c r="B765" s="7" t="str">
        <f>IF(CAPTURE_DATA!W766=0,"",CAPTURE_DATA!W766)</f>
        <v/>
      </c>
      <c r="C765" s="272" t="str">
        <f t="shared" si="56"/>
        <v/>
      </c>
      <c r="D765" s="272" t="str">
        <f t="shared" si="57"/>
        <v/>
      </c>
      <c r="E765" s="272">
        <f t="shared" si="58"/>
        <v>0</v>
      </c>
      <c r="F765" s="272">
        <v>763</v>
      </c>
      <c r="G765" s="272" t="str">
        <f t="shared" si="59"/>
        <v/>
      </c>
      <c r="H765" s="272" t="str">
        <f>IFERROR(VLOOKUP(B765,CAPTURE_DATA!$W$4:$Z$2000,4,FALSE),"")</f>
        <v/>
      </c>
    </row>
    <row r="766" spans="1:8" x14ac:dyDescent="0.35">
      <c r="A766" s="272">
        <f t="shared" si="55"/>
        <v>1</v>
      </c>
      <c r="B766" s="7" t="str">
        <f>IF(CAPTURE_DATA!W767=0,"",CAPTURE_DATA!W767)</f>
        <v/>
      </c>
      <c r="C766" s="272" t="str">
        <f t="shared" si="56"/>
        <v/>
      </c>
      <c r="D766" s="272" t="str">
        <f t="shared" si="57"/>
        <v/>
      </c>
      <c r="E766" s="272">
        <f t="shared" si="58"/>
        <v>0</v>
      </c>
      <c r="F766" s="272">
        <v>764</v>
      </c>
      <c r="G766" s="272" t="str">
        <f t="shared" si="59"/>
        <v/>
      </c>
      <c r="H766" s="272" t="str">
        <f>IFERROR(VLOOKUP(B766,CAPTURE_DATA!$W$4:$Z$2000,4,FALSE),"")</f>
        <v/>
      </c>
    </row>
    <row r="767" spans="1:8" x14ac:dyDescent="0.35">
      <c r="A767" s="272">
        <f t="shared" si="55"/>
        <v>1</v>
      </c>
      <c r="B767" s="7" t="str">
        <f>IF(CAPTURE_DATA!W768=0,"",CAPTURE_DATA!W768)</f>
        <v/>
      </c>
      <c r="C767" s="272" t="str">
        <f t="shared" si="56"/>
        <v/>
      </c>
      <c r="D767" s="272" t="str">
        <f t="shared" si="57"/>
        <v/>
      </c>
      <c r="E767" s="272">
        <f t="shared" si="58"/>
        <v>0</v>
      </c>
      <c r="F767" s="272">
        <v>765</v>
      </c>
      <c r="G767" s="272" t="str">
        <f t="shared" si="59"/>
        <v/>
      </c>
      <c r="H767" s="272" t="str">
        <f>IFERROR(VLOOKUP(B767,CAPTURE_DATA!$W$4:$Z$2000,4,FALSE),"")</f>
        <v/>
      </c>
    </row>
    <row r="768" spans="1:8" x14ac:dyDescent="0.35">
      <c r="A768" s="272">
        <f t="shared" si="55"/>
        <v>1</v>
      </c>
      <c r="B768" s="7" t="str">
        <f>IF(CAPTURE_DATA!W769=0,"",CAPTURE_DATA!W769)</f>
        <v/>
      </c>
      <c r="C768" s="272" t="str">
        <f t="shared" si="56"/>
        <v/>
      </c>
      <c r="D768" s="272" t="str">
        <f t="shared" si="57"/>
        <v/>
      </c>
      <c r="E768" s="272">
        <f t="shared" si="58"/>
        <v>0</v>
      </c>
      <c r="F768" s="272">
        <v>766</v>
      </c>
      <c r="G768" s="272" t="str">
        <f t="shared" si="59"/>
        <v/>
      </c>
      <c r="H768" s="272" t="str">
        <f>IFERROR(VLOOKUP(B768,CAPTURE_DATA!$W$4:$Z$2000,4,FALSE),"")</f>
        <v/>
      </c>
    </row>
    <row r="769" spans="1:8" x14ac:dyDescent="0.35">
      <c r="A769" s="272">
        <f t="shared" si="55"/>
        <v>1</v>
      </c>
      <c r="B769" s="7" t="str">
        <f>IF(CAPTURE_DATA!W770=0,"",CAPTURE_DATA!W770)</f>
        <v/>
      </c>
      <c r="C769" s="272" t="str">
        <f t="shared" si="56"/>
        <v/>
      </c>
      <c r="D769" s="272" t="str">
        <f t="shared" si="57"/>
        <v/>
      </c>
      <c r="E769" s="272">
        <f t="shared" si="58"/>
        <v>0</v>
      </c>
      <c r="F769" s="272">
        <v>767</v>
      </c>
      <c r="G769" s="272" t="str">
        <f t="shared" si="59"/>
        <v/>
      </c>
      <c r="H769" s="272" t="str">
        <f>IFERROR(VLOOKUP(B769,CAPTURE_DATA!$W$4:$Z$2000,4,FALSE),"")</f>
        <v/>
      </c>
    </row>
    <row r="770" spans="1:8" x14ac:dyDescent="0.35">
      <c r="A770" s="272">
        <f t="shared" si="55"/>
        <v>1</v>
      </c>
      <c r="B770" s="7" t="str">
        <f>IF(CAPTURE_DATA!W771=0,"",CAPTURE_DATA!W771)</f>
        <v/>
      </c>
      <c r="C770" s="272" t="str">
        <f t="shared" si="56"/>
        <v/>
      </c>
      <c r="D770" s="272" t="str">
        <f t="shared" si="57"/>
        <v/>
      </c>
      <c r="E770" s="272">
        <f t="shared" si="58"/>
        <v>0</v>
      </c>
      <c r="F770" s="272">
        <v>768</v>
      </c>
      <c r="G770" s="272" t="str">
        <f t="shared" si="59"/>
        <v/>
      </c>
      <c r="H770" s="272" t="str">
        <f>IFERROR(VLOOKUP(B770,CAPTURE_DATA!$W$4:$Z$2000,4,FALSE),"")</f>
        <v/>
      </c>
    </row>
    <row r="771" spans="1:8" x14ac:dyDescent="0.35">
      <c r="A771" s="272">
        <f t="shared" si="55"/>
        <v>1</v>
      </c>
      <c r="B771" s="7" t="str">
        <f>IF(CAPTURE_DATA!W772=0,"",CAPTURE_DATA!W772)</f>
        <v/>
      </c>
      <c r="C771" s="272" t="str">
        <f t="shared" si="56"/>
        <v/>
      </c>
      <c r="D771" s="272" t="str">
        <f t="shared" si="57"/>
        <v/>
      </c>
      <c r="E771" s="272">
        <f t="shared" si="58"/>
        <v>0</v>
      </c>
      <c r="F771" s="272">
        <v>769</v>
      </c>
      <c r="G771" s="272" t="str">
        <f t="shared" si="59"/>
        <v/>
      </c>
      <c r="H771" s="272" t="str">
        <f>IFERROR(VLOOKUP(B771,CAPTURE_DATA!$W$4:$Z$2000,4,FALSE),"")</f>
        <v/>
      </c>
    </row>
    <row r="772" spans="1:8" x14ac:dyDescent="0.35">
      <c r="A772" s="272">
        <f t="shared" ref="A772:A835" si="60">RANK(E772,$E$3:$E$2000,)</f>
        <v>1</v>
      </c>
      <c r="B772" s="7" t="str">
        <f>IF(CAPTURE_DATA!W773=0,"",CAPTURE_DATA!W773)</f>
        <v/>
      </c>
      <c r="C772" s="272" t="str">
        <f t="shared" ref="C772:C835" si="61">IFERROR(VALUE(B772),"")</f>
        <v/>
      </c>
      <c r="D772" s="272" t="str">
        <f t="shared" ref="D772:D835" si="62">IF(CONCATENATE(B772,"-",H772)="-","",(CONCATENATE(B772,"-",H772)))</f>
        <v/>
      </c>
      <c r="E772" s="272">
        <f t="shared" ref="E772:E835" si="63">IF(C772="",0,C772)</f>
        <v>0</v>
      </c>
      <c r="F772" s="272">
        <v>770</v>
      </c>
      <c r="G772" s="272" t="str">
        <f t="shared" ref="G772:G835" si="64">IFERROR(VLOOKUP(F772,$A$1:$D$2000,4,FALSE),"")</f>
        <v/>
      </c>
      <c r="H772" s="272" t="str">
        <f>IFERROR(VLOOKUP(B772,CAPTURE_DATA!$W$4:$Z$2000,4,FALSE),"")</f>
        <v/>
      </c>
    </row>
    <row r="773" spans="1:8" x14ac:dyDescent="0.35">
      <c r="A773" s="272">
        <f t="shared" si="60"/>
        <v>1</v>
      </c>
      <c r="B773" s="7" t="str">
        <f>IF(CAPTURE_DATA!W774=0,"",CAPTURE_DATA!W774)</f>
        <v/>
      </c>
      <c r="C773" s="272" t="str">
        <f t="shared" si="61"/>
        <v/>
      </c>
      <c r="D773" s="272" t="str">
        <f t="shared" si="62"/>
        <v/>
      </c>
      <c r="E773" s="272">
        <f t="shared" si="63"/>
        <v>0</v>
      </c>
      <c r="F773" s="272">
        <v>771</v>
      </c>
      <c r="G773" s="272" t="str">
        <f t="shared" si="64"/>
        <v/>
      </c>
      <c r="H773" s="272" t="str">
        <f>IFERROR(VLOOKUP(B773,CAPTURE_DATA!$W$4:$Z$2000,4,FALSE),"")</f>
        <v/>
      </c>
    </row>
    <row r="774" spans="1:8" x14ac:dyDescent="0.35">
      <c r="A774" s="272">
        <f t="shared" si="60"/>
        <v>1</v>
      </c>
      <c r="B774" s="7" t="str">
        <f>IF(CAPTURE_DATA!W775=0,"",CAPTURE_DATA!W775)</f>
        <v/>
      </c>
      <c r="C774" s="272" t="str">
        <f t="shared" si="61"/>
        <v/>
      </c>
      <c r="D774" s="272" t="str">
        <f t="shared" si="62"/>
        <v/>
      </c>
      <c r="E774" s="272">
        <f t="shared" si="63"/>
        <v>0</v>
      </c>
      <c r="F774" s="272">
        <v>772</v>
      </c>
      <c r="G774" s="272" t="str">
        <f t="shared" si="64"/>
        <v/>
      </c>
      <c r="H774" s="272" t="str">
        <f>IFERROR(VLOOKUP(B774,CAPTURE_DATA!$W$4:$Z$2000,4,FALSE),"")</f>
        <v/>
      </c>
    </row>
    <row r="775" spans="1:8" x14ac:dyDescent="0.35">
      <c r="A775" s="272">
        <f t="shared" si="60"/>
        <v>1</v>
      </c>
      <c r="B775" s="7" t="str">
        <f>IF(CAPTURE_DATA!W776=0,"",CAPTURE_DATA!W776)</f>
        <v/>
      </c>
      <c r="C775" s="272" t="str">
        <f t="shared" si="61"/>
        <v/>
      </c>
      <c r="D775" s="272" t="str">
        <f t="shared" si="62"/>
        <v/>
      </c>
      <c r="E775" s="272">
        <f t="shared" si="63"/>
        <v>0</v>
      </c>
      <c r="F775" s="272">
        <v>773</v>
      </c>
      <c r="G775" s="272" t="str">
        <f t="shared" si="64"/>
        <v/>
      </c>
      <c r="H775" s="272" t="str">
        <f>IFERROR(VLOOKUP(B775,CAPTURE_DATA!$W$4:$Z$2000,4,FALSE),"")</f>
        <v/>
      </c>
    </row>
    <row r="776" spans="1:8" x14ac:dyDescent="0.35">
      <c r="A776" s="272">
        <f t="shared" si="60"/>
        <v>1</v>
      </c>
      <c r="B776" s="7" t="str">
        <f>IF(CAPTURE_DATA!W777=0,"",CAPTURE_DATA!W777)</f>
        <v/>
      </c>
      <c r="C776" s="272" t="str">
        <f t="shared" si="61"/>
        <v/>
      </c>
      <c r="D776" s="272" t="str">
        <f t="shared" si="62"/>
        <v/>
      </c>
      <c r="E776" s="272">
        <f t="shared" si="63"/>
        <v>0</v>
      </c>
      <c r="F776" s="272">
        <v>774</v>
      </c>
      <c r="G776" s="272" t="str">
        <f t="shared" si="64"/>
        <v/>
      </c>
      <c r="H776" s="272" t="str">
        <f>IFERROR(VLOOKUP(B776,CAPTURE_DATA!$W$4:$Z$2000,4,FALSE),"")</f>
        <v/>
      </c>
    </row>
    <row r="777" spans="1:8" x14ac:dyDescent="0.35">
      <c r="A777" s="272">
        <f t="shared" si="60"/>
        <v>1</v>
      </c>
      <c r="B777" s="7" t="str">
        <f>IF(CAPTURE_DATA!W778=0,"",CAPTURE_DATA!W778)</f>
        <v/>
      </c>
      <c r="C777" s="272" t="str">
        <f t="shared" si="61"/>
        <v/>
      </c>
      <c r="D777" s="272" t="str">
        <f t="shared" si="62"/>
        <v/>
      </c>
      <c r="E777" s="272">
        <f t="shared" si="63"/>
        <v>0</v>
      </c>
      <c r="F777" s="272">
        <v>775</v>
      </c>
      <c r="G777" s="272" t="str">
        <f t="shared" si="64"/>
        <v/>
      </c>
      <c r="H777" s="272" t="str">
        <f>IFERROR(VLOOKUP(B777,CAPTURE_DATA!$W$4:$Z$2000,4,FALSE),"")</f>
        <v/>
      </c>
    </row>
    <row r="778" spans="1:8" x14ac:dyDescent="0.35">
      <c r="A778" s="272">
        <f t="shared" si="60"/>
        <v>1</v>
      </c>
      <c r="B778" s="7" t="str">
        <f>IF(CAPTURE_DATA!W779=0,"",CAPTURE_DATA!W779)</f>
        <v/>
      </c>
      <c r="C778" s="272" t="str">
        <f t="shared" si="61"/>
        <v/>
      </c>
      <c r="D778" s="272" t="str">
        <f t="shared" si="62"/>
        <v/>
      </c>
      <c r="E778" s="272">
        <f t="shared" si="63"/>
        <v>0</v>
      </c>
      <c r="F778" s="272">
        <v>776</v>
      </c>
      <c r="G778" s="272" t="str">
        <f t="shared" si="64"/>
        <v/>
      </c>
      <c r="H778" s="272" t="str">
        <f>IFERROR(VLOOKUP(B778,CAPTURE_DATA!$W$4:$Z$2000,4,FALSE),"")</f>
        <v/>
      </c>
    </row>
    <row r="779" spans="1:8" x14ac:dyDescent="0.35">
      <c r="A779" s="272">
        <f t="shared" si="60"/>
        <v>1</v>
      </c>
      <c r="B779" s="7" t="str">
        <f>IF(CAPTURE_DATA!W780=0,"",CAPTURE_DATA!W780)</f>
        <v/>
      </c>
      <c r="C779" s="272" t="str">
        <f t="shared" si="61"/>
        <v/>
      </c>
      <c r="D779" s="272" t="str">
        <f t="shared" si="62"/>
        <v/>
      </c>
      <c r="E779" s="272">
        <f t="shared" si="63"/>
        <v>0</v>
      </c>
      <c r="F779" s="272">
        <v>777</v>
      </c>
      <c r="G779" s="272" t="str">
        <f t="shared" si="64"/>
        <v/>
      </c>
      <c r="H779" s="272" t="str">
        <f>IFERROR(VLOOKUP(B779,CAPTURE_DATA!$W$4:$Z$2000,4,FALSE),"")</f>
        <v/>
      </c>
    </row>
    <row r="780" spans="1:8" x14ac:dyDescent="0.35">
      <c r="A780" s="272">
        <f t="shared" si="60"/>
        <v>1</v>
      </c>
      <c r="B780" s="7" t="str">
        <f>IF(CAPTURE_DATA!W781=0,"",CAPTURE_DATA!W781)</f>
        <v/>
      </c>
      <c r="C780" s="272" t="str">
        <f t="shared" si="61"/>
        <v/>
      </c>
      <c r="D780" s="272" t="str">
        <f t="shared" si="62"/>
        <v/>
      </c>
      <c r="E780" s="272">
        <f t="shared" si="63"/>
        <v>0</v>
      </c>
      <c r="F780" s="272">
        <v>778</v>
      </c>
      <c r="G780" s="272" t="str">
        <f t="shared" si="64"/>
        <v/>
      </c>
      <c r="H780" s="272" t="str">
        <f>IFERROR(VLOOKUP(B780,CAPTURE_DATA!$W$4:$Z$2000,4,FALSE),"")</f>
        <v/>
      </c>
    </row>
    <row r="781" spans="1:8" x14ac:dyDescent="0.35">
      <c r="A781" s="272">
        <f t="shared" si="60"/>
        <v>1</v>
      </c>
      <c r="B781" s="7" t="str">
        <f>IF(CAPTURE_DATA!W782=0,"",CAPTURE_DATA!W782)</f>
        <v/>
      </c>
      <c r="C781" s="272" t="str">
        <f t="shared" si="61"/>
        <v/>
      </c>
      <c r="D781" s="272" t="str">
        <f t="shared" si="62"/>
        <v/>
      </c>
      <c r="E781" s="272">
        <f t="shared" si="63"/>
        <v>0</v>
      </c>
      <c r="F781" s="272">
        <v>779</v>
      </c>
      <c r="G781" s="272" t="str">
        <f t="shared" si="64"/>
        <v/>
      </c>
      <c r="H781" s="272" t="str">
        <f>IFERROR(VLOOKUP(B781,CAPTURE_DATA!$W$4:$Z$2000,4,FALSE),"")</f>
        <v/>
      </c>
    </row>
    <row r="782" spans="1:8" x14ac:dyDescent="0.35">
      <c r="A782" s="272">
        <f t="shared" si="60"/>
        <v>1</v>
      </c>
      <c r="B782" s="7" t="str">
        <f>IF(CAPTURE_DATA!W783=0,"",CAPTURE_DATA!W783)</f>
        <v/>
      </c>
      <c r="C782" s="272" t="str">
        <f t="shared" si="61"/>
        <v/>
      </c>
      <c r="D782" s="272" t="str">
        <f t="shared" si="62"/>
        <v/>
      </c>
      <c r="E782" s="272">
        <f t="shared" si="63"/>
        <v>0</v>
      </c>
      <c r="F782" s="272">
        <v>780</v>
      </c>
      <c r="G782" s="272" t="str">
        <f t="shared" si="64"/>
        <v/>
      </c>
      <c r="H782" s="272" t="str">
        <f>IFERROR(VLOOKUP(B782,CAPTURE_DATA!$W$4:$Z$2000,4,FALSE),"")</f>
        <v/>
      </c>
    </row>
    <row r="783" spans="1:8" x14ac:dyDescent="0.35">
      <c r="A783" s="272">
        <f t="shared" si="60"/>
        <v>1</v>
      </c>
      <c r="B783" s="7" t="str">
        <f>IF(CAPTURE_DATA!W784=0,"",CAPTURE_DATA!W784)</f>
        <v/>
      </c>
      <c r="C783" s="272" t="str">
        <f t="shared" si="61"/>
        <v/>
      </c>
      <c r="D783" s="272" t="str">
        <f t="shared" si="62"/>
        <v/>
      </c>
      <c r="E783" s="272">
        <f t="shared" si="63"/>
        <v>0</v>
      </c>
      <c r="F783" s="272">
        <v>781</v>
      </c>
      <c r="G783" s="272" t="str">
        <f t="shared" si="64"/>
        <v/>
      </c>
      <c r="H783" s="272" t="str">
        <f>IFERROR(VLOOKUP(B783,CAPTURE_DATA!$W$4:$Z$2000,4,FALSE),"")</f>
        <v/>
      </c>
    </row>
    <row r="784" spans="1:8" x14ac:dyDescent="0.35">
      <c r="A784" s="272">
        <f t="shared" si="60"/>
        <v>1</v>
      </c>
      <c r="B784" s="7" t="str">
        <f>IF(CAPTURE_DATA!W785=0,"",CAPTURE_DATA!W785)</f>
        <v/>
      </c>
      <c r="C784" s="272" t="str">
        <f t="shared" si="61"/>
        <v/>
      </c>
      <c r="D784" s="272" t="str">
        <f t="shared" si="62"/>
        <v/>
      </c>
      <c r="E784" s="272">
        <f t="shared" si="63"/>
        <v>0</v>
      </c>
      <c r="F784" s="272">
        <v>782</v>
      </c>
      <c r="G784" s="272" t="str">
        <f t="shared" si="64"/>
        <v/>
      </c>
      <c r="H784" s="272" t="str">
        <f>IFERROR(VLOOKUP(B784,CAPTURE_DATA!$W$4:$Z$2000,4,FALSE),"")</f>
        <v/>
      </c>
    </row>
    <row r="785" spans="1:8" x14ac:dyDescent="0.35">
      <c r="A785" s="272">
        <f t="shared" si="60"/>
        <v>1</v>
      </c>
      <c r="B785" s="7" t="str">
        <f>IF(CAPTURE_DATA!W786=0,"",CAPTURE_DATA!W786)</f>
        <v/>
      </c>
      <c r="C785" s="272" t="str">
        <f t="shared" si="61"/>
        <v/>
      </c>
      <c r="D785" s="272" t="str">
        <f t="shared" si="62"/>
        <v/>
      </c>
      <c r="E785" s="272">
        <f t="shared" si="63"/>
        <v>0</v>
      </c>
      <c r="F785" s="272">
        <v>783</v>
      </c>
      <c r="G785" s="272" t="str">
        <f t="shared" si="64"/>
        <v/>
      </c>
      <c r="H785" s="272" t="str">
        <f>IFERROR(VLOOKUP(B785,CAPTURE_DATA!$W$4:$Z$2000,4,FALSE),"")</f>
        <v/>
      </c>
    </row>
    <row r="786" spans="1:8" x14ac:dyDescent="0.35">
      <c r="A786" s="272">
        <f t="shared" si="60"/>
        <v>1</v>
      </c>
      <c r="B786" s="7" t="str">
        <f>IF(CAPTURE_DATA!W787=0,"",CAPTURE_DATA!W787)</f>
        <v/>
      </c>
      <c r="C786" s="272" t="str">
        <f t="shared" si="61"/>
        <v/>
      </c>
      <c r="D786" s="272" t="str">
        <f t="shared" si="62"/>
        <v/>
      </c>
      <c r="E786" s="272">
        <f t="shared" si="63"/>
        <v>0</v>
      </c>
      <c r="F786" s="272">
        <v>784</v>
      </c>
      <c r="G786" s="272" t="str">
        <f t="shared" si="64"/>
        <v/>
      </c>
      <c r="H786" s="272" t="str">
        <f>IFERROR(VLOOKUP(B786,CAPTURE_DATA!$W$4:$Z$2000,4,FALSE),"")</f>
        <v/>
      </c>
    </row>
    <row r="787" spans="1:8" x14ac:dyDescent="0.35">
      <c r="A787" s="272">
        <f t="shared" si="60"/>
        <v>1</v>
      </c>
      <c r="B787" s="7" t="str">
        <f>IF(CAPTURE_DATA!W788=0,"",CAPTURE_DATA!W788)</f>
        <v/>
      </c>
      <c r="C787" s="272" t="str">
        <f t="shared" si="61"/>
        <v/>
      </c>
      <c r="D787" s="272" t="str">
        <f t="shared" si="62"/>
        <v/>
      </c>
      <c r="E787" s="272">
        <f t="shared" si="63"/>
        <v>0</v>
      </c>
      <c r="F787" s="272">
        <v>785</v>
      </c>
      <c r="G787" s="272" t="str">
        <f t="shared" si="64"/>
        <v/>
      </c>
      <c r="H787" s="272" t="str">
        <f>IFERROR(VLOOKUP(B787,CAPTURE_DATA!$W$4:$Z$2000,4,FALSE),"")</f>
        <v/>
      </c>
    </row>
    <row r="788" spans="1:8" x14ac:dyDescent="0.35">
      <c r="A788" s="272">
        <f t="shared" si="60"/>
        <v>1</v>
      </c>
      <c r="B788" s="7" t="str">
        <f>IF(CAPTURE_DATA!W789=0,"",CAPTURE_DATA!W789)</f>
        <v/>
      </c>
      <c r="C788" s="272" t="str">
        <f t="shared" si="61"/>
        <v/>
      </c>
      <c r="D788" s="272" t="str">
        <f t="shared" si="62"/>
        <v/>
      </c>
      <c r="E788" s="272">
        <f t="shared" si="63"/>
        <v>0</v>
      </c>
      <c r="F788" s="272">
        <v>786</v>
      </c>
      <c r="G788" s="272" t="str">
        <f t="shared" si="64"/>
        <v/>
      </c>
      <c r="H788" s="272" t="str">
        <f>IFERROR(VLOOKUP(B788,CAPTURE_DATA!$W$4:$Z$2000,4,FALSE),"")</f>
        <v/>
      </c>
    </row>
    <row r="789" spans="1:8" x14ac:dyDescent="0.35">
      <c r="A789" s="272">
        <f t="shared" si="60"/>
        <v>1</v>
      </c>
      <c r="B789" s="7" t="str">
        <f>IF(CAPTURE_DATA!W790=0,"",CAPTURE_DATA!W790)</f>
        <v/>
      </c>
      <c r="C789" s="272" t="str">
        <f t="shared" si="61"/>
        <v/>
      </c>
      <c r="D789" s="272" t="str">
        <f t="shared" si="62"/>
        <v/>
      </c>
      <c r="E789" s="272">
        <f t="shared" si="63"/>
        <v>0</v>
      </c>
      <c r="F789" s="272">
        <v>787</v>
      </c>
      <c r="G789" s="272" t="str">
        <f t="shared" si="64"/>
        <v/>
      </c>
      <c r="H789" s="272" t="str">
        <f>IFERROR(VLOOKUP(B789,CAPTURE_DATA!$W$4:$Z$2000,4,FALSE),"")</f>
        <v/>
      </c>
    </row>
    <row r="790" spans="1:8" x14ac:dyDescent="0.35">
      <c r="A790" s="272">
        <f t="shared" si="60"/>
        <v>1</v>
      </c>
      <c r="B790" s="7" t="str">
        <f>IF(CAPTURE_DATA!W791=0,"",CAPTURE_DATA!W791)</f>
        <v/>
      </c>
      <c r="C790" s="272" t="str">
        <f t="shared" si="61"/>
        <v/>
      </c>
      <c r="D790" s="272" t="str">
        <f t="shared" si="62"/>
        <v/>
      </c>
      <c r="E790" s="272">
        <f t="shared" si="63"/>
        <v>0</v>
      </c>
      <c r="F790" s="272">
        <v>788</v>
      </c>
      <c r="G790" s="272" t="str">
        <f t="shared" si="64"/>
        <v/>
      </c>
      <c r="H790" s="272" t="str">
        <f>IFERROR(VLOOKUP(B790,CAPTURE_DATA!$W$4:$Z$2000,4,FALSE),"")</f>
        <v/>
      </c>
    </row>
    <row r="791" spans="1:8" x14ac:dyDescent="0.35">
      <c r="A791" s="272">
        <f t="shared" si="60"/>
        <v>1</v>
      </c>
      <c r="B791" s="7" t="str">
        <f>IF(CAPTURE_DATA!W792=0,"",CAPTURE_DATA!W792)</f>
        <v/>
      </c>
      <c r="C791" s="272" t="str">
        <f t="shared" si="61"/>
        <v/>
      </c>
      <c r="D791" s="272" t="str">
        <f t="shared" si="62"/>
        <v/>
      </c>
      <c r="E791" s="272">
        <f t="shared" si="63"/>
        <v>0</v>
      </c>
      <c r="F791" s="272">
        <v>789</v>
      </c>
      <c r="G791" s="272" t="str">
        <f t="shared" si="64"/>
        <v/>
      </c>
      <c r="H791" s="272" t="str">
        <f>IFERROR(VLOOKUP(B791,CAPTURE_DATA!$W$4:$Z$2000,4,FALSE),"")</f>
        <v/>
      </c>
    </row>
    <row r="792" spans="1:8" x14ac:dyDescent="0.35">
      <c r="A792" s="272">
        <f t="shared" si="60"/>
        <v>1</v>
      </c>
      <c r="B792" s="7" t="str">
        <f>IF(CAPTURE_DATA!W793=0,"",CAPTURE_DATA!W793)</f>
        <v/>
      </c>
      <c r="C792" s="272" t="str">
        <f t="shared" si="61"/>
        <v/>
      </c>
      <c r="D792" s="272" t="str">
        <f t="shared" si="62"/>
        <v/>
      </c>
      <c r="E792" s="272">
        <f t="shared" si="63"/>
        <v>0</v>
      </c>
      <c r="F792" s="272">
        <v>790</v>
      </c>
      <c r="G792" s="272" t="str">
        <f t="shared" si="64"/>
        <v/>
      </c>
      <c r="H792" s="272" t="str">
        <f>IFERROR(VLOOKUP(B792,CAPTURE_DATA!$W$4:$Z$2000,4,FALSE),"")</f>
        <v/>
      </c>
    </row>
    <row r="793" spans="1:8" x14ac:dyDescent="0.35">
      <c r="A793" s="272">
        <f t="shared" si="60"/>
        <v>1</v>
      </c>
      <c r="B793" s="7" t="str">
        <f>IF(CAPTURE_DATA!W794=0,"",CAPTURE_DATA!W794)</f>
        <v/>
      </c>
      <c r="C793" s="272" t="str">
        <f t="shared" si="61"/>
        <v/>
      </c>
      <c r="D793" s="272" t="str">
        <f t="shared" si="62"/>
        <v/>
      </c>
      <c r="E793" s="272">
        <f t="shared" si="63"/>
        <v>0</v>
      </c>
      <c r="F793" s="272">
        <v>791</v>
      </c>
      <c r="G793" s="272" t="str">
        <f t="shared" si="64"/>
        <v/>
      </c>
      <c r="H793" s="272" t="str">
        <f>IFERROR(VLOOKUP(B793,CAPTURE_DATA!$W$4:$Z$2000,4,FALSE),"")</f>
        <v/>
      </c>
    </row>
    <row r="794" spans="1:8" x14ac:dyDescent="0.35">
      <c r="A794" s="272">
        <f t="shared" si="60"/>
        <v>1</v>
      </c>
      <c r="B794" s="7" t="str">
        <f>IF(CAPTURE_DATA!W795=0,"",CAPTURE_DATA!W795)</f>
        <v/>
      </c>
      <c r="C794" s="272" t="str">
        <f t="shared" si="61"/>
        <v/>
      </c>
      <c r="D794" s="272" t="str">
        <f t="shared" si="62"/>
        <v/>
      </c>
      <c r="E794" s="272">
        <f t="shared" si="63"/>
        <v>0</v>
      </c>
      <c r="F794" s="272">
        <v>792</v>
      </c>
      <c r="G794" s="272" t="str">
        <f t="shared" si="64"/>
        <v/>
      </c>
      <c r="H794" s="272" t="str">
        <f>IFERROR(VLOOKUP(B794,CAPTURE_DATA!$W$4:$Z$2000,4,FALSE),"")</f>
        <v/>
      </c>
    </row>
    <row r="795" spans="1:8" x14ac:dyDescent="0.35">
      <c r="A795" s="272">
        <f t="shared" si="60"/>
        <v>1</v>
      </c>
      <c r="B795" s="7" t="str">
        <f>IF(CAPTURE_DATA!W796=0,"",CAPTURE_DATA!W796)</f>
        <v/>
      </c>
      <c r="C795" s="272" t="str">
        <f t="shared" si="61"/>
        <v/>
      </c>
      <c r="D795" s="272" t="str">
        <f t="shared" si="62"/>
        <v/>
      </c>
      <c r="E795" s="272">
        <f t="shared" si="63"/>
        <v>0</v>
      </c>
      <c r="F795" s="272">
        <v>793</v>
      </c>
      <c r="G795" s="272" t="str">
        <f t="shared" si="64"/>
        <v/>
      </c>
      <c r="H795" s="272" t="str">
        <f>IFERROR(VLOOKUP(B795,CAPTURE_DATA!$W$4:$Z$2000,4,FALSE),"")</f>
        <v/>
      </c>
    </row>
    <row r="796" spans="1:8" x14ac:dyDescent="0.35">
      <c r="A796" s="272">
        <f t="shared" si="60"/>
        <v>1</v>
      </c>
      <c r="B796" s="7" t="str">
        <f>IF(CAPTURE_DATA!W797=0,"",CAPTURE_DATA!W797)</f>
        <v/>
      </c>
      <c r="C796" s="272" t="str">
        <f t="shared" si="61"/>
        <v/>
      </c>
      <c r="D796" s="272" t="str">
        <f t="shared" si="62"/>
        <v/>
      </c>
      <c r="E796" s="272">
        <f t="shared" si="63"/>
        <v>0</v>
      </c>
      <c r="F796" s="272">
        <v>794</v>
      </c>
      <c r="G796" s="272" t="str">
        <f t="shared" si="64"/>
        <v/>
      </c>
      <c r="H796" s="272" t="str">
        <f>IFERROR(VLOOKUP(B796,CAPTURE_DATA!$W$4:$Z$2000,4,FALSE),"")</f>
        <v/>
      </c>
    </row>
    <row r="797" spans="1:8" x14ac:dyDescent="0.35">
      <c r="A797" s="272">
        <f t="shared" si="60"/>
        <v>1</v>
      </c>
      <c r="B797" s="7" t="str">
        <f>IF(CAPTURE_DATA!W798=0,"",CAPTURE_DATA!W798)</f>
        <v/>
      </c>
      <c r="C797" s="272" t="str">
        <f t="shared" si="61"/>
        <v/>
      </c>
      <c r="D797" s="272" t="str">
        <f t="shared" si="62"/>
        <v/>
      </c>
      <c r="E797" s="272">
        <f t="shared" si="63"/>
        <v>0</v>
      </c>
      <c r="F797" s="272">
        <v>795</v>
      </c>
      <c r="G797" s="272" t="str">
        <f t="shared" si="64"/>
        <v/>
      </c>
      <c r="H797" s="272" t="str">
        <f>IFERROR(VLOOKUP(B797,CAPTURE_DATA!$W$4:$Z$2000,4,FALSE),"")</f>
        <v/>
      </c>
    </row>
    <row r="798" spans="1:8" x14ac:dyDescent="0.35">
      <c r="A798" s="272">
        <f t="shared" si="60"/>
        <v>1</v>
      </c>
      <c r="B798" s="7" t="str">
        <f>IF(CAPTURE_DATA!W799=0,"",CAPTURE_DATA!W799)</f>
        <v/>
      </c>
      <c r="C798" s="272" t="str">
        <f t="shared" si="61"/>
        <v/>
      </c>
      <c r="D798" s="272" t="str">
        <f t="shared" si="62"/>
        <v/>
      </c>
      <c r="E798" s="272">
        <f t="shared" si="63"/>
        <v>0</v>
      </c>
      <c r="F798" s="272">
        <v>796</v>
      </c>
      <c r="G798" s="272" t="str">
        <f t="shared" si="64"/>
        <v/>
      </c>
      <c r="H798" s="272" t="str">
        <f>IFERROR(VLOOKUP(B798,CAPTURE_DATA!$W$4:$Z$2000,4,FALSE),"")</f>
        <v/>
      </c>
    </row>
    <row r="799" spans="1:8" x14ac:dyDescent="0.35">
      <c r="A799" s="272">
        <f t="shared" si="60"/>
        <v>1</v>
      </c>
      <c r="B799" s="7" t="str">
        <f>IF(CAPTURE_DATA!W800=0,"",CAPTURE_DATA!W800)</f>
        <v/>
      </c>
      <c r="C799" s="272" t="str">
        <f t="shared" si="61"/>
        <v/>
      </c>
      <c r="D799" s="272" t="str">
        <f t="shared" si="62"/>
        <v/>
      </c>
      <c r="E799" s="272">
        <f t="shared" si="63"/>
        <v>0</v>
      </c>
      <c r="F799" s="272">
        <v>797</v>
      </c>
      <c r="G799" s="272" t="str">
        <f t="shared" si="64"/>
        <v/>
      </c>
      <c r="H799" s="272" t="str">
        <f>IFERROR(VLOOKUP(B799,CAPTURE_DATA!$W$4:$Z$2000,4,FALSE),"")</f>
        <v/>
      </c>
    </row>
    <row r="800" spans="1:8" x14ac:dyDescent="0.35">
      <c r="A800" s="272">
        <f t="shared" si="60"/>
        <v>1</v>
      </c>
      <c r="B800" s="7" t="str">
        <f>IF(CAPTURE_DATA!W801=0,"",CAPTURE_DATA!W801)</f>
        <v/>
      </c>
      <c r="C800" s="272" t="str">
        <f t="shared" si="61"/>
        <v/>
      </c>
      <c r="D800" s="272" t="str">
        <f t="shared" si="62"/>
        <v/>
      </c>
      <c r="E800" s="272">
        <f t="shared" si="63"/>
        <v>0</v>
      </c>
      <c r="F800" s="272">
        <v>798</v>
      </c>
      <c r="G800" s="272" t="str">
        <f t="shared" si="64"/>
        <v/>
      </c>
      <c r="H800" s="272" t="str">
        <f>IFERROR(VLOOKUP(B800,CAPTURE_DATA!$W$4:$Z$2000,4,FALSE),"")</f>
        <v/>
      </c>
    </row>
    <row r="801" spans="1:8" x14ac:dyDescent="0.35">
      <c r="A801" s="272">
        <f t="shared" si="60"/>
        <v>1</v>
      </c>
      <c r="B801" s="7" t="str">
        <f>IF(CAPTURE_DATA!W802=0,"",CAPTURE_DATA!W802)</f>
        <v/>
      </c>
      <c r="C801" s="272" t="str">
        <f t="shared" si="61"/>
        <v/>
      </c>
      <c r="D801" s="272" t="str">
        <f t="shared" si="62"/>
        <v/>
      </c>
      <c r="E801" s="272">
        <f t="shared" si="63"/>
        <v>0</v>
      </c>
      <c r="F801" s="272">
        <v>799</v>
      </c>
      <c r="G801" s="272" t="str">
        <f t="shared" si="64"/>
        <v/>
      </c>
      <c r="H801" s="272" t="str">
        <f>IFERROR(VLOOKUP(B801,CAPTURE_DATA!$W$4:$Z$2000,4,FALSE),"")</f>
        <v/>
      </c>
    </row>
    <row r="802" spans="1:8" x14ac:dyDescent="0.35">
      <c r="A802" s="272">
        <f t="shared" si="60"/>
        <v>1</v>
      </c>
      <c r="B802" s="7" t="str">
        <f>IF(CAPTURE_DATA!W803=0,"",CAPTURE_DATA!W803)</f>
        <v/>
      </c>
      <c r="C802" s="272" t="str">
        <f t="shared" si="61"/>
        <v/>
      </c>
      <c r="D802" s="272" t="str">
        <f t="shared" si="62"/>
        <v/>
      </c>
      <c r="E802" s="272">
        <f t="shared" si="63"/>
        <v>0</v>
      </c>
      <c r="F802" s="272">
        <v>800</v>
      </c>
      <c r="G802" s="272" t="str">
        <f t="shared" si="64"/>
        <v/>
      </c>
      <c r="H802" s="272" t="str">
        <f>IFERROR(VLOOKUP(B802,CAPTURE_DATA!$W$4:$Z$2000,4,FALSE),"")</f>
        <v/>
      </c>
    </row>
    <row r="803" spans="1:8" x14ac:dyDescent="0.35">
      <c r="A803" s="272">
        <f t="shared" si="60"/>
        <v>1</v>
      </c>
      <c r="B803" s="7" t="str">
        <f>IF(CAPTURE_DATA!W804=0,"",CAPTURE_DATA!W804)</f>
        <v/>
      </c>
      <c r="C803" s="272" t="str">
        <f t="shared" si="61"/>
        <v/>
      </c>
      <c r="D803" s="272" t="str">
        <f t="shared" si="62"/>
        <v/>
      </c>
      <c r="E803" s="272">
        <f t="shared" si="63"/>
        <v>0</v>
      </c>
      <c r="F803" s="272">
        <v>801</v>
      </c>
      <c r="G803" s="272" t="str">
        <f t="shared" si="64"/>
        <v/>
      </c>
      <c r="H803" s="272" t="str">
        <f>IFERROR(VLOOKUP(B803,CAPTURE_DATA!$W$4:$Z$2000,4,FALSE),"")</f>
        <v/>
      </c>
    </row>
    <row r="804" spans="1:8" x14ac:dyDescent="0.35">
      <c r="A804" s="272">
        <f t="shared" si="60"/>
        <v>1</v>
      </c>
      <c r="B804" s="7" t="str">
        <f>IF(CAPTURE_DATA!W805=0,"",CAPTURE_DATA!W805)</f>
        <v/>
      </c>
      <c r="C804" s="272" t="str">
        <f t="shared" si="61"/>
        <v/>
      </c>
      <c r="D804" s="272" t="str">
        <f t="shared" si="62"/>
        <v/>
      </c>
      <c r="E804" s="272">
        <f t="shared" si="63"/>
        <v>0</v>
      </c>
      <c r="F804" s="272">
        <v>802</v>
      </c>
      <c r="G804" s="272" t="str">
        <f t="shared" si="64"/>
        <v/>
      </c>
      <c r="H804" s="272" t="str">
        <f>IFERROR(VLOOKUP(B804,CAPTURE_DATA!$W$4:$Z$2000,4,FALSE),"")</f>
        <v/>
      </c>
    </row>
    <row r="805" spans="1:8" x14ac:dyDescent="0.35">
      <c r="A805" s="272">
        <f t="shared" si="60"/>
        <v>1</v>
      </c>
      <c r="B805" s="7" t="str">
        <f>IF(CAPTURE_DATA!W806=0,"",CAPTURE_DATA!W806)</f>
        <v/>
      </c>
      <c r="C805" s="272" t="str">
        <f t="shared" si="61"/>
        <v/>
      </c>
      <c r="D805" s="272" t="str">
        <f t="shared" si="62"/>
        <v/>
      </c>
      <c r="E805" s="272">
        <f t="shared" si="63"/>
        <v>0</v>
      </c>
      <c r="F805" s="272">
        <v>803</v>
      </c>
      <c r="G805" s="272" t="str">
        <f t="shared" si="64"/>
        <v/>
      </c>
      <c r="H805" s="272" t="str">
        <f>IFERROR(VLOOKUP(B805,CAPTURE_DATA!$W$4:$Z$2000,4,FALSE),"")</f>
        <v/>
      </c>
    </row>
    <row r="806" spans="1:8" x14ac:dyDescent="0.35">
      <c r="A806" s="272">
        <f t="shared" si="60"/>
        <v>1</v>
      </c>
      <c r="B806" s="7" t="str">
        <f>IF(CAPTURE_DATA!W807=0,"",CAPTURE_DATA!W807)</f>
        <v/>
      </c>
      <c r="C806" s="272" t="str">
        <f t="shared" si="61"/>
        <v/>
      </c>
      <c r="D806" s="272" t="str">
        <f t="shared" si="62"/>
        <v/>
      </c>
      <c r="E806" s="272">
        <f t="shared" si="63"/>
        <v>0</v>
      </c>
      <c r="F806" s="272">
        <v>804</v>
      </c>
      <c r="G806" s="272" t="str">
        <f t="shared" si="64"/>
        <v/>
      </c>
      <c r="H806" s="272" t="str">
        <f>IFERROR(VLOOKUP(B806,CAPTURE_DATA!$W$4:$Z$2000,4,FALSE),"")</f>
        <v/>
      </c>
    </row>
    <row r="807" spans="1:8" x14ac:dyDescent="0.35">
      <c r="A807" s="272">
        <f t="shared" si="60"/>
        <v>1</v>
      </c>
      <c r="B807" s="7" t="str">
        <f>IF(CAPTURE_DATA!W808=0,"",CAPTURE_DATA!W808)</f>
        <v/>
      </c>
      <c r="C807" s="272" t="str">
        <f t="shared" si="61"/>
        <v/>
      </c>
      <c r="D807" s="272" t="str">
        <f t="shared" si="62"/>
        <v/>
      </c>
      <c r="E807" s="272">
        <f t="shared" si="63"/>
        <v>0</v>
      </c>
      <c r="F807" s="272">
        <v>805</v>
      </c>
      <c r="G807" s="272" t="str">
        <f t="shared" si="64"/>
        <v/>
      </c>
      <c r="H807" s="272" t="str">
        <f>IFERROR(VLOOKUP(B807,CAPTURE_DATA!$W$4:$Z$2000,4,FALSE),"")</f>
        <v/>
      </c>
    </row>
    <row r="808" spans="1:8" x14ac:dyDescent="0.35">
      <c r="A808" s="272">
        <f t="shared" si="60"/>
        <v>1</v>
      </c>
      <c r="B808" s="7" t="str">
        <f>IF(CAPTURE_DATA!W809=0,"",CAPTURE_DATA!W809)</f>
        <v/>
      </c>
      <c r="C808" s="272" t="str">
        <f t="shared" si="61"/>
        <v/>
      </c>
      <c r="D808" s="272" t="str">
        <f t="shared" si="62"/>
        <v/>
      </c>
      <c r="E808" s="272">
        <f t="shared" si="63"/>
        <v>0</v>
      </c>
      <c r="F808" s="272">
        <v>806</v>
      </c>
      <c r="G808" s="272" t="str">
        <f t="shared" si="64"/>
        <v/>
      </c>
      <c r="H808" s="272" t="str">
        <f>IFERROR(VLOOKUP(B808,CAPTURE_DATA!$W$4:$Z$2000,4,FALSE),"")</f>
        <v/>
      </c>
    </row>
    <row r="809" spans="1:8" x14ac:dyDescent="0.35">
      <c r="A809" s="272">
        <f t="shared" si="60"/>
        <v>1</v>
      </c>
      <c r="B809" s="7" t="str">
        <f>IF(CAPTURE_DATA!W810=0,"",CAPTURE_DATA!W810)</f>
        <v/>
      </c>
      <c r="C809" s="272" t="str">
        <f t="shared" si="61"/>
        <v/>
      </c>
      <c r="D809" s="272" t="str">
        <f t="shared" si="62"/>
        <v/>
      </c>
      <c r="E809" s="272">
        <f t="shared" si="63"/>
        <v>0</v>
      </c>
      <c r="F809" s="272">
        <v>807</v>
      </c>
      <c r="G809" s="272" t="str">
        <f t="shared" si="64"/>
        <v/>
      </c>
      <c r="H809" s="272" t="str">
        <f>IFERROR(VLOOKUP(B809,CAPTURE_DATA!$W$4:$Z$2000,4,FALSE),"")</f>
        <v/>
      </c>
    </row>
    <row r="810" spans="1:8" x14ac:dyDescent="0.35">
      <c r="A810" s="272">
        <f t="shared" si="60"/>
        <v>1</v>
      </c>
      <c r="B810" s="7" t="str">
        <f>IF(CAPTURE_DATA!W811=0,"",CAPTURE_DATA!W811)</f>
        <v/>
      </c>
      <c r="C810" s="272" t="str">
        <f t="shared" si="61"/>
        <v/>
      </c>
      <c r="D810" s="272" t="str">
        <f t="shared" si="62"/>
        <v/>
      </c>
      <c r="E810" s="272">
        <f t="shared" si="63"/>
        <v>0</v>
      </c>
      <c r="F810" s="272">
        <v>808</v>
      </c>
      <c r="G810" s="272" t="str">
        <f t="shared" si="64"/>
        <v/>
      </c>
      <c r="H810" s="272" t="str">
        <f>IFERROR(VLOOKUP(B810,CAPTURE_DATA!$W$4:$Z$2000,4,FALSE),"")</f>
        <v/>
      </c>
    </row>
    <row r="811" spans="1:8" x14ac:dyDescent="0.35">
      <c r="A811" s="272">
        <f t="shared" si="60"/>
        <v>1</v>
      </c>
      <c r="B811" s="7" t="str">
        <f>IF(CAPTURE_DATA!W812=0,"",CAPTURE_DATA!W812)</f>
        <v/>
      </c>
      <c r="C811" s="272" t="str">
        <f t="shared" si="61"/>
        <v/>
      </c>
      <c r="D811" s="272" t="str">
        <f t="shared" si="62"/>
        <v/>
      </c>
      <c r="E811" s="272">
        <f t="shared" si="63"/>
        <v>0</v>
      </c>
      <c r="F811" s="272">
        <v>809</v>
      </c>
      <c r="G811" s="272" t="str">
        <f t="shared" si="64"/>
        <v/>
      </c>
      <c r="H811" s="272" t="str">
        <f>IFERROR(VLOOKUP(B811,CAPTURE_DATA!$W$4:$Z$2000,4,FALSE),"")</f>
        <v/>
      </c>
    </row>
    <row r="812" spans="1:8" x14ac:dyDescent="0.35">
      <c r="A812" s="272">
        <f t="shared" si="60"/>
        <v>1</v>
      </c>
      <c r="B812" s="7" t="str">
        <f>IF(CAPTURE_DATA!W813=0,"",CAPTURE_DATA!W813)</f>
        <v/>
      </c>
      <c r="C812" s="272" t="str">
        <f t="shared" si="61"/>
        <v/>
      </c>
      <c r="D812" s="272" t="str">
        <f t="shared" si="62"/>
        <v/>
      </c>
      <c r="E812" s="272">
        <f t="shared" si="63"/>
        <v>0</v>
      </c>
      <c r="F812" s="272">
        <v>810</v>
      </c>
      <c r="G812" s="272" t="str">
        <f t="shared" si="64"/>
        <v/>
      </c>
      <c r="H812" s="272" t="str">
        <f>IFERROR(VLOOKUP(B812,CAPTURE_DATA!$W$4:$Z$2000,4,FALSE),"")</f>
        <v/>
      </c>
    </row>
    <row r="813" spans="1:8" x14ac:dyDescent="0.35">
      <c r="A813" s="272">
        <f t="shared" si="60"/>
        <v>1</v>
      </c>
      <c r="B813" s="7" t="str">
        <f>IF(CAPTURE_DATA!W814=0,"",CAPTURE_DATA!W814)</f>
        <v/>
      </c>
      <c r="C813" s="272" t="str">
        <f t="shared" si="61"/>
        <v/>
      </c>
      <c r="D813" s="272" t="str">
        <f t="shared" si="62"/>
        <v/>
      </c>
      <c r="E813" s="272">
        <f t="shared" si="63"/>
        <v>0</v>
      </c>
      <c r="F813" s="272">
        <v>811</v>
      </c>
      <c r="G813" s="272" t="str">
        <f t="shared" si="64"/>
        <v/>
      </c>
      <c r="H813" s="272" t="str">
        <f>IFERROR(VLOOKUP(B813,CAPTURE_DATA!$W$4:$Z$2000,4,FALSE),"")</f>
        <v/>
      </c>
    </row>
    <row r="814" spans="1:8" x14ac:dyDescent="0.35">
      <c r="A814" s="272">
        <f t="shared" si="60"/>
        <v>1</v>
      </c>
      <c r="B814" s="7" t="str">
        <f>IF(CAPTURE_DATA!W815=0,"",CAPTURE_DATA!W815)</f>
        <v/>
      </c>
      <c r="C814" s="272" t="str">
        <f t="shared" si="61"/>
        <v/>
      </c>
      <c r="D814" s="272" t="str">
        <f t="shared" si="62"/>
        <v/>
      </c>
      <c r="E814" s="272">
        <f t="shared" si="63"/>
        <v>0</v>
      </c>
      <c r="F814" s="272">
        <v>812</v>
      </c>
      <c r="G814" s="272" t="str">
        <f t="shared" si="64"/>
        <v/>
      </c>
      <c r="H814" s="272" t="str">
        <f>IFERROR(VLOOKUP(B814,CAPTURE_DATA!$W$4:$Z$2000,4,FALSE),"")</f>
        <v/>
      </c>
    </row>
    <row r="815" spans="1:8" x14ac:dyDescent="0.35">
      <c r="A815" s="272">
        <f t="shared" si="60"/>
        <v>1</v>
      </c>
      <c r="B815" s="7" t="str">
        <f>IF(CAPTURE_DATA!W816=0,"",CAPTURE_DATA!W816)</f>
        <v/>
      </c>
      <c r="C815" s="272" t="str">
        <f t="shared" si="61"/>
        <v/>
      </c>
      <c r="D815" s="272" t="str">
        <f t="shared" si="62"/>
        <v/>
      </c>
      <c r="E815" s="272">
        <f t="shared" si="63"/>
        <v>0</v>
      </c>
      <c r="F815" s="272">
        <v>813</v>
      </c>
      <c r="G815" s="272" t="str">
        <f t="shared" si="64"/>
        <v/>
      </c>
      <c r="H815" s="272" t="str">
        <f>IFERROR(VLOOKUP(B815,CAPTURE_DATA!$W$4:$Z$2000,4,FALSE),"")</f>
        <v/>
      </c>
    </row>
    <row r="816" spans="1:8" x14ac:dyDescent="0.35">
      <c r="A816" s="272">
        <f t="shared" si="60"/>
        <v>1</v>
      </c>
      <c r="B816" s="7" t="str">
        <f>IF(CAPTURE_DATA!W817=0,"",CAPTURE_DATA!W817)</f>
        <v/>
      </c>
      <c r="C816" s="272" t="str">
        <f t="shared" si="61"/>
        <v/>
      </c>
      <c r="D816" s="272" t="str">
        <f t="shared" si="62"/>
        <v/>
      </c>
      <c r="E816" s="272">
        <f t="shared" si="63"/>
        <v>0</v>
      </c>
      <c r="F816" s="272">
        <v>814</v>
      </c>
      <c r="G816" s="272" t="str">
        <f t="shared" si="64"/>
        <v/>
      </c>
      <c r="H816" s="272" t="str">
        <f>IFERROR(VLOOKUP(B816,CAPTURE_DATA!$W$4:$Z$2000,4,FALSE),"")</f>
        <v/>
      </c>
    </row>
    <row r="817" spans="1:8" x14ac:dyDescent="0.35">
      <c r="A817" s="272">
        <f t="shared" si="60"/>
        <v>1</v>
      </c>
      <c r="B817" s="7" t="str">
        <f>IF(CAPTURE_DATA!W818=0,"",CAPTURE_DATA!W818)</f>
        <v/>
      </c>
      <c r="C817" s="272" t="str">
        <f t="shared" si="61"/>
        <v/>
      </c>
      <c r="D817" s="272" t="str">
        <f t="shared" si="62"/>
        <v/>
      </c>
      <c r="E817" s="272">
        <f t="shared" si="63"/>
        <v>0</v>
      </c>
      <c r="F817" s="272">
        <v>815</v>
      </c>
      <c r="G817" s="272" t="str">
        <f t="shared" si="64"/>
        <v/>
      </c>
      <c r="H817" s="272" t="str">
        <f>IFERROR(VLOOKUP(B817,CAPTURE_DATA!$W$4:$Z$2000,4,FALSE),"")</f>
        <v/>
      </c>
    </row>
    <row r="818" spans="1:8" x14ac:dyDescent="0.35">
      <c r="A818" s="272">
        <f t="shared" si="60"/>
        <v>1</v>
      </c>
      <c r="B818" s="7" t="str">
        <f>IF(CAPTURE_DATA!W819=0,"",CAPTURE_DATA!W819)</f>
        <v/>
      </c>
      <c r="C818" s="272" t="str">
        <f t="shared" si="61"/>
        <v/>
      </c>
      <c r="D818" s="272" t="str">
        <f t="shared" si="62"/>
        <v/>
      </c>
      <c r="E818" s="272">
        <f t="shared" si="63"/>
        <v>0</v>
      </c>
      <c r="F818" s="272">
        <v>816</v>
      </c>
      <c r="G818" s="272" t="str">
        <f t="shared" si="64"/>
        <v/>
      </c>
      <c r="H818" s="272" t="str">
        <f>IFERROR(VLOOKUP(B818,CAPTURE_DATA!$W$4:$Z$2000,4,FALSE),"")</f>
        <v/>
      </c>
    </row>
    <row r="819" spans="1:8" x14ac:dyDescent="0.35">
      <c r="A819" s="272">
        <f t="shared" si="60"/>
        <v>1</v>
      </c>
      <c r="B819" s="7" t="str">
        <f>IF(CAPTURE_DATA!W820=0,"",CAPTURE_DATA!W820)</f>
        <v/>
      </c>
      <c r="C819" s="272" t="str">
        <f t="shared" si="61"/>
        <v/>
      </c>
      <c r="D819" s="272" t="str">
        <f t="shared" si="62"/>
        <v/>
      </c>
      <c r="E819" s="272">
        <f t="shared" si="63"/>
        <v>0</v>
      </c>
      <c r="F819" s="272">
        <v>817</v>
      </c>
      <c r="G819" s="272" t="str">
        <f t="shared" si="64"/>
        <v/>
      </c>
      <c r="H819" s="272" t="str">
        <f>IFERROR(VLOOKUP(B819,CAPTURE_DATA!$W$4:$Z$2000,4,FALSE),"")</f>
        <v/>
      </c>
    </row>
    <row r="820" spans="1:8" x14ac:dyDescent="0.35">
      <c r="A820" s="272">
        <f t="shared" si="60"/>
        <v>1</v>
      </c>
      <c r="B820" s="7" t="str">
        <f>IF(CAPTURE_DATA!W821=0,"",CAPTURE_DATA!W821)</f>
        <v/>
      </c>
      <c r="C820" s="272" t="str">
        <f t="shared" si="61"/>
        <v/>
      </c>
      <c r="D820" s="272" t="str">
        <f t="shared" si="62"/>
        <v/>
      </c>
      <c r="E820" s="272">
        <f t="shared" si="63"/>
        <v>0</v>
      </c>
      <c r="F820" s="272">
        <v>818</v>
      </c>
      <c r="G820" s="272" t="str">
        <f t="shared" si="64"/>
        <v/>
      </c>
      <c r="H820" s="272" t="str">
        <f>IFERROR(VLOOKUP(B820,CAPTURE_DATA!$W$4:$Z$2000,4,FALSE),"")</f>
        <v/>
      </c>
    </row>
    <row r="821" spans="1:8" x14ac:dyDescent="0.35">
      <c r="A821" s="272">
        <f t="shared" si="60"/>
        <v>1</v>
      </c>
      <c r="B821" s="7" t="str">
        <f>IF(CAPTURE_DATA!W822=0,"",CAPTURE_DATA!W822)</f>
        <v/>
      </c>
      <c r="C821" s="272" t="str">
        <f t="shared" si="61"/>
        <v/>
      </c>
      <c r="D821" s="272" t="str">
        <f t="shared" si="62"/>
        <v/>
      </c>
      <c r="E821" s="272">
        <f t="shared" si="63"/>
        <v>0</v>
      </c>
      <c r="F821" s="272">
        <v>819</v>
      </c>
      <c r="G821" s="272" t="str">
        <f t="shared" si="64"/>
        <v/>
      </c>
      <c r="H821" s="272" t="str">
        <f>IFERROR(VLOOKUP(B821,CAPTURE_DATA!$W$4:$Z$2000,4,FALSE),"")</f>
        <v/>
      </c>
    </row>
    <row r="822" spans="1:8" x14ac:dyDescent="0.35">
      <c r="A822" s="272">
        <f t="shared" si="60"/>
        <v>1</v>
      </c>
      <c r="B822" s="7" t="str">
        <f>IF(CAPTURE_DATA!W823=0,"",CAPTURE_DATA!W823)</f>
        <v/>
      </c>
      <c r="C822" s="272" t="str">
        <f t="shared" si="61"/>
        <v/>
      </c>
      <c r="D822" s="272" t="str">
        <f t="shared" si="62"/>
        <v/>
      </c>
      <c r="E822" s="272">
        <f t="shared" si="63"/>
        <v>0</v>
      </c>
      <c r="F822" s="272">
        <v>820</v>
      </c>
      <c r="G822" s="272" t="str">
        <f t="shared" si="64"/>
        <v/>
      </c>
      <c r="H822" s="272" t="str">
        <f>IFERROR(VLOOKUP(B822,CAPTURE_DATA!$W$4:$Z$2000,4,FALSE),"")</f>
        <v/>
      </c>
    </row>
    <row r="823" spans="1:8" x14ac:dyDescent="0.35">
      <c r="A823" s="272">
        <f t="shared" si="60"/>
        <v>1</v>
      </c>
      <c r="B823" s="7" t="str">
        <f>IF(CAPTURE_DATA!W824=0,"",CAPTURE_DATA!W824)</f>
        <v/>
      </c>
      <c r="C823" s="272" t="str">
        <f t="shared" si="61"/>
        <v/>
      </c>
      <c r="D823" s="272" t="str">
        <f t="shared" si="62"/>
        <v/>
      </c>
      <c r="E823" s="272">
        <f t="shared" si="63"/>
        <v>0</v>
      </c>
      <c r="F823" s="272">
        <v>821</v>
      </c>
      <c r="G823" s="272" t="str">
        <f t="shared" si="64"/>
        <v/>
      </c>
      <c r="H823" s="272" t="str">
        <f>IFERROR(VLOOKUP(B823,CAPTURE_DATA!$W$4:$Z$2000,4,FALSE),"")</f>
        <v/>
      </c>
    </row>
    <row r="824" spans="1:8" x14ac:dyDescent="0.35">
      <c r="A824" s="272">
        <f t="shared" si="60"/>
        <v>1</v>
      </c>
      <c r="B824" s="7" t="str">
        <f>IF(CAPTURE_DATA!W825=0,"",CAPTURE_DATA!W825)</f>
        <v/>
      </c>
      <c r="C824" s="272" t="str">
        <f t="shared" si="61"/>
        <v/>
      </c>
      <c r="D824" s="272" t="str">
        <f t="shared" si="62"/>
        <v/>
      </c>
      <c r="E824" s="272">
        <f t="shared" si="63"/>
        <v>0</v>
      </c>
      <c r="F824" s="272">
        <v>822</v>
      </c>
      <c r="G824" s="272" t="str">
        <f t="shared" si="64"/>
        <v/>
      </c>
      <c r="H824" s="272" t="str">
        <f>IFERROR(VLOOKUP(B824,CAPTURE_DATA!$W$4:$Z$2000,4,FALSE),"")</f>
        <v/>
      </c>
    </row>
    <row r="825" spans="1:8" x14ac:dyDescent="0.35">
      <c r="A825" s="272">
        <f t="shared" si="60"/>
        <v>1</v>
      </c>
      <c r="B825" s="7" t="str">
        <f>IF(CAPTURE_DATA!W826=0,"",CAPTURE_DATA!W826)</f>
        <v/>
      </c>
      <c r="C825" s="272" t="str">
        <f t="shared" si="61"/>
        <v/>
      </c>
      <c r="D825" s="272" t="str">
        <f t="shared" si="62"/>
        <v/>
      </c>
      <c r="E825" s="272">
        <f t="shared" si="63"/>
        <v>0</v>
      </c>
      <c r="F825" s="272">
        <v>823</v>
      </c>
      <c r="G825" s="272" t="str">
        <f t="shared" si="64"/>
        <v/>
      </c>
      <c r="H825" s="272" t="str">
        <f>IFERROR(VLOOKUP(B825,CAPTURE_DATA!$W$4:$Z$2000,4,FALSE),"")</f>
        <v/>
      </c>
    </row>
    <row r="826" spans="1:8" x14ac:dyDescent="0.35">
      <c r="A826" s="272">
        <f t="shared" si="60"/>
        <v>1</v>
      </c>
      <c r="B826" s="7" t="str">
        <f>IF(CAPTURE_DATA!W827=0,"",CAPTURE_DATA!W827)</f>
        <v/>
      </c>
      <c r="C826" s="272" t="str">
        <f t="shared" si="61"/>
        <v/>
      </c>
      <c r="D826" s="272" t="str">
        <f t="shared" si="62"/>
        <v/>
      </c>
      <c r="E826" s="272">
        <f t="shared" si="63"/>
        <v>0</v>
      </c>
      <c r="F826" s="272">
        <v>824</v>
      </c>
      <c r="G826" s="272" t="str">
        <f t="shared" si="64"/>
        <v/>
      </c>
      <c r="H826" s="272" t="str">
        <f>IFERROR(VLOOKUP(B826,CAPTURE_DATA!$W$4:$Z$2000,4,FALSE),"")</f>
        <v/>
      </c>
    </row>
    <row r="827" spans="1:8" x14ac:dyDescent="0.35">
      <c r="A827" s="272">
        <f t="shared" si="60"/>
        <v>1</v>
      </c>
      <c r="B827" s="7" t="str">
        <f>IF(CAPTURE_DATA!W828=0,"",CAPTURE_DATA!W828)</f>
        <v/>
      </c>
      <c r="C827" s="272" t="str">
        <f t="shared" si="61"/>
        <v/>
      </c>
      <c r="D827" s="272" t="str">
        <f t="shared" si="62"/>
        <v/>
      </c>
      <c r="E827" s="272">
        <f t="shared" si="63"/>
        <v>0</v>
      </c>
      <c r="F827" s="272">
        <v>825</v>
      </c>
      <c r="G827" s="272" t="str">
        <f t="shared" si="64"/>
        <v/>
      </c>
      <c r="H827" s="272" t="str">
        <f>IFERROR(VLOOKUP(B827,CAPTURE_DATA!$W$4:$Z$2000,4,FALSE),"")</f>
        <v/>
      </c>
    </row>
    <row r="828" spans="1:8" x14ac:dyDescent="0.35">
      <c r="A828" s="272">
        <f t="shared" si="60"/>
        <v>1</v>
      </c>
      <c r="B828" s="7" t="str">
        <f>IF(CAPTURE_DATA!W829=0,"",CAPTURE_DATA!W829)</f>
        <v/>
      </c>
      <c r="C828" s="272" t="str">
        <f t="shared" si="61"/>
        <v/>
      </c>
      <c r="D828" s="272" t="str">
        <f t="shared" si="62"/>
        <v/>
      </c>
      <c r="E828" s="272">
        <f t="shared" si="63"/>
        <v>0</v>
      </c>
      <c r="F828" s="272">
        <v>826</v>
      </c>
      <c r="G828" s="272" t="str">
        <f t="shared" si="64"/>
        <v/>
      </c>
      <c r="H828" s="272" t="str">
        <f>IFERROR(VLOOKUP(B828,CAPTURE_DATA!$W$4:$Z$2000,4,FALSE),"")</f>
        <v/>
      </c>
    </row>
    <row r="829" spans="1:8" x14ac:dyDescent="0.35">
      <c r="A829" s="272">
        <f t="shared" si="60"/>
        <v>1</v>
      </c>
      <c r="B829" s="7" t="str">
        <f>IF(CAPTURE_DATA!W830=0,"",CAPTURE_DATA!W830)</f>
        <v/>
      </c>
      <c r="C829" s="272" t="str">
        <f t="shared" si="61"/>
        <v/>
      </c>
      <c r="D829" s="272" t="str">
        <f t="shared" si="62"/>
        <v/>
      </c>
      <c r="E829" s="272">
        <f t="shared" si="63"/>
        <v>0</v>
      </c>
      <c r="F829" s="272">
        <v>827</v>
      </c>
      <c r="G829" s="272" t="str">
        <f t="shared" si="64"/>
        <v/>
      </c>
      <c r="H829" s="272" t="str">
        <f>IFERROR(VLOOKUP(B829,CAPTURE_DATA!$W$4:$Z$2000,4,FALSE),"")</f>
        <v/>
      </c>
    </row>
    <row r="830" spans="1:8" x14ac:dyDescent="0.35">
      <c r="A830" s="272">
        <f t="shared" si="60"/>
        <v>1</v>
      </c>
      <c r="B830" s="7" t="str">
        <f>IF(CAPTURE_DATA!W831=0,"",CAPTURE_DATA!W831)</f>
        <v/>
      </c>
      <c r="C830" s="272" t="str">
        <f t="shared" si="61"/>
        <v/>
      </c>
      <c r="D830" s="272" t="str">
        <f t="shared" si="62"/>
        <v/>
      </c>
      <c r="E830" s="272">
        <f t="shared" si="63"/>
        <v>0</v>
      </c>
      <c r="F830" s="272">
        <v>828</v>
      </c>
      <c r="G830" s="272" t="str">
        <f t="shared" si="64"/>
        <v/>
      </c>
      <c r="H830" s="272" t="str">
        <f>IFERROR(VLOOKUP(B830,CAPTURE_DATA!$W$4:$Z$2000,4,FALSE),"")</f>
        <v/>
      </c>
    </row>
    <row r="831" spans="1:8" x14ac:dyDescent="0.35">
      <c r="A831" s="272">
        <f t="shared" si="60"/>
        <v>1</v>
      </c>
      <c r="B831" s="7" t="str">
        <f>IF(CAPTURE_DATA!W832=0,"",CAPTURE_DATA!W832)</f>
        <v/>
      </c>
      <c r="C831" s="272" t="str">
        <f t="shared" si="61"/>
        <v/>
      </c>
      <c r="D831" s="272" t="str">
        <f t="shared" si="62"/>
        <v/>
      </c>
      <c r="E831" s="272">
        <f t="shared" si="63"/>
        <v>0</v>
      </c>
      <c r="F831" s="272">
        <v>829</v>
      </c>
      <c r="G831" s="272" t="str">
        <f t="shared" si="64"/>
        <v/>
      </c>
      <c r="H831" s="272" t="str">
        <f>IFERROR(VLOOKUP(B831,CAPTURE_DATA!$W$4:$Z$2000,4,FALSE),"")</f>
        <v/>
      </c>
    </row>
    <row r="832" spans="1:8" x14ac:dyDescent="0.35">
      <c r="A832" s="272">
        <f t="shared" si="60"/>
        <v>1</v>
      </c>
      <c r="B832" s="7" t="str">
        <f>IF(CAPTURE_DATA!W833=0,"",CAPTURE_DATA!W833)</f>
        <v/>
      </c>
      <c r="C832" s="272" t="str">
        <f t="shared" si="61"/>
        <v/>
      </c>
      <c r="D832" s="272" t="str">
        <f t="shared" si="62"/>
        <v/>
      </c>
      <c r="E832" s="272">
        <f t="shared" si="63"/>
        <v>0</v>
      </c>
      <c r="F832" s="272">
        <v>830</v>
      </c>
      <c r="G832" s="272" t="str">
        <f t="shared" si="64"/>
        <v/>
      </c>
      <c r="H832" s="272" t="str">
        <f>IFERROR(VLOOKUP(B832,CAPTURE_DATA!$W$4:$Z$2000,4,FALSE),"")</f>
        <v/>
      </c>
    </row>
    <row r="833" spans="1:8" x14ac:dyDescent="0.35">
      <c r="A833" s="272">
        <f t="shared" si="60"/>
        <v>1</v>
      </c>
      <c r="B833" s="7" t="str">
        <f>IF(CAPTURE_DATA!W834=0,"",CAPTURE_DATA!W834)</f>
        <v/>
      </c>
      <c r="C833" s="272" t="str">
        <f t="shared" si="61"/>
        <v/>
      </c>
      <c r="D833" s="272" t="str">
        <f t="shared" si="62"/>
        <v/>
      </c>
      <c r="E833" s="272">
        <f t="shared" si="63"/>
        <v>0</v>
      </c>
      <c r="F833" s="272">
        <v>831</v>
      </c>
      <c r="G833" s="272" t="str">
        <f t="shared" si="64"/>
        <v/>
      </c>
      <c r="H833" s="272" t="str">
        <f>IFERROR(VLOOKUP(B833,CAPTURE_DATA!$W$4:$Z$2000,4,FALSE),"")</f>
        <v/>
      </c>
    </row>
    <row r="834" spans="1:8" x14ac:dyDescent="0.35">
      <c r="A834" s="272">
        <f t="shared" si="60"/>
        <v>1</v>
      </c>
      <c r="B834" s="7" t="str">
        <f>IF(CAPTURE_DATA!W835=0,"",CAPTURE_DATA!W835)</f>
        <v/>
      </c>
      <c r="C834" s="272" t="str">
        <f t="shared" si="61"/>
        <v/>
      </c>
      <c r="D834" s="272" t="str">
        <f t="shared" si="62"/>
        <v/>
      </c>
      <c r="E834" s="272">
        <f t="shared" si="63"/>
        <v>0</v>
      </c>
      <c r="F834" s="272">
        <v>832</v>
      </c>
      <c r="G834" s="272" t="str">
        <f t="shared" si="64"/>
        <v/>
      </c>
      <c r="H834" s="272" t="str">
        <f>IFERROR(VLOOKUP(B834,CAPTURE_DATA!$W$4:$Z$2000,4,FALSE),"")</f>
        <v/>
      </c>
    </row>
    <row r="835" spans="1:8" x14ac:dyDescent="0.35">
      <c r="A835" s="272">
        <f t="shared" si="60"/>
        <v>1</v>
      </c>
      <c r="B835" s="7" t="str">
        <f>IF(CAPTURE_DATA!W836=0,"",CAPTURE_DATA!W836)</f>
        <v/>
      </c>
      <c r="C835" s="272" t="str">
        <f t="shared" si="61"/>
        <v/>
      </c>
      <c r="D835" s="272" t="str">
        <f t="shared" si="62"/>
        <v/>
      </c>
      <c r="E835" s="272">
        <f t="shared" si="63"/>
        <v>0</v>
      </c>
      <c r="F835" s="272">
        <v>833</v>
      </c>
      <c r="G835" s="272" t="str">
        <f t="shared" si="64"/>
        <v/>
      </c>
      <c r="H835" s="272" t="str">
        <f>IFERROR(VLOOKUP(B835,CAPTURE_DATA!$W$4:$Z$2000,4,FALSE),"")</f>
        <v/>
      </c>
    </row>
    <row r="836" spans="1:8" x14ac:dyDescent="0.35">
      <c r="A836" s="272">
        <f t="shared" ref="A836:A899" si="65">RANK(E836,$E$3:$E$2000,)</f>
        <v>1</v>
      </c>
      <c r="B836" s="7" t="str">
        <f>IF(CAPTURE_DATA!W837=0,"",CAPTURE_DATA!W837)</f>
        <v/>
      </c>
      <c r="C836" s="272" t="str">
        <f t="shared" ref="C836:C899" si="66">IFERROR(VALUE(B836),"")</f>
        <v/>
      </c>
      <c r="D836" s="272" t="str">
        <f t="shared" ref="D836:D899" si="67">IF(CONCATENATE(B836,"-",H836)="-","",(CONCATENATE(B836,"-",H836)))</f>
        <v/>
      </c>
      <c r="E836" s="272">
        <f t="shared" ref="E836:E899" si="68">IF(C836="",0,C836)</f>
        <v>0</v>
      </c>
      <c r="F836" s="272">
        <v>834</v>
      </c>
      <c r="G836" s="272" t="str">
        <f t="shared" ref="G836:G899" si="69">IFERROR(VLOOKUP(F836,$A$1:$D$2000,4,FALSE),"")</f>
        <v/>
      </c>
      <c r="H836" s="272" t="str">
        <f>IFERROR(VLOOKUP(B836,CAPTURE_DATA!$W$4:$Z$2000,4,FALSE),"")</f>
        <v/>
      </c>
    </row>
    <row r="837" spans="1:8" x14ac:dyDescent="0.35">
      <c r="A837" s="272">
        <f t="shared" si="65"/>
        <v>1</v>
      </c>
      <c r="B837" s="7" t="str">
        <f>IF(CAPTURE_DATA!W838=0,"",CAPTURE_DATA!W838)</f>
        <v/>
      </c>
      <c r="C837" s="272" t="str">
        <f t="shared" si="66"/>
        <v/>
      </c>
      <c r="D837" s="272" t="str">
        <f t="shared" si="67"/>
        <v/>
      </c>
      <c r="E837" s="272">
        <f t="shared" si="68"/>
        <v>0</v>
      </c>
      <c r="F837" s="272">
        <v>835</v>
      </c>
      <c r="G837" s="272" t="str">
        <f t="shared" si="69"/>
        <v/>
      </c>
      <c r="H837" s="272" t="str">
        <f>IFERROR(VLOOKUP(B837,CAPTURE_DATA!$W$4:$Z$2000,4,FALSE),"")</f>
        <v/>
      </c>
    </row>
    <row r="838" spans="1:8" x14ac:dyDescent="0.35">
      <c r="A838" s="272">
        <f t="shared" si="65"/>
        <v>1</v>
      </c>
      <c r="B838" s="7" t="str">
        <f>IF(CAPTURE_DATA!W839=0,"",CAPTURE_DATA!W839)</f>
        <v/>
      </c>
      <c r="C838" s="272" t="str">
        <f t="shared" si="66"/>
        <v/>
      </c>
      <c r="D838" s="272" t="str">
        <f t="shared" si="67"/>
        <v/>
      </c>
      <c r="E838" s="272">
        <f t="shared" si="68"/>
        <v>0</v>
      </c>
      <c r="F838" s="272">
        <v>836</v>
      </c>
      <c r="G838" s="272" t="str">
        <f t="shared" si="69"/>
        <v/>
      </c>
      <c r="H838" s="272" t="str">
        <f>IFERROR(VLOOKUP(B838,CAPTURE_DATA!$W$4:$Z$2000,4,FALSE),"")</f>
        <v/>
      </c>
    </row>
    <row r="839" spans="1:8" x14ac:dyDescent="0.35">
      <c r="A839" s="272">
        <f t="shared" si="65"/>
        <v>1</v>
      </c>
      <c r="B839" s="7" t="str">
        <f>IF(CAPTURE_DATA!W840=0,"",CAPTURE_DATA!W840)</f>
        <v/>
      </c>
      <c r="C839" s="272" t="str">
        <f t="shared" si="66"/>
        <v/>
      </c>
      <c r="D839" s="272" t="str">
        <f t="shared" si="67"/>
        <v/>
      </c>
      <c r="E839" s="272">
        <f t="shared" si="68"/>
        <v>0</v>
      </c>
      <c r="F839" s="272">
        <v>837</v>
      </c>
      <c r="G839" s="272" t="str">
        <f t="shared" si="69"/>
        <v/>
      </c>
      <c r="H839" s="272" t="str">
        <f>IFERROR(VLOOKUP(B839,CAPTURE_DATA!$W$4:$Z$2000,4,FALSE),"")</f>
        <v/>
      </c>
    </row>
    <row r="840" spans="1:8" x14ac:dyDescent="0.35">
      <c r="A840" s="272">
        <f t="shared" si="65"/>
        <v>1</v>
      </c>
      <c r="B840" s="7" t="str">
        <f>IF(CAPTURE_DATA!W841=0,"",CAPTURE_DATA!W841)</f>
        <v/>
      </c>
      <c r="C840" s="272" t="str">
        <f t="shared" si="66"/>
        <v/>
      </c>
      <c r="D840" s="272" t="str">
        <f t="shared" si="67"/>
        <v/>
      </c>
      <c r="E840" s="272">
        <f t="shared" si="68"/>
        <v>0</v>
      </c>
      <c r="F840" s="272">
        <v>838</v>
      </c>
      <c r="G840" s="272" t="str">
        <f t="shared" si="69"/>
        <v/>
      </c>
      <c r="H840" s="272" t="str">
        <f>IFERROR(VLOOKUP(B840,CAPTURE_DATA!$W$4:$Z$2000,4,FALSE),"")</f>
        <v/>
      </c>
    </row>
    <row r="841" spans="1:8" x14ac:dyDescent="0.35">
      <c r="A841" s="272">
        <f t="shared" si="65"/>
        <v>1</v>
      </c>
      <c r="B841" s="7" t="str">
        <f>IF(CAPTURE_DATA!W842=0,"",CAPTURE_DATA!W842)</f>
        <v/>
      </c>
      <c r="C841" s="272" t="str">
        <f t="shared" si="66"/>
        <v/>
      </c>
      <c r="D841" s="272" t="str">
        <f t="shared" si="67"/>
        <v/>
      </c>
      <c r="E841" s="272">
        <f t="shared" si="68"/>
        <v>0</v>
      </c>
      <c r="F841" s="272">
        <v>839</v>
      </c>
      <c r="G841" s="272" t="str">
        <f t="shared" si="69"/>
        <v/>
      </c>
      <c r="H841" s="272" t="str">
        <f>IFERROR(VLOOKUP(B841,CAPTURE_DATA!$W$4:$Z$2000,4,FALSE),"")</f>
        <v/>
      </c>
    </row>
    <row r="842" spans="1:8" x14ac:dyDescent="0.35">
      <c r="A842" s="272">
        <f t="shared" si="65"/>
        <v>1</v>
      </c>
      <c r="B842" s="7" t="str">
        <f>IF(CAPTURE_DATA!W843=0,"",CAPTURE_DATA!W843)</f>
        <v/>
      </c>
      <c r="C842" s="272" t="str">
        <f t="shared" si="66"/>
        <v/>
      </c>
      <c r="D842" s="272" t="str">
        <f t="shared" si="67"/>
        <v/>
      </c>
      <c r="E842" s="272">
        <f t="shared" si="68"/>
        <v>0</v>
      </c>
      <c r="F842" s="272">
        <v>840</v>
      </c>
      <c r="G842" s="272" t="str">
        <f t="shared" si="69"/>
        <v/>
      </c>
      <c r="H842" s="272" t="str">
        <f>IFERROR(VLOOKUP(B842,CAPTURE_DATA!$W$4:$Z$2000,4,FALSE),"")</f>
        <v/>
      </c>
    </row>
    <row r="843" spans="1:8" x14ac:dyDescent="0.35">
      <c r="A843" s="272">
        <f t="shared" si="65"/>
        <v>1</v>
      </c>
      <c r="B843" s="7" t="str">
        <f>IF(CAPTURE_DATA!W844=0,"",CAPTURE_DATA!W844)</f>
        <v/>
      </c>
      <c r="C843" s="272" t="str">
        <f t="shared" si="66"/>
        <v/>
      </c>
      <c r="D843" s="272" t="str">
        <f t="shared" si="67"/>
        <v/>
      </c>
      <c r="E843" s="272">
        <f t="shared" si="68"/>
        <v>0</v>
      </c>
      <c r="F843" s="272">
        <v>841</v>
      </c>
      <c r="G843" s="272" t="str">
        <f t="shared" si="69"/>
        <v/>
      </c>
      <c r="H843" s="272" t="str">
        <f>IFERROR(VLOOKUP(B843,CAPTURE_DATA!$W$4:$Z$2000,4,FALSE),"")</f>
        <v/>
      </c>
    </row>
    <row r="844" spans="1:8" x14ac:dyDescent="0.35">
      <c r="A844" s="272">
        <f t="shared" si="65"/>
        <v>1</v>
      </c>
      <c r="B844" s="7" t="str">
        <f>IF(CAPTURE_DATA!W845=0,"",CAPTURE_DATA!W845)</f>
        <v/>
      </c>
      <c r="C844" s="272" t="str">
        <f t="shared" si="66"/>
        <v/>
      </c>
      <c r="D844" s="272" t="str">
        <f t="shared" si="67"/>
        <v/>
      </c>
      <c r="E844" s="272">
        <f t="shared" si="68"/>
        <v>0</v>
      </c>
      <c r="F844" s="272">
        <v>842</v>
      </c>
      <c r="G844" s="272" t="str">
        <f t="shared" si="69"/>
        <v/>
      </c>
      <c r="H844" s="272" t="str">
        <f>IFERROR(VLOOKUP(B844,CAPTURE_DATA!$W$4:$Z$2000,4,FALSE),"")</f>
        <v/>
      </c>
    </row>
    <row r="845" spans="1:8" x14ac:dyDescent="0.35">
      <c r="A845" s="272">
        <f t="shared" si="65"/>
        <v>1</v>
      </c>
      <c r="B845" s="7" t="str">
        <f>IF(CAPTURE_DATA!W846=0,"",CAPTURE_DATA!W846)</f>
        <v/>
      </c>
      <c r="C845" s="272" t="str">
        <f t="shared" si="66"/>
        <v/>
      </c>
      <c r="D845" s="272" t="str">
        <f t="shared" si="67"/>
        <v/>
      </c>
      <c r="E845" s="272">
        <f t="shared" si="68"/>
        <v>0</v>
      </c>
      <c r="F845" s="272">
        <v>843</v>
      </c>
      <c r="G845" s="272" t="str">
        <f t="shared" si="69"/>
        <v/>
      </c>
      <c r="H845" s="272" t="str">
        <f>IFERROR(VLOOKUP(B845,CAPTURE_DATA!$W$4:$Z$2000,4,FALSE),"")</f>
        <v/>
      </c>
    </row>
    <row r="846" spans="1:8" x14ac:dyDescent="0.35">
      <c r="A846" s="272">
        <f t="shared" si="65"/>
        <v>1</v>
      </c>
      <c r="B846" s="7" t="str">
        <f>IF(CAPTURE_DATA!W847=0,"",CAPTURE_DATA!W847)</f>
        <v/>
      </c>
      <c r="C846" s="272" t="str">
        <f t="shared" si="66"/>
        <v/>
      </c>
      <c r="D846" s="272" t="str">
        <f t="shared" si="67"/>
        <v/>
      </c>
      <c r="E846" s="272">
        <f t="shared" si="68"/>
        <v>0</v>
      </c>
      <c r="F846" s="272">
        <v>844</v>
      </c>
      <c r="G846" s="272" t="str">
        <f t="shared" si="69"/>
        <v/>
      </c>
      <c r="H846" s="272" t="str">
        <f>IFERROR(VLOOKUP(B846,CAPTURE_DATA!$W$4:$Z$2000,4,FALSE),"")</f>
        <v/>
      </c>
    </row>
    <row r="847" spans="1:8" x14ac:dyDescent="0.35">
      <c r="A847" s="272">
        <f t="shared" si="65"/>
        <v>1</v>
      </c>
      <c r="B847" s="7" t="str">
        <f>IF(CAPTURE_DATA!W848=0,"",CAPTURE_DATA!W848)</f>
        <v/>
      </c>
      <c r="C847" s="272" t="str">
        <f t="shared" si="66"/>
        <v/>
      </c>
      <c r="D847" s="272" t="str">
        <f t="shared" si="67"/>
        <v/>
      </c>
      <c r="E847" s="272">
        <f t="shared" si="68"/>
        <v>0</v>
      </c>
      <c r="F847" s="272">
        <v>845</v>
      </c>
      <c r="G847" s="272" t="str">
        <f t="shared" si="69"/>
        <v/>
      </c>
      <c r="H847" s="272" t="str">
        <f>IFERROR(VLOOKUP(B847,CAPTURE_DATA!$W$4:$Z$2000,4,FALSE),"")</f>
        <v/>
      </c>
    </row>
    <row r="848" spans="1:8" x14ac:dyDescent="0.35">
      <c r="A848" s="272">
        <f t="shared" si="65"/>
        <v>1</v>
      </c>
      <c r="B848" s="7" t="str">
        <f>IF(CAPTURE_DATA!W849=0,"",CAPTURE_DATA!W849)</f>
        <v/>
      </c>
      <c r="C848" s="272" t="str">
        <f t="shared" si="66"/>
        <v/>
      </c>
      <c r="D848" s="272" t="str">
        <f t="shared" si="67"/>
        <v/>
      </c>
      <c r="E848" s="272">
        <f t="shared" si="68"/>
        <v>0</v>
      </c>
      <c r="F848" s="272">
        <v>846</v>
      </c>
      <c r="G848" s="272" t="str">
        <f t="shared" si="69"/>
        <v/>
      </c>
      <c r="H848" s="272" t="str">
        <f>IFERROR(VLOOKUP(B848,CAPTURE_DATA!$W$4:$Z$2000,4,FALSE),"")</f>
        <v/>
      </c>
    </row>
    <row r="849" spans="1:8" x14ac:dyDescent="0.35">
      <c r="A849" s="272">
        <f t="shared" si="65"/>
        <v>1</v>
      </c>
      <c r="B849" s="7" t="str">
        <f>IF(CAPTURE_DATA!W850=0,"",CAPTURE_DATA!W850)</f>
        <v/>
      </c>
      <c r="C849" s="272" t="str">
        <f t="shared" si="66"/>
        <v/>
      </c>
      <c r="D849" s="272" t="str">
        <f t="shared" si="67"/>
        <v/>
      </c>
      <c r="E849" s="272">
        <f t="shared" si="68"/>
        <v>0</v>
      </c>
      <c r="F849" s="272">
        <v>847</v>
      </c>
      <c r="G849" s="272" t="str">
        <f t="shared" si="69"/>
        <v/>
      </c>
      <c r="H849" s="272" t="str">
        <f>IFERROR(VLOOKUP(B849,CAPTURE_DATA!$W$4:$Z$2000,4,FALSE),"")</f>
        <v/>
      </c>
    </row>
    <row r="850" spans="1:8" x14ac:dyDescent="0.35">
      <c r="A850" s="272">
        <f t="shared" si="65"/>
        <v>1</v>
      </c>
      <c r="B850" s="7" t="str">
        <f>IF(CAPTURE_DATA!W851=0,"",CAPTURE_DATA!W851)</f>
        <v/>
      </c>
      <c r="C850" s="272" t="str">
        <f t="shared" si="66"/>
        <v/>
      </c>
      <c r="D850" s="272" t="str">
        <f t="shared" si="67"/>
        <v/>
      </c>
      <c r="E850" s="272">
        <f t="shared" si="68"/>
        <v>0</v>
      </c>
      <c r="F850" s="272">
        <v>848</v>
      </c>
      <c r="G850" s="272" t="str">
        <f t="shared" si="69"/>
        <v/>
      </c>
      <c r="H850" s="272" t="str">
        <f>IFERROR(VLOOKUP(B850,CAPTURE_DATA!$W$4:$Z$2000,4,FALSE),"")</f>
        <v/>
      </c>
    </row>
    <row r="851" spans="1:8" x14ac:dyDescent="0.35">
      <c r="A851" s="272">
        <f t="shared" si="65"/>
        <v>1</v>
      </c>
      <c r="B851" s="7" t="str">
        <f>IF(CAPTURE_DATA!W852=0,"",CAPTURE_DATA!W852)</f>
        <v/>
      </c>
      <c r="C851" s="272" t="str">
        <f t="shared" si="66"/>
        <v/>
      </c>
      <c r="D851" s="272" t="str">
        <f t="shared" si="67"/>
        <v/>
      </c>
      <c r="E851" s="272">
        <f t="shared" si="68"/>
        <v>0</v>
      </c>
      <c r="F851" s="272">
        <v>849</v>
      </c>
      <c r="G851" s="272" t="str">
        <f t="shared" si="69"/>
        <v/>
      </c>
      <c r="H851" s="272" t="str">
        <f>IFERROR(VLOOKUP(B851,CAPTURE_DATA!$W$4:$Z$2000,4,FALSE),"")</f>
        <v/>
      </c>
    </row>
    <row r="852" spans="1:8" x14ac:dyDescent="0.35">
      <c r="A852" s="272">
        <f t="shared" si="65"/>
        <v>1</v>
      </c>
      <c r="B852" s="7" t="str">
        <f>IF(CAPTURE_DATA!W853=0,"",CAPTURE_DATA!W853)</f>
        <v/>
      </c>
      <c r="C852" s="272" t="str">
        <f t="shared" si="66"/>
        <v/>
      </c>
      <c r="D852" s="272" t="str">
        <f t="shared" si="67"/>
        <v/>
      </c>
      <c r="E852" s="272">
        <f t="shared" si="68"/>
        <v>0</v>
      </c>
      <c r="F852" s="272">
        <v>850</v>
      </c>
      <c r="G852" s="272" t="str">
        <f t="shared" si="69"/>
        <v/>
      </c>
      <c r="H852" s="272" t="str">
        <f>IFERROR(VLOOKUP(B852,CAPTURE_DATA!$W$4:$Z$2000,4,FALSE),"")</f>
        <v/>
      </c>
    </row>
    <row r="853" spans="1:8" x14ac:dyDescent="0.35">
      <c r="A853" s="272">
        <f t="shared" si="65"/>
        <v>1</v>
      </c>
      <c r="B853" s="7" t="str">
        <f>IF(CAPTURE_DATA!W854=0,"",CAPTURE_DATA!W854)</f>
        <v/>
      </c>
      <c r="C853" s="272" t="str">
        <f t="shared" si="66"/>
        <v/>
      </c>
      <c r="D853" s="272" t="str">
        <f t="shared" si="67"/>
        <v/>
      </c>
      <c r="E853" s="272">
        <f t="shared" si="68"/>
        <v>0</v>
      </c>
      <c r="F853" s="272">
        <v>851</v>
      </c>
      <c r="G853" s="272" t="str">
        <f t="shared" si="69"/>
        <v/>
      </c>
      <c r="H853" s="272" t="str">
        <f>IFERROR(VLOOKUP(B853,CAPTURE_DATA!$W$4:$Z$2000,4,FALSE),"")</f>
        <v/>
      </c>
    </row>
    <row r="854" spans="1:8" x14ac:dyDescent="0.35">
      <c r="A854" s="272">
        <f t="shared" si="65"/>
        <v>1</v>
      </c>
      <c r="B854" s="7" t="str">
        <f>IF(CAPTURE_DATA!W855=0,"",CAPTURE_DATA!W855)</f>
        <v/>
      </c>
      <c r="C854" s="272" t="str">
        <f t="shared" si="66"/>
        <v/>
      </c>
      <c r="D854" s="272" t="str">
        <f t="shared" si="67"/>
        <v/>
      </c>
      <c r="E854" s="272">
        <f t="shared" si="68"/>
        <v>0</v>
      </c>
      <c r="F854" s="272">
        <v>852</v>
      </c>
      <c r="G854" s="272" t="str">
        <f t="shared" si="69"/>
        <v/>
      </c>
      <c r="H854" s="272" t="str">
        <f>IFERROR(VLOOKUP(B854,CAPTURE_DATA!$W$4:$Z$2000,4,FALSE),"")</f>
        <v/>
      </c>
    </row>
    <row r="855" spans="1:8" x14ac:dyDescent="0.35">
      <c r="A855" s="272">
        <f t="shared" si="65"/>
        <v>1</v>
      </c>
      <c r="B855" s="7" t="str">
        <f>IF(CAPTURE_DATA!W856=0,"",CAPTURE_DATA!W856)</f>
        <v/>
      </c>
      <c r="C855" s="272" t="str">
        <f t="shared" si="66"/>
        <v/>
      </c>
      <c r="D855" s="272" t="str">
        <f t="shared" si="67"/>
        <v/>
      </c>
      <c r="E855" s="272">
        <f t="shared" si="68"/>
        <v>0</v>
      </c>
      <c r="F855" s="272">
        <v>853</v>
      </c>
      <c r="G855" s="272" t="str">
        <f t="shared" si="69"/>
        <v/>
      </c>
      <c r="H855" s="272" t="str">
        <f>IFERROR(VLOOKUP(B855,CAPTURE_DATA!$W$4:$Z$2000,4,FALSE),"")</f>
        <v/>
      </c>
    </row>
    <row r="856" spans="1:8" x14ac:dyDescent="0.35">
      <c r="A856" s="272">
        <f t="shared" si="65"/>
        <v>1</v>
      </c>
      <c r="B856" s="7" t="str">
        <f>IF(CAPTURE_DATA!W857=0,"",CAPTURE_DATA!W857)</f>
        <v/>
      </c>
      <c r="C856" s="272" t="str">
        <f t="shared" si="66"/>
        <v/>
      </c>
      <c r="D856" s="272" t="str">
        <f t="shared" si="67"/>
        <v/>
      </c>
      <c r="E856" s="272">
        <f t="shared" si="68"/>
        <v>0</v>
      </c>
      <c r="F856" s="272">
        <v>854</v>
      </c>
      <c r="G856" s="272" t="str">
        <f t="shared" si="69"/>
        <v/>
      </c>
      <c r="H856" s="272" t="str">
        <f>IFERROR(VLOOKUP(B856,CAPTURE_DATA!$W$4:$Z$2000,4,FALSE),"")</f>
        <v/>
      </c>
    </row>
    <row r="857" spans="1:8" x14ac:dyDescent="0.35">
      <c r="A857" s="272">
        <f t="shared" si="65"/>
        <v>1</v>
      </c>
      <c r="B857" s="7" t="str">
        <f>IF(CAPTURE_DATA!W858=0,"",CAPTURE_DATA!W858)</f>
        <v/>
      </c>
      <c r="C857" s="272" t="str">
        <f t="shared" si="66"/>
        <v/>
      </c>
      <c r="D857" s="272" t="str">
        <f t="shared" si="67"/>
        <v/>
      </c>
      <c r="E857" s="272">
        <f t="shared" si="68"/>
        <v>0</v>
      </c>
      <c r="F857" s="272">
        <v>855</v>
      </c>
      <c r="G857" s="272" t="str">
        <f t="shared" si="69"/>
        <v/>
      </c>
      <c r="H857" s="272" t="str">
        <f>IFERROR(VLOOKUP(B857,CAPTURE_DATA!$W$4:$Z$2000,4,FALSE),"")</f>
        <v/>
      </c>
    </row>
    <row r="858" spans="1:8" x14ac:dyDescent="0.35">
      <c r="A858" s="272">
        <f t="shared" si="65"/>
        <v>1</v>
      </c>
      <c r="B858" s="7" t="str">
        <f>IF(CAPTURE_DATA!W859=0,"",CAPTURE_DATA!W859)</f>
        <v/>
      </c>
      <c r="C858" s="272" t="str">
        <f t="shared" si="66"/>
        <v/>
      </c>
      <c r="D858" s="272" t="str">
        <f t="shared" si="67"/>
        <v/>
      </c>
      <c r="E858" s="272">
        <f t="shared" si="68"/>
        <v>0</v>
      </c>
      <c r="F858" s="272">
        <v>856</v>
      </c>
      <c r="G858" s="272" t="str">
        <f t="shared" si="69"/>
        <v/>
      </c>
      <c r="H858" s="272" t="str">
        <f>IFERROR(VLOOKUP(B858,CAPTURE_DATA!$W$4:$Z$2000,4,FALSE),"")</f>
        <v/>
      </c>
    </row>
    <row r="859" spans="1:8" x14ac:dyDescent="0.35">
      <c r="A859" s="272">
        <f t="shared" si="65"/>
        <v>1</v>
      </c>
      <c r="B859" s="7" t="str">
        <f>IF(CAPTURE_DATA!W860=0,"",CAPTURE_DATA!W860)</f>
        <v/>
      </c>
      <c r="C859" s="272" t="str">
        <f t="shared" si="66"/>
        <v/>
      </c>
      <c r="D859" s="272" t="str">
        <f t="shared" si="67"/>
        <v/>
      </c>
      <c r="E859" s="272">
        <f t="shared" si="68"/>
        <v>0</v>
      </c>
      <c r="F859" s="272">
        <v>857</v>
      </c>
      <c r="G859" s="272" t="str">
        <f t="shared" si="69"/>
        <v/>
      </c>
      <c r="H859" s="272" t="str">
        <f>IFERROR(VLOOKUP(B859,CAPTURE_DATA!$W$4:$Z$2000,4,FALSE),"")</f>
        <v/>
      </c>
    </row>
    <row r="860" spans="1:8" x14ac:dyDescent="0.35">
      <c r="A860" s="272">
        <f t="shared" si="65"/>
        <v>1</v>
      </c>
      <c r="B860" s="7" t="str">
        <f>IF(CAPTURE_DATA!W861=0,"",CAPTURE_DATA!W861)</f>
        <v/>
      </c>
      <c r="C860" s="272" t="str">
        <f t="shared" si="66"/>
        <v/>
      </c>
      <c r="D860" s="272" t="str">
        <f t="shared" si="67"/>
        <v/>
      </c>
      <c r="E860" s="272">
        <f t="shared" si="68"/>
        <v>0</v>
      </c>
      <c r="F860" s="272">
        <v>858</v>
      </c>
      <c r="G860" s="272" t="str">
        <f t="shared" si="69"/>
        <v/>
      </c>
      <c r="H860" s="272" t="str">
        <f>IFERROR(VLOOKUP(B860,CAPTURE_DATA!$W$4:$Z$2000,4,FALSE),"")</f>
        <v/>
      </c>
    </row>
    <row r="861" spans="1:8" x14ac:dyDescent="0.35">
      <c r="A861" s="272">
        <f t="shared" si="65"/>
        <v>1</v>
      </c>
      <c r="B861" s="7" t="str">
        <f>IF(CAPTURE_DATA!W862=0,"",CAPTURE_DATA!W862)</f>
        <v/>
      </c>
      <c r="C861" s="272" t="str">
        <f t="shared" si="66"/>
        <v/>
      </c>
      <c r="D861" s="272" t="str">
        <f t="shared" si="67"/>
        <v/>
      </c>
      <c r="E861" s="272">
        <f t="shared" si="68"/>
        <v>0</v>
      </c>
      <c r="F861" s="272">
        <v>859</v>
      </c>
      <c r="G861" s="272" t="str">
        <f t="shared" si="69"/>
        <v/>
      </c>
      <c r="H861" s="272" t="str">
        <f>IFERROR(VLOOKUP(B861,CAPTURE_DATA!$W$4:$Z$2000,4,FALSE),"")</f>
        <v/>
      </c>
    </row>
    <row r="862" spans="1:8" x14ac:dyDescent="0.35">
      <c r="A862" s="272">
        <f t="shared" si="65"/>
        <v>1</v>
      </c>
      <c r="B862" s="7" t="str">
        <f>IF(CAPTURE_DATA!W863=0,"",CAPTURE_DATA!W863)</f>
        <v/>
      </c>
      <c r="C862" s="272" t="str">
        <f t="shared" si="66"/>
        <v/>
      </c>
      <c r="D862" s="272" t="str">
        <f t="shared" si="67"/>
        <v/>
      </c>
      <c r="E862" s="272">
        <f t="shared" si="68"/>
        <v>0</v>
      </c>
      <c r="F862" s="272">
        <v>860</v>
      </c>
      <c r="G862" s="272" t="str">
        <f t="shared" si="69"/>
        <v/>
      </c>
      <c r="H862" s="272" t="str">
        <f>IFERROR(VLOOKUP(B862,CAPTURE_DATA!$W$4:$Z$2000,4,FALSE),"")</f>
        <v/>
      </c>
    </row>
    <row r="863" spans="1:8" x14ac:dyDescent="0.35">
      <c r="A863" s="272">
        <f t="shared" si="65"/>
        <v>1</v>
      </c>
      <c r="B863" s="7" t="str">
        <f>IF(CAPTURE_DATA!W864=0,"",CAPTURE_DATA!W864)</f>
        <v/>
      </c>
      <c r="C863" s="272" t="str">
        <f t="shared" si="66"/>
        <v/>
      </c>
      <c r="D863" s="272" t="str">
        <f t="shared" si="67"/>
        <v/>
      </c>
      <c r="E863" s="272">
        <f t="shared" si="68"/>
        <v>0</v>
      </c>
      <c r="F863" s="272">
        <v>861</v>
      </c>
      <c r="G863" s="272" t="str">
        <f t="shared" si="69"/>
        <v/>
      </c>
      <c r="H863" s="272" t="str">
        <f>IFERROR(VLOOKUP(B863,CAPTURE_DATA!$W$4:$Z$2000,4,FALSE),"")</f>
        <v/>
      </c>
    </row>
    <row r="864" spans="1:8" x14ac:dyDescent="0.35">
      <c r="A864" s="272">
        <f t="shared" si="65"/>
        <v>1</v>
      </c>
      <c r="B864" s="7" t="str">
        <f>IF(CAPTURE_DATA!W865=0,"",CAPTURE_DATA!W865)</f>
        <v/>
      </c>
      <c r="C864" s="272" t="str">
        <f t="shared" si="66"/>
        <v/>
      </c>
      <c r="D864" s="272" t="str">
        <f t="shared" si="67"/>
        <v/>
      </c>
      <c r="E864" s="272">
        <f t="shared" si="68"/>
        <v>0</v>
      </c>
      <c r="F864" s="272">
        <v>862</v>
      </c>
      <c r="G864" s="272" t="str">
        <f t="shared" si="69"/>
        <v/>
      </c>
      <c r="H864" s="272" t="str">
        <f>IFERROR(VLOOKUP(B864,CAPTURE_DATA!$W$4:$Z$2000,4,FALSE),"")</f>
        <v/>
      </c>
    </row>
    <row r="865" spans="1:8" x14ac:dyDescent="0.35">
      <c r="A865" s="272">
        <f t="shared" si="65"/>
        <v>1</v>
      </c>
      <c r="B865" s="7" t="str">
        <f>IF(CAPTURE_DATA!W866=0,"",CAPTURE_DATA!W866)</f>
        <v/>
      </c>
      <c r="C865" s="272" t="str">
        <f t="shared" si="66"/>
        <v/>
      </c>
      <c r="D865" s="272" t="str">
        <f t="shared" si="67"/>
        <v/>
      </c>
      <c r="E865" s="272">
        <f t="shared" si="68"/>
        <v>0</v>
      </c>
      <c r="F865" s="272">
        <v>863</v>
      </c>
      <c r="G865" s="272" t="str">
        <f t="shared" si="69"/>
        <v/>
      </c>
      <c r="H865" s="272" t="str">
        <f>IFERROR(VLOOKUP(B865,CAPTURE_DATA!$W$4:$Z$2000,4,FALSE),"")</f>
        <v/>
      </c>
    </row>
    <row r="866" spans="1:8" x14ac:dyDescent="0.35">
      <c r="A866" s="272">
        <f t="shared" si="65"/>
        <v>1</v>
      </c>
      <c r="B866" s="7" t="str">
        <f>IF(CAPTURE_DATA!W867=0,"",CAPTURE_DATA!W867)</f>
        <v/>
      </c>
      <c r="C866" s="272" t="str">
        <f t="shared" si="66"/>
        <v/>
      </c>
      <c r="D866" s="272" t="str">
        <f t="shared" si="67"/>
        <v/>
      </c>
      <c r="E866" s="272">
        <f t="shared" si="68"/>
        <v>0</v>
      </c>
      <c r="F866" s="272">
        <v>864</v>
      </c>
      <c r="G866" s="272" t="str">
        <f t="shared" si="69"/>
        <v/>
      </c>
      <c r="H866" s="272" t="str">
        <f>IFERROR(VLOOKUP(B866,CAPTURE_DATA!$W$4:$Z$2000,4,FALSE),"")</f>
        <v/>
      </c>
    </row>
    <row r="867" spans="1:8" x14ac:dyDescent="0.35">
      <c r="A867" s="272">
        <f t="shared" si="65"/>
        <v>1</v>
      </c>
      <c r="B867" s="7" t="str">
        <f>IF(CAPTURE_DATA!W868=0,"",CAPTURE_DATA!W868)</f>
        <v/>
      </c>
      <c r="C867" s="272" t="str">
        <f t="shared" si="66"/>
        <v/>
      </c>
      <c r="D867" s="272" t="str">
        <f t="shared" si="67"/>
        <v/>
      </c>
      <c r="E867" s="272">
        <f t="shared" si="68"/>
        <v>0</v>
      </c>
      <c r="F867" s="272">
        <v>865</v>
      </c>
      <c r="G867" s="272" t="str">
        <f t="shared" si="69"/>
        <v/>
      </c>
      <c r="H867" s="272" t="str">
        <f>IFERROR(VLOOKUP(B867,CAPTURE_DATA!$W$4:$Z$2000,4,FALSE),"")</f>
        <v/>
      </c>
    </row>
    <row r="868" spans="1:8" x14ac:dyDescent="0.35">
      <c r="A868" s="272">
        <f t="shared" si="65"/>
        <v>1</v>
      </c>
      <c r="B868" s="7" t="str">
        <f>IF(CAPTURE_DATA!W869=0,"",CAPTURE_DATA!W869)</f>
        <v/>
      </c>
      <c r="C868" s="272" t="str">
        <f t="shared" si="66"/>
        <v/>
      </c>
      <c r="D868" s="272" t="str">
        <f t="shared" si="67"/>
        <v/>
      </c>
      <c r="E868" s="272">
        <f t="shared" si="68"/>
        <v>0</v>
      </c>
      <c r="F868" s="272">
        <v>866</v>
      </c>
      <c r="G868" s="272" t="str">
        <f t="shared" si="69"/>
        <v/>
      </c>
      <c r="H868" s="272" t="str">
        <f>IFERROR(VLOOKUP(B868,CAPTURE_DATA!$W$4:$Z$2000,4,FALSE),"")</f>
        <v/>
      </c>
    </row>
    <row r="869" spans="1:8" x14ac:dyDescent="0.35">
      <c r="A869" s="272">
        <f t="shared" si="65"/>
        <v>1</v>
      </c>
      <c r="B869" s="7" t="str">
        <f>IF(CAPTURE_DATA!W870=0,"",CAPTURE_DATA!W870)</f>
        <v/>
      </c>
      <c r="C869" s="272" t="str">
        <f t="shared" si="66"/>
        <v/>
      </c>
      <c r="D869" s="272" t="str">
        <f t="shared" si="67"/>
        <v/>
      </c>
      <c r="E869" s="272">
        <f t="shared" si="68"/>
        <v>0</v>
      </c>
      <c r="F869" s="272">
        <v>867</v>
      </c>
      <c r="G869" s="272" t="str">
        <f t="shared" si="69"/>
        <v/>
      </c>
      <c r="H869" s="272" t="str">
        <f>IFERROR(VLOOKUP(B869,CAPTURE_DATA!$W$4:$Z$2000,4,FALSE),"")</f>
        <v/>
      </c>
    </row>
    <row r="870" spans="1:8" x14ac:dyDescent="0.35">
      <c r="A870" s="272">
        <f t="shared" si="65"/>
        <v>1</v>
      </c>
      <c r="B870" s="7" t="str">
        <f>IF(CAPTURE_DATA!W871=0,"",CAPTURE_DATA!W871)</f>
        <v/>
      </c>
      <c r="C870" s="272" t="str">
        <f t="shared" si="66"/>
        <v/>
      </c>
      <c r="D870" s="272" t="str">
        <f t="shared" si="67"/>
        <v/>
      </c>
      <c r="E870" s="272">
        <f t="shared" si="68"/>
        <v>0</v>
      </c>
      <c r="F870" s="272">
        <v>868</v>
      </c>
      <c r="G870" s="272" t="str">
        <f t="shared" si="69"/>
        <v/>
      </c>
      <c r="H870" s="272" t="str">
        <f>IFERROR(VLOOKUP(B870,CAPTURE_DATA!$W$4:$Z$2000,4,FALSE),"")</f>
        <v/>
      </c>
    </row>
    <row r="871" spans="1:8" x14ac:dyDescent="0.35">
      <c r="A871" s="272">
        <f t="shared" si="65"/>
        <v>1</v>
      </c>
      <c r="B871" s="7" t="str">
        <f>IF(CAPTURE_DATA!W872=0,"",CAPTURE_DATA!W872)</f>
        <v/>
      </c>
      <c r="C871" s="272" t="str">
        <f t="shared" si="66"/>
        <v/>
      </c>
      <c r="D871" s="272" t="str">
        <f t="shared" si="67"/>
        <v/>
      </c>
      <c r="E871" s="272">
        <f t="shared" si="68"/>
        <v>0</v>
      </c>
      <c r="F871" s="272">
        <v>869</v>
      </c>
      <c r="G871" s="272" t="str">
        <f t="shared" si="69"/>
        <v/>
      </c>
      <c r="H871" s="272" t="str">
        <f>IFERROR(VLOOKUP(B871,CAPTURE_DATA!$W$4:$Z$2000,4,FALSE),"")</f>
        <v/>
      </c>
    </row>
    <row r="872" spans="1:8" x14ac:dyDescent="0.35">
      <c r="A872" s="272">
        <f t="shared" si="65"/>
        <v>1</v>
      </c>
      <c r="B872" s="7" t="str">
        <f>IF(CAPTURE_DATA!W873=0,"",CAPTURE_DATA!W873)</f>
        <v/>
      </c>
      <c r="C872" s="272" t="str">
        <f t="shared" si="66"/>
        <v/>
      </c>
      <c r="D872" s="272" t="str">
        <f t="shared" si="67"/>
        <v/>
      </c>
      <c r="E872" s="272">
        <f t="shared" si="68"/>
        <v>0</v>
      </c>
      <c r="F872" s="272">
        <v>870</v>
      </c>
      <c r="G872" s="272" t="str">
        <f t="shared" si="69"/>
        <v/>
      </c>
      <c r="H872" s="272" t="str">
        <f>IFERROR(VLOOKUP(B872,CAPTURE_DATA!$W$4:$Z$2000,4,FALSE),"")</f>
        <v/>
      </c>
    </row>
    <row r="873" spans="1:8" x14ac:dyDescent="0.35">
      <c r="A873" s="272">
        <f t="shared" si="65"/>
        <v>1</v>
      </c>
      <c r="B873" s="7" t="str">
        <f>IF(CAPTURE_DATA!W874=0,"",CAPTURE_DATA!W874)</f>
        <v/>
      </c>
      <c r="C873" s="272" t="str">
        <f t="shared" si="66"/>
        <v/>
      </c>
      <c r="D873" s="272" t="str">
        <f t="shared" si="67"/>
        <v/>
      </c>
      <c r="E873" s="272">
        <f t="shared" si="68"/>
        <v>0</v>
      </c>
      <c r="F873" s="272">
        <v>871</v>
      </c>
      <c r="G873" s="272" t="str">
        <f t="shared" si="69"/>
        <v/>
      </c>
      <c r="H873" s="272" t="str">
        <f>IFERROR(VLOOKUP(B873,CAPTURE_DATA!$W$4:$Z$2000,4,FALSE),"")</f>
        <v/>
      </c>
    </row>
    <row r="874" spans="1:8" x14ac:dyDescent="0.35">
      <c r="A874" s="272">
        <f t="shared" si="65"/>
        <v>1</v>
      </c>
      <c r="B874" s="7" t="str">
        <f>IF(CAPTURE_DATA!W875=0,"",CAPTURE_DATA!W875)</f>
        <v/>
      </c>
      <c r="C874" s="272" t="str">
        <f t="shared" si="66"/>
        <v/>
      </c>
      <c r="D874" s="272" t="str">
        <f t="shared" si="67"/>
        <v/>
      </c>
      <c r="E874" s="272">
        <f t="shared" si="68"/>
        <v>0</v>
      </c>
      <c r="F874" s="272">
        <v>872</v>
      </c>
      <c r="G874" s="272" t="str">
        <f t="shared" si="69"/>
        <v/>
      </c>
      <c r="H874" s="272" t="str">
        <f>IFERROR(VLOOKUP(B874,CAPTURE_DATA!$W$4:$Z$2000,4,FALSE),"")</f>
        <v/>
      </c>
    </row>
    <row r="875" spans="1:8" x14ac:dyDescent="0.35">
      <c r="A875" s="272">
        <f t="shared" si="65"/>
        <v>1</v>
      </c>
      <c r="B875" s="7" t="str">
        <f>IF(CAPTURE_DATA!W876=0,"",CAPTURE_DATA!W876)</f>
        <v/>
      </c>
      <c r="C875" s="272" t="str">
        <f t="shared" si="66"/>
        <v/>
      </c>
      <c r="D875" s="272" t="str">
        <f t="shared" si="67"/>
        <v/>
      </c>
      <c r="E875" s="272">
        <f t="shared" si="68"/>
        <v>0</v>
      </c>
      <c r="F875" s="272">
        <v>873</v>
      </c>
      <c r="G875" s="272" t="str">
        <f t="shared" si="69"/>
        <v/>
      </c>
      <c r="H875" s="272" t="str">
        <f>IFERROR(VLOOKUP(B875,CAPTURE_DATA!$W$4:$Z$2000,4,FALSE),"")</f>
        <v/>
      </c>
    </row>
    <row r="876" spans="1:8" x14ac:dyDescent="0.35">
      <c r="A876" s="272">
        <f t="shared" si="65"/>
        <v>1</v>
      </c>
      <c r="B876" s="7" t="str">
        <f>IF(CAPTURE_DATA!W877=0,"",CAPTURE_DATA!W877)</f>
        <v/>
      </c>
      <c r="C876" s="272" t="str">
        <f t="shared" si="66"/>
        <v/>
      </c>
      <c r="D876" s="272" t="str">
        <f t="shared" si="67"/>
        <v/>
      </c>
      <c r="E876" s="272">
        <f t="shared" si="68"/>
        <v>0</v>
      </c>
      <c r="F876" s="272">
        <v>874</v>
      </c>
      <c r="G876" s="272" t="str">
        <f t="shared" si="69"/>
        <v/>
      </c>
      <c r="H876" s="272" t="str">
        <f>IFERROR(VLOOKUP(B876,CAPTURE_DATA!$W$4:$Z$2000,4,FALSE),"")</f>
        <v/>
      </c>
    </row>
    <row r="877" spans="1:8" x14ac:dyDescent="0.35">
      <c r="A877" s="272">
        <f t="shared" si="65"/>
        <v>1</v>
      </c>
      <c r="B877" s="7" t="str">
        <f>IF(CAPTURE_DATA!W878=0,"",CAPTURE_DATA!W878)</f>
        <v/>
      </c>
      <c r="C877" s="272" t="str">
        <f t="shared" si="66"/>
        <v/>
      </c>
      <c r="D877" s="272" t="str">
        <f t="shared" si="67"/>
        <v/>
      </c>
      <c r="E877" s="272">
        <f t="shared" si="68"/>
        <v>0</v>
      </c>
      <c r="F877" s="272">
        <v>875</v>
      </c>
      <c r="G877" s="272" t="str">
        <f t="shared" si="69"/>
        <v/>
      </c>
      <c r="H877" s="272" t="str">
        <f>IFERROR(VLOOKUP(B877,CAPTURE_DATA!$W$4:$Z$2000,4,FALSE),"")</f>
        <v/>
      </c>
    </row>
    <row r="878" spans="1:8" x14ac:dyDescent="0.35">
      <c r="A878" s="272">
        <f t="shared" si="65"/>
        <v>1</v>
      </c>
      <c r="B878" s="7" t="str">
        <f>IF(CAPTURE_DATA!W879=0,"",CAPTURE_DATA!W879)</f>
        <v/>
      </c>
      <c r="C878" s="272" t="str">
        <f t="shared" si="66"/>
        <v/>
      </c>
      <c r="D878" s="272" t="str">
        <f t="shared" si="67"/>
        <v/>
      </c>
      <c r="E878" s="272">
        <f t="shared" si="68"/>
        <v>0</v>
      </c>
      <c r="F878" s="272">
        <v>876</v>
      </c>
      <c r="G878" s="272" t="str">
        <f t="shared" si="69"/>
        <v/>
      </c>
      <c r="H878" s="272" t="str">
        <f>IFERROR(VLOOKUP(B878,CAPTURE_DATA!$W$4:$Z$2000,4,FALSE),"")</f>
        <v/>
      </c>
    </row>
    <row r="879" spans="1:8" x14ac:dyDescent="0.35">
      <c r="A879" s="272">
        <f t="shared" si="65"/>
        <v>1</v>
      </c>
      <c r="B879" s="7" t="str">
        <f>IF(CAPTURE_DATA!W880=0,"",CAPTURE_DATA!W880)</f>
        <v/>
      </c>
      <c r="C879" s="272" t="str">
        <f t="shared" si="66"/>
        <v/>
      </c>
      <c r="D879" s="272" t="str">
        <f t="shared" si="67"/>
        <v/>
      </c>
      <c r="E879" s="272">
        <f t="shared" si="68"/>
        <v>0</v>
      </c>
      <c r="F879" s="272">
        <v>877</v>
      </c>
      <c r="G879" s="272" t="str">
        <f t="shared" si="69"/>
        <v/>
      </c>
      <c r="H879" s="272" t="str">
        <f>IFERROR(VLOOKUP(B879,CAPTURE_DATA!$W$4:$Z$2000,4,FALSE),"")</f>
        <v/>
      </c>
    </row>
    <row r="880" spans="1:8" x14ac:dyDescent="0.35">
      <c r="A880" s="272">
        <f t="shared" si="65"/>
        <v>1</v>
      </c>
      <c r="B880" s="7" t="str">
        <f>IF(CAPTURE_DATA!W881=0,"",CAPTURE_DATA!W881)</f>
        <v/>
      </c>
      <c r="C880" s="272" t="str">
        <f t="shared" si="66"/>
        <v/>
      </c>
      <c r="D880" s="272" t="str">
        <f t="shared" si="67"/>
        <v/>
      </c>
      <c r="E880" s="272">
        <f t="shared" si="68"/>
        <v>0</v>
      </c>
      <c r="F880" s="272">
        <v>878</v>
      </c>
      <c r="G880" s="272" t="str">
        <f t="shared" si="69"/>
        <v/>
      </c>
      <c r="H880" s="272" t="str">
        <f>IFERROR(VLOOKUP(B880,CAPTURE_DATA!$W$4:$Z$2000,4,FALSE),"")</f>
        <v/>
      </c>
    </row>
    <row r="881" spans="1:8" x14ac:dyDescent="0.35">
      <c r="A881" s="272">
        <f t="shared" si="65"/>
        <v>1</v>
      </c>
      <c r="B881" s="7" t="str">
        <f>IF(CAPTURE_DATA!W882=0,"",CAPTURE_DATA!W882)</f>
        <v/>
      </c>
      <c r="C881" s="272" t="str">
        <f t="shared" si="66"/>
        <v/>
      </c>
      <c r="D881" s="272" t="str">
        <f t="shared" si="67"/>
        <v/>
      </c>
      <c r="E881" s="272">
        <f t="shared" si="68"/>
        <v>0</v>
      </c>
      <c r="F881" s="272">
        <v>879</v>
      </c>
      <c r="G881" s="272" t="str">
        <f t="shared" si="69"/>
        <v/>
      </c>
      <c r="H881" s="272" t="str">
        <f>IFERROR(VLOOKUP(B881,CAPTURE_DATA!$W$4:$Z$2000,4,FALSE),"")</f>
        <v/>
      </c>
    </row>
    <row r="882" spans="1:8" x14ac:dyDescent="0.35">
      <c r="A882" s="272">
        <f t="shared" si="65"/>
        <v>1</v>
      </c>
      <c r="B882" s="7" t="str">
        <f>IF(CAPTURE_DATA!W883=0,"",CAPTURE_DATA!W883)</f>
        <v/>
      </c>
      <c r="C882" s="272" t="str">
        <f t="shared" si="66"/>
        <v/>
      </c>
      <c r="D882" s="272" t="str">
        <f t="shared" si="67"/>
        <v/>
      </c>
      <c r="E882" s="272">
        <f t="shared" si="68"/>
        <v>0</v>
      </c>
      <c r="F882" s="272">
        <v>880</v>
      </c>
      <c r="G882" s="272" t="str">
        <f t="shared" si="69"/>
        <v/>
      </c>
      <c r="H882" s="272" t="str">
        <f>IFERROR(VLOOKUP(B882,CAPTURE_DATA!$W$4:$Z$2000,4,FALSE),"")</f>
        <v/>
      </c>
    </row>
    <row r="883" spans="1:8" x14ac:dyDescent="0.35">
      <c r="A883" s="272">
        <f t="shared" si="65"/>
        <v>1</v>
      </c>
      <c r="B883" s="7" t="str">
        <f>IF(CAPTURE_DATA!W884=0,"",CAPTURE_DATA!W884)</f>
        <v/>
      </c>
      <c r="C883" s="272" t="str">
        <f t="shared" si="66"/>
        <v/>
      </c>
      <c r="D883" s="272" t="str">
        <f t="shared" si="67"/>
        <v/>
      </c>
      <c r="E883" s="272">
        <f t="shared" si="68"/>
        <v>0</v>
      </c>
      <c r="F883" s="272">
        <v>881</v>
      </c>
      <c r="G883" s="272" t="str">
        <f t="shared" si="69"/>
        <v/>
      </c>
      <c r="H883" s="272" t="str">
        <f>IFERROR(VLOOKUP(B883,CAPTURE_DATA!$W$4:$Z$2000,4,FALSE),"")</f>
        <v/>
      </c>
    </row>
    <row r="884" spans="1:8" x14ac:dyDescent="0.35">
      <c r="A884" s="272">
        <f t="shared" si="65"/>
        <v>1</v>
      </c>
      <c r="B884" s="7" t="str">
        <f>IF(CAPTURE_DATA!W885=0,"",CAPTURE_DATA!W885)</f>
        <v/>
      </c>
      <c r="C884" s="272" t="str">
        <f t="shared" si="66"/>
        <v/>
      </c>
      <c r="D884" s="272" t="str">
        <f t="shared" si="67"/>
        <v/>
      </c>
      <c r="E884" s="272">
        <f t="shared" si="68"/>
        <v>0</v>
      </c>
      <c r="F884" s="272">
        <v>882</v>
      </c>
      <c r="G884" s="272" t="str">
        <f t="shared" si="69"/>
        <v/>
      </c>
      <c r="H884" s="272" t="str">
        <f>IFERROR(VLOOKUP(B884,CAPTURE_DATA!$W$4:$Z$2000,4,FALSE),"")</f>
        <v/>
      </c>
    </row>
    <row r="885" spans="1:8" x14ac:dyDescent="0.35">
      <c r="A885" s="272">
        <f t="shared" si="65"/>
        <v>1</v>
      </c>
      <c r="B885" s="7" t="str">
        <f>IF(CAPTURE_DATA!W886=0,"",CAPTURE_DATA!W886)</f>
        <v/>
      </c>
      <c r="C885" s="272" t="str">
        <f t="shared" si="66"/>
        <v/>
      </c>
      <c r="D885" s="272" t="str">
        <f t="shared" si="67"/>
        <v/>
      </c>
      <c r="E885" s="272">
        <f t="shared" si="68"/>
        <v>0</v>
      </c>
      <c r="F885" s="272">
        <v>883</v>
      </c>
      <c r="G885" s="272" t="str">
        <f t="shared" si="69"/>
        <v/>
      </c>
      <c r="H885" s="272" t="str">
        <f>IFERROR(VLOOKUP(B885,CAPTURE_DATA!$W$4:$Z$2000,4,FALSE),"")</f>
        <v/>
      </c>
    </row>
    <row r="886" spans="1:8" x14ac:dyDescent="0.35">
      <c r="A886" s="272">
        <f t="shared" si="65"/>
        <v>1</v>
      </c>
      <c r="B886" s="7" t="str">
        <f>IF(CAPTURE_DATA!W887=0,"",CAPTURE_DATA!W887)</f>
        <v/>
      </c>
      <c r="C886" s="272" t="str">
        <f t="shared" si="66"/>
        <v/>
      </c>
      <c r="D886" s="272" t="str">
        <f t="shared" si="67"/>
        <v/>
      </c>
      <c r="E886" s="272">
        <f t="shared" si="68"/>
        <v>0</v>
      </c>
      <c r="F886" s="272">
        <v>884</v>
      </c>
      <c r="G886" s="272" t="str">
        <f t="shared" si="69"/>
        <v/>
      </c>
      <c r="H886" s="272" t="str">
        <f>IFERROR(VLOOKUP(B886,CAPTURE_DATA!$W$4:$Z$2000,4,FALSE),"")</f>
        <v/>
      </c>
    </row>
    <row r="887" spans="1:8" x14ac:dyDescent="0.35">
      <c r="A887" s="272">
        <f t="shared" si="65"/>
        <v>1</v>
      </c>
      <c r="B887" s="7" t="str">
        <f>IF(CAPTURE_DATA!W888=0,"",CAPTURE_DATA!W888)</f>
        <v/>
      </c>
      <c r="C887" s="272" t="str">
        <f t="shared" si="66"/>
        <v/>
      </c>
      <c r="D887" s="272" t="str">
        <f t="shared" si="67"/>
        <v/>
      </c>
      <c r="E887" s="272">
        <f t="shared" si="68"/>
        <v>0</v>
      </c>
      <c r="F887" s="272">
        <v>885</v>
      </c>
      <c r="G887" s="272" t="str">
        <f t="shared" si="69"/>
        <v/>
      </c>
      <c r="H887" s="272" t="str">
        <f>IFERROR(VLOOKUP(B887,CAPTURE_DATA!$W$4:$Z$2000,4,FALSE),"")</f>
        <v/>
      </c>
    </row>
    <row r="888" spans="1:8" x14ac:dyDescent="0.35">
      <c r="A888" s="272">
        <f t="shared" si="65"/>
        <v>1</v>
      </c>
      <c r="B888" s="7" t="str">
        <f>IF(CAPTURE_DATA!W889=0,"",CAPTURE_DATA!W889)</f>
        <v/>
      </c>
      <c r="C888" s="272" t="str">
        <f t="shared" si="66"/>
        <v/>
      </c>
      <c r="D888" s="272" t="str">
        <f t="shared" si="67"/>
        <v/>
      </c>
      <c r="E888" s="272">
        <f t="shared" si="68"/>
        <v>0</v>
      </c>
      <c r="F888" s="272">
        <v>886</v>
      </c>
      <c r="G888" s="272" t="str">
        <f t="shared" si="69"/>
        <v/>
      </c>
      <c r="H888" s="272" t="str">
        <f>IFERROR(VLOOKUP(B888,CAPTURE_DATA!$W$4:$Z$2000,4,FALSE),"")</f>
        <v/>
      </c>
    </row>
    <row r="889" spans="1:8" x14ac:dyDescent="0.35">
      <c r="A889" s="272">
        <f t="shared" si="65"/>
        <v>1</v>
      </c>
      <c r="B889" s="7" t="str">
        <f>IF(CAPTURE_DATA!W890=0,"",CAPTURE_DATA!W890)</f>
        <v/>
      </c>
      <c r="C889" s="272" t="str">
        <f t="shared" si="66"/>
        <v/>
      </c>
      <c r="D889" s="272" t="str">
        <f t="shared" si="67"/>
        <v/>
      </c>
      <c r="E889" s="272">
        <f t="shared" si="68"/>
        <v>0</v>
      </c>
      <c r="F889" s="272">
        <v>887</v>
      </c>
      <c r="G889" s="272" t="str">
        <f t="shared" si="69"/>
        <v/>
      </c>
      <c r="H889" s="272" t="str">
        <f>IFERROR(VLOOKUP(B889,CAPTURE_DATA!$W$4:$Z$2000,4,FALSE),"")</f>
        <v/>
      </c>
    </row>
    <row r="890" spans="1:8" x14ac:dyDescent="0.35">
      <c r="A890" s="272">
        <f t="shared" si="65"/>
        <v>1</v>
      </c>
      <c r="B890" s="7" t="str">
        <f>IF(CAPTURE_DATA!W891=0,"",CAPTURE_DATA!W891)</f>
        <v/>
      </c>
      <c r="C890" s="272" t="str">
        <f t="shared" si="66"/>
        <v/>
      </c>
      <c r="D890" s="272" t="str">
        <f t="shared" si="67"/>
        <v/>
      </c>
      <c r="E890" s="272">
        <f t="shared" si="68"/>
        <v>0</v>
      </c>
      <c r="F890" s="272">
        <v>888</v>
      </c>
      <c r="G890" s="272" t="str">
        <f t="shared" si="69"/>
        <v/>
      </c>
      <c r="H890" s="272" t="str">
        <f>IFERROR(VLOOKUP(B890,CAPTURE_DATA!$W$4:$Z$2000,4,FALSE),"")</f>
        <v/>
      </c>
    </row>
    <row r="891" spans="1:8" x14ac:dyDescent="0.35">
      <c r="A891" s="272">
        <f t="shared" si="65"/>
        <v>1</v>
      </c>
      <c r="B891" s="7" t="str">
        <f>IF(CAPTURE_DATA!W892=0,"",CAPTURE_DATA!W892)</f>
        <v/>
      </c>
      <c r="C891" s="272" t="str">
        <f t="shared" si="66"/>
        <v/>
      </c>
      <c r="D891" s="272" t="str">
        <f t="shared" si="67"/>
        <v/>
      </c>
      <c r="E891" s="272">
        <f t="shared" si="68"/>
        <v>0</v>
      </c>
      <c r="F891" s="272">
        <v>889</v>
      </c>
      <c r="G891" s="272" t="str">
        <f t="shared" si="69"/>
        <v/>
      </c>
      <c r="H891" s="272" t="str">
        <f>IFERROR(VLOOKUP(B891,CAPTURE_DATA!$W$4:$Z$2000,4,FALSE),"")</f>
        <v/>
      </c>
    </row>
    <row r="892" spans="1:8" x14ac:dyDescent="0.35">
      <c r="A892" s="272">
        <f t="shared" si="65"/>
        <v>1</v>
      </c>
      <c r="B892" s="7" t="str">
        <f>IF(CAPTURE_DATA!W893=0,"",CAPTURE_DATA!W893)</f>
        <v/>
      </c>
      <c r="C892" s="272" t="str">
        <f t="shared" si="66"/>
        <v/>
      </c>
      <c r="D892" s="272" t="str">
        <f t="shared" si="67"/>
        <v/>
      </c>
      <c r="E892" s="272">
        <f t="shared" si="68"/>
        <v>0</v>
      </c>
      <c r="F892" s="272">
        <v>890</v>
      </c>
      <c r="G892" s="272" t="str">
        <f t="shared" si="69"/>
        <v/>
      </c>
      <c r="H892" s="272" t="str">
        <f>IFERROR(VLOOKUP(B892,CAPTURE_DATA!$W$4:$Z$2000,4,FALSE),"")</f>
        <v/>
      </c>
    </row>
    <row r="893" spans="1:8" x14ac:dyDescent="0.35">
      <c r="A893" s="272">
        <f t="shared" si="65"/>
        <v>1</v>
      </c>
      <c r="B893" s="7" t="str">
        <f>IF(CAPTURE_DATA!W894=0,"",CAPTURE_DATA!W894)</f>
        <v/>
      </c>
      <c r="C893" s="272" t="str">
        <f t="shared" si="66"/>
        <v/>
      </c>
      <c r="D893" s="272" t="str">
        <f t="shared" si="67"/>
        <v/>
      </c>
      <c r="E893" s="272">
        <f t="shared" si="68"/>
        <v>0</v>
      </c>
      <c r="F893" s="272">
        <v>891</v>
      </c>
      <c r="G893" s="272" t="str">
        <f t="shared" si="69"/>
        <v/>
      </c>
      <c r="H893" s="272" t="str">
        <f>IFERROR(VLOOKUP(B893,CAPTURE_DATA!$W$4:$Z$2000,4,FALSE),"")</f>
        <v/>
      </c>
    </row>
    <row r="894" spans="1:8" x14ac:dyDescent="0.35">
      <c r="A894" s="272">
        <f t="shared" si="65"/>
        <v>1</v>
      </c>
      <c r="B894" s="7" t="str">
        <f>IF(CAPTURE_DATA!W895=0,"",CAPTURE_DATA!W895)</f>
        <v/>
      </c>
      <c r="C894" s="272" t="str">
        <f t="shared" si="66"/>
        <v/>
      </c>
      <c r="D894" s="272" t="str">
        <f t="shared" si="67"/>
        <v/>
      </c>
      <c r="E894" s="272">
        <f t="shared" si="68"/>
        <v>0</v>
      </c>
      <c r="F894" s="272">
        <v>892</v>
      </c>
      <c r="G894" s="272" t="str">
        <f t="shared" si="69"/>
        <v/>
      </c>
      <c r="H894" s="272" t="str">
        <f>IFERROR(VLOOKUP(B894,CAPTURE_DATA!$W$4:$Z$2000,4,FALSE),"")</f>
        <v/>
      </c>
    </row>
    <row r="895" spans="1:8" x14ac:dyDescent="0.35">
      <c r="A895" s="272">
        <f t="shared" si="65"/>
        <v>1</v>
      </c>
      <c r="B895" s="7" t="str">
        <f>IF(CAPTURE_DATA!W896=0,"",CAPTURE_DATA!W896)</f>
        <v/>
      </c>
      <c r="C895" s="272" t="str">
        <f t="shared" si="66"/>
        <v/>
      </c>
      <c r="D895" s="272" t="str">
        <f t="shared" si="67"/>
        <v/>
      </c>
      <c r="E895" s="272">
        <f t="shared" si="68"/>
        <v>0</v>
      </c>
      <c r="F895" s="272">
        <v>893</v>
      </c>
      <c r="G895" s="272" t="str">
        <f t="shared" si="69"/>
        <v/>
      </c>
      <c r="H895" s="272" t="str">
        <f>IFERROR(VLOOKUP(B895,CAPTURE_DATA!$W$4:$Z$2000,4,FALSE),"")</f>
        <v/>
      </c>
    </row>
    <row r="896" spans="1:8" x14ac:dyDescent="0.35">
      <c r="A896" s="272">
        <f t="shared" si="65"/>
        <v>1</v>
      </c>
      <c r="B896" s="7" t="str">
        <f>IF(CAPTURE_DATA!W897=0,"",CAPTURE_DATA!W897)</f>
        <v/>
      </c>
      <c r="C896" s="272" t="str">
        <f t="shared" si="66"/>
        <v/>
      </c>
      <c r="D896" s="272" t="str">
        <f t="shared" si="67"/>
        <v/>
      </c>
      <c r="E896" s="272">
        <f t="shared" si="68"/>
        <v>0</v>
      </c>
      <c r="F896" s="272">
        <v>894</v>
      </c>
      <c r="G896" s="272" t="str">
        <f t="shared" si="69"/>
        <v/>
      </c>
      <c r="H896" s="272" t="str">
        <f>IFERROR(VLOOKUP(B896,CAPTURE_DATA!$W$4:$Z$2000,4,FALSE),"")</f>
        <v/>
      </c>
    </row>
    <row r="897" spans="1:8" x14ac:dyDescent="0.35">
      <c r="A897" s="272">
        <f t="shared" si="65"/>
        <v>1</v>
      </c>
      <c r="B897" s="7" t="str">
        <f>IF(CAPTURE_DATA!W898=0,"",CAPTURE_DATA!W898)</f>
        <v/>
      </c>
      <c r="C897" s="272" t="str">
        <f t="shared" si="66"/>
        <v/>
      </c>
      <c r="D897" s="272" t="str">
        <f t="shared" si="67"/>
        <v/>
      </c>
      <c r="E897" s="272">
        <f t="shared" si="68"/>
        <v>0</v>
      </c>
      <c r="F897" s="272">
        <v>895</v>
      </c>
      <c r="G897" s="272" t="str">
        <f t="shared" si="69"/>
        <v/>
      </c>
      <c r="H897" s="272" t="str">
        <f>IFERROR(VLOOKUP(B897,CAPTURE_DATA!$W$4:$Z$2000,4,FALSE),"")</f>
        <v/>
      </c>
    </row>
    <row r="898" spans="1:8" x14ac:dyDescent="0.35">
      <c r="A898" s="272">
        <f t="shared" si="65"/>
        <v>1</v>
      </c>
      <c r="B898" s="7" t="str">
        <f>IF(CAPTURE_DATA!W899=0,"",CAPTURE_DATA!W899)</f>
        <v/>
      </c>
      <c r="C898" s="272" t="str">
        <f t="shared" si="66"/>
        <v/>
      </c>
      <c r="D898" s="272" t="str">
        <f t="shared" si="67"/>
        <v/>
      </c>
      <c r="E898" s="272">
        <f t="shared" si="68"/>
        <v>0</v>
      </c>
      <c r="F898" s="272">
        <v>896</v>
      </c>
      <c r="G898" s="272" t="str">
        <f t="shared" si="69"/>
        <v/>
      </c>
      <c r="H898" s="272" t="str">
        <f>IFERROR(VLOOKUP(B898,CAPTURE_DATA!$W$4:$Z$2000,4,FALSE),"")</f>
        <v/>
      </c>
    </row>
    <row r="899" spans="1:8" x14ac:dyDescent="0.35">
      <c r="A899" s="272">
        <f t="shared" si="65"/>
        <v>1</v>
      </c>
      <c r="B899" s="7" t="str">
        <f>IF(CAPTURE_DATA!W900=0,"",CAPTURE_DATA!W900)</f>
        <v/>
      </c>
      <c r="C899" s="272" t="str">
        <f t="shared" si="66"/>
        <v/>
      </c>
      <c r="D899" s="272" t="str">
        <f t="shared" si="67"/>
        <v/>
      </c>
      <c r="E899" s="272">
        <f t="shared" si="68"/>
        <v>0</v>
      </c>
      <c r="F899" s="272">
        <v>897</v>
      </c>
      <c r="G899" s="272" t="str">
        <f t="shared" si="69"/>
        <v/>
      </c>
      <c r="H899" s="272" t="str">
        <f>IFERROR(VLOOKUP(B899,CAPTURE_DATA!$W$4:$Z$2000,4,FALSE),"")</f>
        <v/>
      </c>
    </row>
    <row r="900" spans="1:8" x14ac:dyDescent="0.35">
      <c r="A900" s="272">
        <f t="shared" ref="A900:A963" si="70">RANK(E900,$E$3:$E$2000,)</f>
        <v>1</v>
      </c>
      <c r="B900" s="7" t="str">
        <f>IF(CAPTURE_DATA!W901=0,"",CAPTURE_DATA!W901)</f>
        <v/>
      </c>
      <c r="C900" s="272" t="str">
        <f t="shared" ref="C900:C963" si="71">IFERROR(VALUE(B900),"")</f>
        <v/>
      </c>
      <c r="D900" s="272" t="str">
        <f t="shared" ref="D900:D963" si="72">IF(CONCATENATE(B900,"-",H900)="-","",(CONCATENATE(B900,"-",H900)))</f>
        <v/>
      </c>
      <c r="E900" s="272">
        <f t="shared" ref="E900:E963" si="73">IF(C900="",0,C900)</f>
        <v>0</v>
      </c>
      <c r="F900" s="272">
        <v>898</v>
      </c>
      <c r="G900" s="272" t="str">
        <f t="shared" ref="G900:G963" si="74">IFERROR(VLOOKUP(F900,$A$1:$D$2000,4,FALSE),"")</f>
        <v/>
      </c>
      <c r="H900" s="272" t="str">
        <f>IFERROR(VLOOKUP(B900,CAPTURE_DATA!$W$4:$Z$2000,4,FALSE),"")</f>
        <v/>
      </c>
    </row>
    <row r="901" spans="1:8" x14ac:dyDescent="0.35">
      <c r="A901" s="272">
        <f t="shared" si="70"/>
        <v>1</v>
      </c>
      <c r="B901" s="7" t="str">
        <f>IF(CAPTURE_DATA!W902=0,"",CAPTURE_DATA!W902)</f>
        <v/>
      </c>
      <c r="C901" s="272" t="str">
        <f t="shared" si="71"/>
        <v/>
      </c>
      <c r="D901" s="272" t="str">
        <f t="shared" si="72"/>
        <v/>
      </c>
      <c r="E901" s="272">
        <f t="shared" si="73"/>
        <v>0</v>
      </c>
      <c r="F901" s="272">
        <v>899</v>
      </c>
      <c r="G901" s="272" t="str">
        <f t="shared" si="74"/>
        <v/>
      </c>
      <c r="H901" s="272" t="str">
        <f>IFERROR(VLOOKUP(B901,CAPTURE_DATA!$W$4:$Z$2000,4,FALSE),"")</f>
        <v/>
      </c>
    </row>
    <row r="902" spans="1:8" x14ac:dyDescent="0.35">
      <c r="A902" s="272">
        <f t="shared" si="70"/>
        <v>1</v>
      </c>
      <c r="B902" s="7" t="str">
        <f>IF(CAPTURE_DATA!W903=0,"",CAPTURE_DATA!W903)</f>
        <v/>
      </c>
      <c r="C902" s="272" t="str">
        <f t="shared" si="71"/>
        <v/>
      </c>
      <c r="D902" s="272" t="str">
        <f t="shared" si="72"/>
        <v/>
      </c>
      <c r="E902" s="272">
        <f t="shared" si="73"/>
        <v>0</v>
      </c>
      <c r="F902" s="272">
        <v>900</v>
      </c>
      <c r="G902" s="272" t="str">
        <f t="shared" si="74"/>
        <v/>
      </c>
      <c r="H902" s="272" t="str">
        <f>IFERROR(VLOOKUP(B902,CAPTURE_DATA!$W$4:$Z$2000,4,FALSE),"")</f>
        <v/>
      </c>
    </row>
    <row r="903" spans="1:8" x14ac:dyDescent="0.35">
      <c r="A903" s="272">
        <f t="shared" si="70"/>
        <v>1</v>
      </c>
      <c r="B903" s="7" t="str">
        <f>IF(CAPTURE_DATA!W904=0,"",CAPTURE_DATA!W904)</f>
        <v/>
      </c>
      <c r="C903" s="272" t="str">
        <f t="shared" si="71"/>
        <v/>
      </c>
      <c r="D903" s="272" t="str">
        <f t="shared" si="72"/>
        <v/>
      </c>
      <c r="E903" s="272">
        <f t="shared" si="73"/>
        <v>0</v>
      </c>
      <c r="F903" s="272">
        <v>901</v>
      </c>
      <c r="G903" s="272" t="str">
        <f t="shared" si="74"/>
        <v/>
      </c>
      <c r="H903" s="272" t="str">
        <f>IFERROR(VLOOKUP(B903,CAPTURE_DATA!$W$4:$Z$2000,4,FALSE),"")</f>
        <v/>
      </c>
    </row>
    <row r="904" spans="1:8" x14ac:dyDescent="0.35">
      <c r="A904" s="272">
        <f t="shared" si="70"/>
        <v>1</v>
      </c>
      <c r="B904" s="7" t="str">
        <f>IF(CAPTURE_DATA!W905=0,"",CAPTURE_DATA!W905)</f>
        <v/>
      </c>
      <c r="C904" s="272" t="str">
        <f t="shared" si="71"/>
        <v/>
      </c>
      <c r="D904" s="272" t="str">
        <f t="shared" si="72"/>
        <v/>
      </c>
      <c r="E904" s="272">
        <f t="shared" si="73"/>
        <v>0</v>
      </c>
      <c r="F904" s="272">
        <v>902</v>
      </c>
      <c r="G904" s="272" t="str">
        <f t="shared" si="74"/>
        <v/>
      </c>
      <c r="H904" s="272" t="str">
        <f>IFERROR(VLOOKUP(B904,CAPTURE_DATA!$W$4:$Z$2000,4,FALSE),"")</f>
        <v/>
      </c>
    </row>
    <row r="905" spans="1:8" x14ac:dyDescent="0.35">
      <c r="A905" s="272">
        <f t="shared" si="70"/>
        <v>1</v>
      </c>
      <c r="B905" s="7" t="str">
        <f>IF(CAPTURE_DATA!W906=0,"",CAPTURE_DATA!W906)</f>
        <v/>
      </c>
      <c r="C905" s="272" t="str">
        <f t="shared" si="71"/>
        <v/>
      </c>
      <c r="D905" s="272" t="str">
        <f t="shared" si="72"/>
        <v/>
      </c>
      <c r="E905" s="272">
        <f t="shared" si="73"/>
        <v>0</v>
      </c>
      <c r="F905" s="272">
        <v>903</v>
      </c>
      <c r="G905" s="272" t="str">
        <f t="shared" si="74"/>
        <v/>
      </c>
      <c r="H905" s="272" t="str">
        <f>IFERROR(VLOOKUP(B905,CAPTURE_DATA!$W$4:$Z$2000,4,FALSE),"")</f>
        <v/>
      </c>
    </row>
    <row r="906" spans="1:8" x14ac:dyDescent="0.35">
      <c r="A906" s="272">
        <f t="shared" si="70"/>
        <v>1</v>
      </c>
      <c r="B906" s="7" t="str">
        <f>IF(CAPTURE_DATA!W907=0,"",CAPTURE_DATA!W907)</f>
        <v/>
      </c>
      <c r="C906" s="272" t="str">
        <f t="shared" si="71"/>
        <v/>
      </c>
      <c r="D906" s="272" t="str">
        <f t="shared" si="72"/>
        <v/>
      </c>
      <c r="E906" s="272">
        <f t="shared" si="73"/>
        <v>0</v>
      </c>
      <c r="F906" s="272">
        <v>904</v>
      </c>
      <c r="G906" s="272" t="str">
        <f t="shared" si="74"/>
        <v/>
      </c>
      <c r="H906" s="272" t="str">
        <f>IFERROR(VLOOKUP(B906,CAPTURE_DATA!$W$4:$Z$2000,4,FALSE),"")</f>
        <v/>
      </c>
    </row>
    <row r="907" spans="1:8" x14ac:dyDescent="0.35">
      <c r="A907" s="272">
        <f t="shared" si="70"/>
        <v>1</v>
      </c>
      <c r="B907" s="7" t="str">
        <f>IF(CAPTURE_DATA!W908=0,"",CAPTURE_DATA!W908)</f>
        <v/>
      </c>
      <c r="C907" s="272" t="str">
        <f t="shared" si="71"/>
        <v/>
      </c>
      <c r="D907" s="272" t="str">
        <f t="shared" si="72"/>
        <v/>
      </c>
      <c r="E907" s="272">
        <f t="shared" si="73"/>
        <v>0</v>
      </c>
      <c r="F907" s="272">
        <v>905</v>
      </c>
      <c r="G907" s="272" t="str">
        <f t="shared" si="74"/>
        <v/>
      </c>
      <c r="H907" s="272" t="str">
        <f>IFERROR(VLOOKUP(B907,CAPTURE_DATA!$W$4:$Z$2000,4,FALSE),"")</f>
        <v/>
      </c>
    </row>
    <row r="908" spans="1:8" x14ac:dyDescent="0.35">
      <c r="A908" s="272">
        <f t="shared" si="70"/>
        <v>1</v>
      </c>
      <c r="B908" s="7" t="str">
        <f>IF(CAPTURE_DATA!W909=0,"",CAPTURE_DATA!W909)</f>
        <v/>
      </c>
      <c r="C908" s="272" t="str">
        <f t="shared" si="71"/>
        <v/>
      </c>
      <c r="D908" s="272" t="str">
        <f t="shared" si="72"/>
        <v/>
      </c>
      <c r="E908" s="272">
        <f t="shared" si="73"/>
        <v>0</v>
      </c>
      <c r="F908" s="272">
        <v>906</v>
      </c>
      <c r="G908" s="272" t="str">
        <f t="shared" si="74"/>
        <v/>
      </c>
      <c r="H908" s="272" t="str">
        <f>IFERROR(VLOOKUP(B908,CAPTURE_DATA!$W$4:$Z$2000,4,FALSE),"")</f>
        <v/>
      </c>
    </row>
    <row r="909" spans="1:8" x14ac:dyDescent="0.35">
      <c r="A909" s="272">
        <f t="shared" si="70"/>
        <v>1</v>
      </c>
      <c r="B909" s="7" t="str">
        <f>IF(CAPTURE_DATA!W910=0,"",CAPTURE_DATA!W910)</f>
        <v/>
      </c>
      <c r="C909" s="272" t="str">
        <f t="shared" si="71"/>
        <v/>
      </c>
      <c r="D909" s="272" t="str">
        <f t="shared" si="72"/>
        <v/>
      </c>
      <c r="E909" s="272">
        <f t="shared" si="73"/>
        <v>0</v>
      </c>
      <c r="F909" s="272">
        <v>907</v>
      </c>
      <c r="G909" s="272" t="str">
        <f t="shared" si="74"/>
        <v/>
      </c>
      <c r="H909" s="272" t="str">
        <f>IFERROR(VLOOKUP(B909,CAPTURE_DATA!$W$4:$Z$2000,4,FALSE),"")</f>
        <v/>
      </c>
    </row>
    <row r="910" spans="1:8" x14ac:dyDescent="0.35">
      <c r="A910" s="272">
        <f t="shared" si="70"/>
        <v>1</v>
      </c>
      <c r="B910" s="7" t="str">
        <f>IF(CAPTURE_DATA!W911=0,"",CAPTURE_DATA!W911)</f>
        <v/>
      </c>
      <c r="C910" s="272" t="str">
        <f t="shared" si="71"/>
        <v/>
      </c>
      <c r="D910" s="272" t="str">
        <f t="shared" si="72"/>
        <v/>
      </c>
      <c r="E910" s="272">
        <f t="shared" si="73"/>
        <v>0</v>
      </c>
      <c r="F910" s="272">
        <v>908</v>
      </c>
      <c r="G910" s="272" t="str">
        <f t="shared" si="74"/>
        <v/>
      </c>
      <c r="H910" s="272" t="str">
        <f>IFERROR(VLOOKUP(B910,CAPTURE_DATA!$W$4:$Z$2000,4,FALSE),"")</f>
        <v/>
      </c>
    </row>
    <row r="911" spans="1:8" x14ac:dyDescent="0.35">
      <c r="A911" s="272">
        <f t="shared" si="70"/>
        <v>1</v>
      </c>
      <c r="B911" s="7" t="str">
        <f>IF(CAPTURE_DATA!W912=0,"",CAPTURE_DATA!W912)</f>
        <v/>
      </c>
      <c r="C911" s="272" t="str">
        <f t="shared" si="71"/>
        <v/>
      </c>
      <c r="D911" s="272" t="str">
        <f t="shared" si="72"/>
        <v/>
      </c>
      <c r="E911" s="272">
        <f t="shared" si="73"/>
        <v>0</v>
      </c>
      <c r="F911" s="272">
        <v>909</v>
      </c>
      <c r="G911" s="272" t="str">
        <f t="shared" si="74"/>
        <v/>
      </c>
      <c r="H911" s="272" t="str">
        <f>IFERROR(VLOOKUP(B911,CAPTURE_DATA!$W$4:$Z$2000,4,FALSE),"")</f>
        <v/>
      </c>
    </row>
    <row r="912" spans="1:8" x14ac:dyDescent="0.35">
      <c r="A912" s="272">
        <f t="shared" si="70"/>
        <v>1</v>
      </c>
      <c r="B912" s="7" t="str">
        <f>IF(CAPTURE_DATA!W913=0,"",CAPTURE_DATA!W913)</f>
        <v/>
      </c>
      <c r="C912" s="272" t="str">
        <f t="shared" si="71"/>
        <v/>
      </c>
      <c r="D912" s="272" t="str">
        <f t="shared" si="72"/>
        <v/>
      </c>
      <c r="E912" s="272">
        <f t="shared" si="73"/>
        <v>0</v>
      </c>
      <c r="F912" s="272">
        <v>910</v>
      </c>
      <c r="G912" s="272" t="str">
        <f t="shared" si="74"/>
        <v/>
      </c>
      <c r="H912" s="272" t="str">
        <f>IFERROR(VLOOKUP(B912,CAPTURE_DATA!$W$4:$Z$2000,4,FALSE),"")</f>
        <v/>
      </c>
    </row>
    <row r="913" spans="1:8" x14ac:dyDescent="0.35">
      <c r="A913" s="272">
        <f t="shared" si="70"/>
        <v>1</v>
      </c>
      <c r="B913" s="7" t="str">
        <f>IF(CAPTURE_DATA!W914=0,"",CAPTURE_DATA!W914)</f>
        <v/>
      </c>
      <c r="C913" s="272" t="str">
        <f t="shared" si="71"/>
        <v/>
      </c>
      <c r="D913" s="272" t="str">
        <f t="shared" si="72"/>
        <v/>
      </c>
      <c r="E913" s="272">
        <f t="shared" si="73"/>
        <v>0</v>
      </c>
      <c r="F913" s="272">
        <v>911</v>
      </c>
      <c r="G913" s="272" t="str">
        <f t="shared" si="74"/>
        <v/>
      </c>
      <c r="H913" s="272" t="str">
        <f>IFERROR(VLOOKUP(B913,CAPTURE_DATA!$W$4:$Z$2000,4,FALSE),"")</f>
        <v/>
      </c>
    </row>
    <row r="914" spans="1:8" x14ac:dyDescent="0.35">
      <c r="A914" s="272">
        <f t="shared" si="70"/>
        <v>1</v>
      </c>
      <c r="B914" s="7" t="str">
        <f>IF(CAPTURE_DATA!W915=0,"",CAPTURE_DATA!W915)</f>
        <v/>
      </c>
      <c r="C914" s="272" t="str">
        <f t="shared" si="71"/>
        <v/>
      </c>
      <c r="D914" s="272" t="str">
        <f t="shared" si="72"/>
        <v/>
      </c>
      <c r="E914" s="272">
        <f t="shared" si="73"/>
        <v>0</v>
      </c>
      <c r="F914" s="272">
        <v>912</v>
      </c>
      <c r="G914" s="272" t="str">
        <f t="shared" si="74"/>
        <v/>
      </c>
      <c r="H914" s="272" t="str">
        <f>IFERROR(VLOOKUP(B914,CAPTURE_DATA!$W$4:$Z$2000,4,FALSE),"")</f>
        <v/>
      </c>
    </row>
    <row r="915" spans="1:8" x14ac:dyDescent="0.35">
      <c r="A915" s="272">
        <f t="shared" si="70"/>
        <v>1</v>
      </c>
      <c r="B915" s="7" t="str">
        <f>IF(CAPTURE_DATA!W916=0,"",CAPTURE_DATA!W916)</f>
        <v/>
      </c>
      <c r="C915" s="272" t="str">
        <f t="shared" si="71"/>
        <v/>
      </c>
      <c r="D915" s="272" t="str">
        <f t="shared" si="72"/>
        <v/>
      </c>
      <c r="E915" s="272">
        <f t="shared" si="73"/>
        <v>0</v>
      </c>
      <c r="F915" s="272">
        <v>913</v>
      </c>
      <c r="G915" s="272" t="str">
        <f t="shared" si="74"/>
        <v/>
      </c>
      <c r="H915" s="272" t="str">
        <f>IFERROR(VLOOKUP(B915,CAPTURE_DATA!$W$4:$Z$2000,4,FALSE),"")</f>
        <v/>
      </c>
    </row>
    <row r="916" spans="1:8" x14ac:dyDescent="0.35">
      <c r="A916" s="272">
        <f t="shared" si="70"/>
        <v>1</v>
      </c>
      <c r="B916" s="7" t="str">
        <f>IF(CAPTURE_DATA!W917=0,"",CAPTURE_DATA!W917)</f>
        <v/>
      </c>
      <c r="C916" s="272" t="str">
        <f t="shared" si="71"/>
        <v/>
      </c>
      <c r="D916" s="272" t="str">
        <f t="shared" si="72"/>
        <v/>
      </c>
      <c r="E916" s="272">
        <f t="shared" si="73"/>
        <v>0</v>
      </c>
      <c r="F916" s="272">
        <v>914</v>
      </c>
      <c r="G916" s="272" t="str">
        <f t="shared" si="74"/>
        <v/>
      </c>
      <c r="H916" s="272" t="str">
        <f>IFERROR(VLOOKUP(B916,CAPTURE_DATA!$W$4:$Z$2000,4,FALSE),"")</f>
        <v/>
      </c>
    </row>
    <row r="917" spans="1:8" x14ac:dyDescent="0.35">
      <c r="A917" s="272">
        <f t="shared" si="70"/>
        <v>1</v>
      </c>
      <c r="B917" s="7" t="str">
        <f>IF(CAPTURE_DATA!W918=0,"",CAPTURE_DATA!W918)</f>
        <v/>
      </c>
      <c r="C917" s="272" t="str">
        <f t="shared" si="71"/>
        <v/>
      </c>
      <c r="D917" s="272" t="str">
        <f t="shared" si="72"/>
        <v/>
      </c>
      <c r="E917" s="272">
        <f t="shared" si="73"/>
        <v>0</v>
      </c>
      <c r="F917" s="272">
        <v>915</v>
      </c>
      <c r="G917" s="272" t="str">
        <f t="shared" si="74"/>
        <v/>
      </c>
      <c r="H917" s="272" t="str">
        <f>IFERROR(VLOOKUP(B917,CAPTURE_DATA!$W$4:$Z$2000,4,FALSE),"")</f>
        <v/>
      </c>
    </row>
    <row r="918" spans="1:8" x14ac:dyDescent="0.35">
      <c r="A918" s="272">
        <f t="shared" si="70"/>
        <v>1</v>
      </c>
      <c r="B918" s="7" t="str">
        <f>IF(CAPTURE_DATA!W919=0,"",CAPTURE_DATA!W919)</f>
        <v/>
      </c>
      <c r="C918" s="272" t="str">
        <f t="shared" si="71"/>
        <v/>
      </c>
      <c r="D918" s="272" t="str">
        <f t="shared" si="72"/>
        <v/>
      </c>
      <c r="E918" s="272">
        <f t="shared" si="73"/>
        <v>0</v>
      </c>
      <c r="F918" s="272">
        <v>916</v>
      </c>
      <c r="G918" s="272" t="str">
        <f t="shared" si="74"/>
        <v/>
      </c>
      <c r="H918" s="272" t="str">
        <f>IFERROR(VLOOKUP(B918,CAPTURE_DATA!$W$4:$Z$2000,4,FALSE),"")</f>
        <v/>
      </c>
    </row>
    <row r="919" spans="1:8" x14ac:dyDescent="0.35">
      <c r="A919" s="272">
        <f t="shared" si="70"/>
        <v>1</v>
      </c>
      <c r="B919" s="7" t="str">
        <f>IF(CAPTURE_DATA!W920=0,"",CAPTURE_DATA!W920)</f>
        <v/>
      </c>
      <c r="C919" s="272" t="str">
        <f t="shared" si="71"/>
        <v/>
      </c>
      <c r="D919" s="272" t="str">
        <f t="shared" si="72"/>
        <v/>
      </c>
      <c r="E919" s="272">
        <f t="shared" si="73"/>
        <v>0</v>
      </c>
      <c r="F919" s="272">
        <v>917</v>
      </c>
      <c r="G919" s="272" t="str">
        <f t="shared" si="74"/>
        <v/>
      </c>
      <c r="H919" s="272" t="str">
        <f>IFERROR(VLOOKUP(B919,CAPTURE_DATA!$W$4:$Z$2000,4,FALSE),"")</f>
        <v/>
      </c>
    </row>
    <row r="920" spans="1:8" x14ac:dyDescent="0.35">
      <c r="A920" s="272">
        <f t="shared" si="70"/>
        <v>1</v>
      </c>
      <c r="B920" s="7" t="str">
        <f>IF(CAPTURE_DATA!W921=0,"",CAPTURE_DATA!W921)</f>
        <v/>
      </c>
      <c r="C920" s="272" t="str">
        <f t="shared" si="71"/>
        <v/>
      </c>
      <c r="D920" s="272" t="str">
        <f t="shared" si="72"/>
        <v/>
      </c>
      <c r="E920" s="272">
        <f t="shared" si="73"/>
        <v>0</v>
      </c>
      <c r="F920" s="272">
        <v>918</v>
      </c>
      <c r="G920" s="272" t="str">
        <f t="shared" si="74"/>
        <v/>
      </c>
      <c r="H920" s="272" t="str">
        <f>IFERROR(VLOOKUP(B920,CAPTURE_DATA!$W$4:$Z$2000,4,FALSE),"")</f>
        <v/>
      </c>
    </row>
    <row r="921" spans="1:8" x14ac:dyDescent="0.35">
      <c r="A921" s="272">
        <f t="shared" si="70"/>
        <v>1</v>
      </c>
      <c r="B921" s="7" t="str">
        <f>IF(CAPTURE_DATA!W922=0,"",CAPTURE_DATA!W922)</f>
        <v/>
      </c>
      <c r="C921" s="272" t="str">
        <f t="shared" si="71"/>
        <v/>
      </c>
      <c r="D921" s="272" t="str">
        <f t="shared" si="72"/>
        <v/>
      </c>
      <c r="E921" s="272">
        <f t="shared" si="73"/>
        <v>0</v>
      </c>
      <c r="F921" s="272">
        <v>919</v>
      </c>
      <c r="G921" s="272" t="str">
        <f t="shared" si="74"/>
        <v/>
      </c>
      <c r="H921" s="272" t="str">
        <f>IFERROR(VLOOKUP(B921,CAPTURE_DATA!$W$4:$Z$2000,4,FALSE),"")</f>
        <v/>
      </c>
    </row>
    <row r="922" spans="1:8" x14ac:dyDescent="0.35">
      <c r="A922" s="272">
        <f t="shared" si="70"/>
        <v>1</v>
      </c>
      <c r="B922" s="7" t="str">
        <f>IF(CAPTURE_DATA!W923=0,"",CAPTURE_DATA!W923)</f>
        <v/>
      </c>
      <c r="C922" s="272" t="str">
        <f t="shared" si="71"/>
        <v/>
      </c>
      <c r="D922" s="272" t="str">
        <f t="shared" si="72"/>
        <v/>
      </c>
      <c r="E922" s="272">
        <f t="shared" si="73"/>
        <v>0</v>
      </c>
      <c r="F922" s="272">
        <v>920</v>
      </c>
      <c r="G922" s="272" t="str">
        <f t="shared" si="74"/>
        <v/>
      </c>
      <c r="H922" s="272" t="str">
        <f>IFERROR(VLOOKUP(B922,CAPTURE_DATA!$W$4:$Z$2000,4,FALSE),"")</f>
        <v/>
      </c>
    </row>
    <row r="923" spans="1:8" x14ac:dyDescent="0.35">
      <c r="A923" s="272">
        <f t="shared" si="70"/>
        <v>1</v>
      </c>
      <c r="B923" s="7" t="str">
        <f>IF(CAPTURE_DATA!W924=0,"",CAPTURE_DATA!W924)</f>
        <v/>
      </c>
      <c r="C923" s="272" t="str">
        <f t="shared" si="71"/>
        <v/>
      </c>
      <c r="D923" s="272" t="str">
        <f t="shared" si="72"/>
        <v/>
      </c>
      <c r="E923" s="272">
        <f t="shared" si="73"/>
        <v>0</v>
      </c>
      <c r="F923" s="272">
        <v>921</v>
      </c>
      <c r="G923" s="272" t="str">
        <f t="shared" si="74"/>
        <v/>
      </c>
      <c r="H923" s="272" t="str">
        <f>IFERROR(VLOOKUP(B923,CAPTURE_DATA!$W$4:$Z$2000,4,FALSE),"")</f>
        <v/>
      </c>
    </row>
    <row r="924" spans="1:8" x14ac:dyDescent="0.35">
      <c r="A924" s="272">
        <f t="shared" si="70"/>
        <v>1</v>
      </c>
      <c r="B924" s="7" t="str">
        <f>IF(CAPTURE_DATA!W925=0,"",CAPTURE_DATA!W925)</f>
        <v/>
      </c>
      <c r="C924" s="272" t="str">
        <f t="shared" si="71"/>
        <v/>
      </c>
      <c r="D924" s="272" t="str">
        <f t="shared" si="72"/>
        <v/>
      </c>
      <c r="E924" s="272">
        <f t="shared" si="73"/>
        <v>0</v>
      </c>
      <c r="F924" s="272">
        <v>922</v>
      </c>
      <c r="G924" s="272" t="str">
        <f t="shared" si="74"/>
        <v/>
      </c>
      <c r="H924" s="272" t="str">
        <f>IFERROR(VLOOKUP(B924,CAPTURE_DATA!$W$4:$Z$2000,4,FALSE),"")</f>
        <v/>
      </c>
    </row>
    <row r="925" spans="1:8" x14ac:dyDescent="0.35">
      <c r="A925" s="272">
        <f t="shared" si="70"/>
        <v>1</v>
      </c>
      <c r="B925" s="7" t="str">
        <f>IF(CAPTURE_DATA!W926=0,"",CAPTURE_DATA!W926)</f>
        <v/>
      </c>
      <c r="C925" s="272" t="str">
        <f t="shared" si="71"/>
        <v/>
      </c>
      <c r="D925" s="272" t="str">
        <f t="shared" si="72"/>
        <v/>
      </c>
      <c r="E925" s="272">
        <f t="shared" si="73"/>
        <v>0</v>
      </c>
      <c r="F925" s="272">
        <v>923</v>
      </c>
      <c r="G925" s="272" t="str">
        <f t="shared" si="74"/>
        <v/>
      </c>
      <c r="H925" s="272" t="str">
        <f>IFERROR(VLOOKUP(B925,CAPTURE_DATA!$W$4:$Z$2000,4,FALSE),"")</f>
        <v/>
      </c>
    </row>
    <row r="926" spans="1:8" x14ac:dyDescent="0.35">
      <c r="A926" s="272">
        <f t="shared" si="70"/>
        <v>1</v>
      </c>
      <c r="B926" s="7" t="str">
        <f>IF(CAPTURE_DATA!W927=0,"",CAPTURE_DATA!W927)</f>
        <v/>
      </c>
      <c r="C926" s="272" t="str">
        <f t="shared" si="71"/>
        <v/>
      </c>
      <c r="D926" s="272" t="str">
        <f t="shared" si="72"/>
        <v/>
      </c>
      <c r="E926" s="272">
        <f t="shared" si="73"/>
        <v>0</v>
      </c>
      <c r="F926" s="272">
        <v>924</v>
      </c>
      <c r="G926" s="272" t="str">
        <f t="shared" si="74"/>
        <v/>
      </c>
      <c r="H926" s="272" t="str">
        <f>IFERROR(VLOOKUP(B926,CAPTURE_DATA!$W$4:$Z$2000,4,FALSE),"")</f>
        <v/>
      </c>
    </row>
    <row r="927" spans="1:8" x14ac:dyDescent="0.35">
      <c r="A927" s="272">
        <f t="shared" si="70"/>
        <v>1</v>
      </c>
      <c r="B927" s="7" t="str">
        <f>IF(CAPTURE_DATA!W928=0,"",CAPTURE_DATA!W928)</f>
        <v/>
      </c>
      <c r="C927" s="272" t="str">
        <f t="shared" si="71"/>
        <v/>
      </c>
      <c r="D927" s="272" t="str">
        <f t="shared" si="72"/>
        <v/>
      </c>
      <c r="E927" s="272">
        <f t="shared" si="73"/>
        <v>0</v>
      </c>
      <c r="F927" s="272">
        <v>925</v>
      </c>
      <c r="G927" s="272" t="str">
        <f t="shared" si="74"/>
        <v/>
      </c>
      <c r="H927" s="272" t="str">
        <f>IFERROR(VLOOKUP(B927,CAPTURE_DATA!$W$4:$Z$2000,4,FALSE),"")</f>
        <v/>
      </c>
    </row>
    <row r="928" spans="1:8" x14ac:dyDescent="0.35">
      <c r="A928" s="272">
        <f t="shared" si="70"/>
        <v>1</v>
      </c>
      <c r="B928" s="7" t="str">
        <f>IF(CAPTURE_DATA!W929=0,"",CAPTURE_DATA!W929)</f>
        <v/>
      </c>
      <c r="C928" s="272" t="str">
        <f t="shared" si="71"/>
        <v/>
      </c>
      <c r="D928" s="272" t="str">
        <f t="shared" si="72"/>
        <v/>
      </c>
      <c r="E928" s="272">
        <f t="shared" si="73"/>
        <v>0</v>
      </c>
      <c r="F928" s="272">
        <v>926</v>
      </c>
      <c r="G928" s="272" t="str">
        <f t="shared" si="74"/>
        <v/>
      </c>
      <c r="H928" s="272" t="str">
        <f>IFERROR(VLOOKUP(B928,CAPTURE_DATA!$W$4:$Z$2000,4,FALSE),"")</f>
        <v/>
      </c>
    </row>
    <row r="929" spans="1:8" x14ac:dyDescent="0.35">
      <c r="A929" s="272">
        <f t="shared" si="70"/>
        <v>1</v>
      </c>
      <c r="B929" s="7" t="str">
        <f>IF(CAPTURE_DATA!W930=0,"",CAPTURE_DATA!W930)</f>
        <v/>
      </c>
      <c r="C929" s="272" t="str">
        <f t="shared" si="71"/>
        <v/>
      </c>
      <c r="D929" s="272" t="str">
        <f t="shared" si="72"/>
        <v/>
      </c>
      <c r="E929" s="272">
        <f t="shared" si="73"/>
        <v>0</v>
      </c>
      <c r="F929" s="272">
        <v>927</v>
      </c>
      <c r="G929" s="272" t="str">
        <f t="shared" si="74"/>
        <v/>
      </c>
      <c r="H929" s="272" t="str">
        <f>IFERROR(VLOOKUP(B929,CAPTURE_DATA!$W$4:$Z$2000,4,FALSE),"")</f>
        <v/>
      </c>
    </row>
    <row r="930" spans="1:8" x14ac:dyDescent="0.35">
      <c r="A930" s="272">
        <f t="shared" si="70"/>
        <v>1</v>
      </c>
      <c r="B930" s="7" t="str">
        <f>IF(CAPTURE_DATA!W931=0,"",CAPTURE_DATA!W931)</f>
        <v/>
      </c>
      <c r="C930" s="272" t="str">
        <f t="shared" si="71"/>
        <v/>
      </c>
      <c r="D930" s="272" t="str">
        <f t="shared" si="72"/>
        <v/>
      </c>
      <c r="E930" s="272">
        <f t="shared" si="73"/>
        <v>0</v>
      </c>
      <c r="F930" s="272">
        <v>928</v>
      </c>
      <c r="G930" s="272" t="str">
        <f t="shared" si="74"/>
        <v/>
      </c>
      <c r="H930" s="272" t="str">
        <f>IFERROR(VLOOKUP(B930,CAPTURE_DATA!$W$4:$Z$2000,4,FALSE),"")</f>
        <v/>
      </c>
    </row>
    <row r="931" spans="1:8" x14ac:dyDescent="0.35">
      <c r="A931" s="272">
        <f t="shared" si="70"/>
        <v>1</v>
      </c>
      <c r="B931" s="7" t="str">
        <f>IF(CAPTURE_DATA!W932=0,"",CAPTURE_DATA!W932)</f>
        <v/>
      </c>
      <c r="C931" s="272" t="str">
        <f t="shared" si="71"/>
        <v/>
      </c>
      <c r="D931" s="272" t="str">
        <f t="shared" si="72"/>
        <v/>
      </c>
      <c r="E931" s="272">
        <f t="shared" si="73"/>
        <v>0</v>
      </c>
      <c r="F931" s="272">
        <v>929</v>
      </c>
      <c r="G931" s="272" t="str">
        <f t="shared" si="74"/>
        <v/>
      </c>
      <c r="H931" s="272" t="str">
        <f>IFERROR(VLOOKUP(B931,CAPTURE_DATA!$W$4:$Z$2000,4,FALSE),"")</f>
        <v/>
      </c>
    </row>
    <row r="932" spans="1:8" x14ac:dyDescent="0.35">
      <c r="A932" s="272">
        <f t="shared" si="70"/>
        <v>1</v>
      </c>
      <c r="B932" s="7" t="str">
        <f>IF(CAPTURE_DATA!W933=0,"",CAPTURE_DATA!W933)</f>
        <v/>
      </c>
      <c r="C932" s="272" t="str">
        <f t="shared" si="71"/>
        <v/>
      </c>
      <c r="D932" s="272" t="str">
        <f t="shared" si="72"/>
        <v/>
      </c>
      <c r="E932" s="272">
        <f t="shared" si="73"/>
        <v>0</v>
      </c>
      <c r="F932" s="272">
        <v>930</v>
      </c>
      <c r="G932" s="272" t="str">
        <f t="shared" si="74"/>
        <v/>
      </c>
      <c r="H932" s="272" t="str">
        <f>IFERROR(VLOOKUP(B932,CAPTURE_DATA!$W$4:$Z$2000,4,FALSE),"")</f>
        <v/>
      </c>
    </row>
    <row r="933" spans="1:8" x14ac:dyDescent="0.35">
      <c r="A933" s="272">
        <f t="shared" si="70"/>
        <v>1</v>
      </c>
      <c r="B933" s="7" t="str">
        <f>IF(CAPTURE_DATA!W934=0,"",CAPTURE_DATA!W934)</f>
        <v/>
      </c>
      <c r="C933" s="272" t="str">
        <f t="shared" si="71"/>
        <v/>
      </c>
      <c r="D933" s="272" t="str">
        <f t="shared" si="72"/>
        <v/>
      </c>
      <c r="E933" s="272">
        <f t="shared" si="73"/>
        <v>0</v>
      </c>
      <c r="F933" s="272">
        <v>931</v>
      </c>
      <c r="G933" s="272" t="str">
        <f t="shared" si="74"/>
        <v/>
      </c>
      <c r="H933" s="272" t="str">
        <f>IFERROR(VLOOKUP(B933,CAPTURE_DATA!$W$4:$Z$2000,4,FALSE),"")</f>
        <v/>
      </c>
    </row>
    <row r="934" spans="1:8" x14ac:dyDescent="0.35">
      <c r="A934" s="272">
        <f t="shared" si="70"/>
        <v>1</v>
      </c>
      <c r="B934" s="7" t="str">
        <f>IF(CAPTURE_DATA!W935=0,"",CAPTURE_DATA!W935)</f>
        <v/>
      </c>
      <c r="C934" s="272" t="str">
        <f t="shared" si="71"/>
        <v/>
      </c>
      <c r="D934" s="272" t="str">
        <f t="shared" si="72"/>
        <v/>
      </c>
      <c r="E934" s="272">
        <f t="shared" si="73"/>
        <v>0</v>
      </c>
      <c r="F934" s="272">
        <v>932</v>
      </c>
      <c r="G934" s="272" t="str">
        <f t="shared" si="74"/>
        <v/>
      </c>
      <c r="H934" s="272" t="str">
        <f>IFERROR(VLOOKUP(B934,CAPTURE_DATA!$W$4:$Z$2000,4,FALSE),"")</f>
        <v/>
      </c>
    </row>
    <row r="935" spans="1:8" x14ac:dyDescent="0.35">
      <c r="A935" s="272">
        <f t="shared" si="70"/>
        <v>1</v>
      </c>
      <c r="B935" s="7" t="str">
        <f>IF(CAPTURE_DATA!W936=0,"",CAPTURE_DATA!W936)</f>
        <v/>
      </c>
      <c r="C935" s="272" t="str">
        <f t="shared" si="71"/>
        <v/>
      </c>
      <c r="D935" s="272" t="str">
        <f t="shared" si="72"/>
        <v/>
      </c>
      <c r="E935" s="272">
        <f t="shared" si="73"/>
        <v>0</v>
      </c>
      <c r="F935" s="272">
        <v>933</v>
      </c>
      <c r="G935" s="272" t="str">
        <f t="shared" si="74"/>
        <v/>
      </c>
      <c r="H935" s="272" t="str">
        <f>IFERROR(VLOOKUP(B935,CAPTURE_DATA!$W$4:$Z$2000,4,FALSE),"")</f>
        <v/>
      </c>
    </row>
    <row r="936" spans="1:8" x14ac:dyDescent="0.35">
      <c r="A936" s="272">
        <f t="shared" si="70"/>
        <v>1</v>
      </c>
      <c r="B936" s="7" t="str">
        <f>IF(CAPTURE_DATA!W937=0,"",CAPTURE_DATA!W937)</f>
        <v/>
      </c>
      <c r="C936" s="272" t="str">
        <f t="shared" si="71"/>
        <v/>
      </c>
      <c r="D936" s="272" t="str">
        <f t="shared" si="72"/>
        <v/>
      </c>
      <c r="E936" s="272">
        <f t="shared" si="73"/>
        <v>0</v>
      </c>
      <c r="F936" s="272">
        <v>934</v>
      </c>
      <c r="G936" s="272" t="str">
        <f t="shared" si="74"/>
        <v/>
      </c>
      <c r="H936" s="272" t="str">
        <f>IFERROR(VLOOKUP(B936,CAPTURE_DATA!$W$4:$Z$2000,4,FALSE),"")</f>
        <v/>
      </c>
    </row>
    <row r="937" spans="1:8" x14ac:dyDescent="0.35">
      <c r="A937" s="272">
        <f t="shared" si="70"/>
        <v>1</v>
      </c>
      <c r="B937" s="7" t="str">
        <f>IF(CAPTURE_DATA!W938=0,"",CAPTURE_DATA!W938)</f>
        <v/>
      </c>
      <c r="C937" s="272" t="str">
        <f t="shared" si="71"/>
        <v/>
      </c>
      <c r="D937" s="272" t="str">
        <f t="shared" si="72"/>
        <v/>
      </c>
      <c r="E937" s="272">
        <f t="shared" si="73"/>
        <v>0</v>
      </c>
      <c r="F937" s="272">
        <v>935</v>
      </c>
      <c r="G937" s="272" t="str">
        <f t="shared" si="74"/>
        <v/>
      </c>
      <c r="H937" s="272" t="str">
        <f>IFERROR(VLOOKUP(B937,CAPTURE_DATA!$W$4:$Z$2000,4,FALSE),"")</f>
        <v/>
      </c>
    </row>
    <row r="938" spans="1:8" x14ac:dyDescent="0.35">
      <c r="A938" s="272">
        <f t="shared" si="70"/>
        <v>1</v>
      </c>
      <c r="B938" s="7" t="str">
        <f>IF(CAPTURE_DATA!W939=0,"",CAPTURE_DATA!W939)</f>
        <v/>
      </c>
      <c r="C938" s="272" t="str">
        <f t="shared" si="71"/>
        <v/>
      </c>
      <c r="D938" s="272" t="str">
        <f t="shared" si="72"/>
        <v/>
      </c>
      <c r="E938" s="272">
        <f t="shared" si="73"/>
        <v>0</v>
      </c>
      <c r="F938" s="272">
        <v>936</v>
      </c>
      <c r="G938" s="272" t="str">
        <f t="shared" si="74"/>
        <v/>
      </c>
      <c r="H938" s="272" t="str">
        <f>IFERROR(VLOOKUP(B938,CAPTURE_DATA!$W$4:$Z$2000,4,FALSE),"")</f>
        <v/>
      </c>
    </row>
    <row r="939" spans="1:8" x14ac:dyDescent="0.35">
      <c r="A939" s="272">
        <f t="shared" si="70"/>
        <v>1</v>
      </c>
      <c r="B939" s="7" t="str">
        <f>IF(CAPTURE_DATA!W940=0,"",CAPTURE_DATA!W940)</f>
        <v/>
      </c>
      <c r="C939" s="272" t="str">
        <f t="shared" si="71"/>
        <v/>
      </c>
      <c r="D939" s="272" t="str">
        <f t="shared" si="72"/>
        <v/>
      </c>
      <c r="E939" s="272">
        <f t="shared" si="73"/>
        <v>0</v>
      </c>
      <c r="F939" s="272">
        <v>937</v>
      </c>
      <c r="G939" s="272" t="str">
        <f t="shared" si="74"/>
        <v/>
      </c>
      <c r="H939" s="272" t="str">
        <f>IFERROR(VLOOKUP(B939,CAPTURE_DATA!$W$4:$Z$2000,4,FALSE),"")</f>
        <v/>
      </c>
    </row>
    <row r="940" spans="1:8" x14ac:dyDescent="0.35">
      <c r="A940" s="272">
        <f t="shared" si="70"/>
        <v>1</v>
      </c>
      <c r="B940" s="7" t="str">
        <f>IF(CAPTURE_DATA!W941=0,"",CAPTURE_DATA!W941)</f>
        <v/>
      </c>
      <c r="C940" s="272" t="str">
        <f t="shared" si="71"/>
        <v/>
      </c>
      <c r="D940" s="272" t="str">
        <f t="shared" si="72"/>
        <v/>
      </c>
      <c r="E940" s="272">
        <f t="shared" si="73"/>
        <v>0</v>
      </c>
      <c r="F940" s="272">
        <v>938</v>
      </c>
      <c r="G940" s="272" t="str">
        <f t="shared" si="74"/>
        <v/>
      </c>
      <c r="H940" s="272" t="str">
        <f>IFERROR(VLOOKUP(B940,CAPTURE_DATA!$W$4:$Z$2000,4,FALSE),"")</f>
        <v/>
      </c>
    </row>
    <row r="941" spans="1:8" x14ac:dyDescent="0.35">
      <c r="A941" s="272">
        <f t="shared" si="70"/>
        <v>1</v>
      </c>
      <c r="B941" s="7" t="str">
        <f>IF(CAPTURE_DATA!W942=0,"",CAPTURE_DATA!W942)</f>
        <v/>
      </c>
      <c r="C941" s="272" t="str">
        <f t="shared" si="71"/>
        <v/>
      </c>
      <c r="D941" s="272" t="str">
        <f t="shared" si="72"/>
        <v/>
      </c>
      <c r="E941" s="272">
        <f t="shared" si="73"/>
        <v>0</v>
      </c>
      <c r="F941" s="272">
        <v>939</v>
      </c>
      <c r="G941" s="272" t="str">
        <f t="shared" si="74"/>
        <v/>
      </c>
      <c r="H941" s="272" t="str">
        <f>IFERROR(VLOOKUP(B941,CAPTURE_DATA!$W$4:$Z$2000,4,FALSE),"")</f>
        <v/>
      </c>
    </row>
    <row r="942" spans="1:8" x14ac:dyDescent="0.35">
      <c r="A942" s="272">
        <f t="shared" si="70"/>
        <v>1</v>
      </c>
      <c r="B942" s="7" t="str">
        <f>IF(CAPTURE_DATA!W943=0,"",CAPTURE_DATA!W943)</f>
        <v/>
      </c>
      <c r="C942" s="272" t="str">
        <f t="shared" si="71"/>
        <v/>
      </c>
      <c r="D942" s="272" t="str">
        <f t="shared" si="72"/>
        <v/>
      </c>
      <c r="E942" s="272">
        <f t="shared" si="73"/>
        <v>0</v>
      </c>
      <c r="F942" s="272">
        <v>940</v>
      </c>
      <c r="G942" s="272" t="str">
        <f t="shared" si="74"/>
        <v/>
      </c>
      <c r="H942" s="272" t="str">
        <f>IFERROR(VLOOKUP(B942,CAPTURE_DATA!$W$4:$Z$2000,4,FALSE),"")</f>
        <v/>
      </c>
    </row>
    <row r="943" spans="1:8" x14ac:dyDescent="0.35">
      <c r="A943" s="272">
        <f t="shared" si="70"/>
        <v>1</v>
      </c>
      <c r="B943" s="7" t="str">
        <f>IF(CAPTURE_DATA!W944=0,"",CAPTURE_DATA!W944)</f>
        <v/>
      </c>
      <c r="C943" s="272" t="str">
        <f t="shared" si="71"/>
        <v/>
      </c>
      <c r="D943" s="272" t="str">
        <f t="shared" si="72"/>
        <v/>
      </c>
      <c r="E943" s="272">
        <f t="shared" si="73"/>
        <v>0</v>
      </c>
      <c r="F943" s="272">
        <v>941</v>
      </c>
      <c r="G943" s="272" t="str">
        <f t="shared" si="74"/>
        <v/>
      </c>
      <c r="H943" s="272" t="str">
        <f>IFERROR(VLOOKUP(B943,CAPTURE_DATA!$W$4:$Z$2000,4,FALSE),"")</f>
        <v/>
      </c>
    </row>
    <row r="944" spans="1:8" x14ac:dyDescent="0.35">
      <c r="A944" s="272">
        <f t="shared" si="70"/>
        <v>1</v>
      </c>
      <c r="B944" s="7" t="str">
        <f>IF(CAPTURE_DATA!W945=0,"",CAPTURE_DATA!W945)</f>
        <v/>
      </c>
      <c r="C944" s="272" t="str">
        <f t="shared" si="71"/>
        <v/>
      </c>
      <c r="D944" s="272" t="str">
        <f t="shared" si="72"/>
        <v/>
      </c>
      <c r="E944" s="272">
        <f t="shared" si="73"/>
        <v>0</v>
      </c>
      <c r="F944" s="272">
        <v>942</v>
      </c>
      <c r="G944" s="272" t="str">
        <f t="shared" si="74"/>
        <v/>
      </c>
      <c r="H944" s="272" t="str">
        <f>IFERROR(VLOOKUP(B944,CAPTURE_DATA!$W$4:$Z$2000,4,FALSE),"")</f>
        <v/>
      </c>
    </row>
    <row r="945" spans="1:8" x14ac:dyDescent="0.35">
      <c r="A945" s="272">
        <f t="shared" si="70"/>
        <v>1</v>
      </c>
      <c r="B945" s="7" t="str">
        <f>IF(CAPTURE_DATA!W946=0,"",CAPTURE_DATA!W946)</f>
        <v/>
      </c>
      <c r="C945" s="272" t="str">
        <f t="shared" si="71"/>
        <v/>
      </c>
      <c r="D945" s="272" t="str">
        <f t="shared" si="72"/>
        <v/>
      </c>
      <c r="E945" s="272">
        <f t="shared" si="73"/>
        <v>0</v>
      </c>
      <c r="F945" s="272">
        <v>943</v>
      </c>
      <c r="G945" s="272" t="str">
        <f t="shared" si="74"/>
        <v/>
      </c>
      <c r="H945" s="272" t="str">
        <f>IFERROR(VLOOKUP(B945,CAPTURE_DATA!$W$4:$Z$2000,4,FALSE),"")</f>
        <v/>
      </c>
    </row>
    <row r="946" spans="1:8" x14ac:dyDescent="0.35">
      <c r="A946" s="272">
        <f t="shared" si="70"/>
        <v>1</v>
      </c>
      <c r="B946" s="7" t="str">
        <f>IF(CAPTURE_DATA!W947=0,"",CAPTURE_DATA!W947)</f>
        <v/>
      </c>
      <c r="C946" s="272" t="str">
        <f t="shared" si="71"/>
        <v/>
      </c>
      <c r="D946" s="272" t="str">
        <f t="shared" si="72"/>
        <v/>
      </c>
      <c r="E946" s="272">
        <f t="shared" si="73"/>
        <v>0</v>
      </c>
      <c r="F946" s="272">
        <v>944</v>
      </c>
      <c r="G946" s="272" t="str">
        <f t="shared" si="74"/>
        <v/>
      </c>
      <c r="H946" s="272" t="str">
        <f>IFERROR(VLOOKUP(B946,CAPTURE_DATA!$W$4:$Z$2000,4,FALSE),"")</f>
        <v/>
      </c>
    </row>
    <row r="947" spans="1:8" x14ac:dyDescent="0.35">
      <c r="A947" s="272">
        <f t="shared" si="70"/>
        <v>1</v>
      </c>
      <c r="B947" s="7" t="str">
        <f>IF(CAPTURE_DATA!W948=0,"",CAPTURE_DATA!W948)</f>
        <v/>
      </c>
      <c r="C947" s="272" t="str">
        <f t="shared" si="71"/>
        <v/>
      </c>
      <c r="D947" s="272" t="str">
        <f t="shared" si="72"/>
        <v/>
      </c>
      <c r="E947" s="272">
        <f t="shared" si="73"/>
        <v>0</v>
      </c>
      <c r="F947" s="272">
        <v>945</v>
      </c>
      <c r="G947" s="272" t="str">
        <f t="shared" si="74"/>
        <v/>
      </c>
      <c r="H947" s="272" t="str">
        <f>IFERROR(VLOOKUP(B947,CAPTURE_DATA!$W$4:$Z$2000,4,FALSE),"")</f>
        <v/>
      </c>
    </row>
    <row r="948" spans="1:8" x14ac:dyDescent="0.35">
      <c r="A948" s="272">
        <f t="shared" si="70"/>
        <v>1</v>
      </c>
      <c r="B948" s="7" t="str">
        <f>IF(CAPTURE_DATA!W949=0,"",CAPTURE_DATA!W949)</f>
        <v/>
      </c>
      <c r="C948" s="272" t="str">
        <f t="shared" si="71"/>
        <v/>
      </c>
      <c r="D948" s="272" t="str">
        <f t="shared" si="72"/>
        <v/>
      </c>
      <c r="E948" s="272">
        <f t="shared" si="73"/>
        <v>0</v>
      </c>
      <c r="F948" s="272">
        <v>946</v>
      </c>
      <c r="G948" s="272" t="str">
        <f t="shared" si="74"/>
        <v/>
      </c>
      <c r="H948" s="272" t="str">
        <f>IFERROR(VLOOKUP(B948,CAPTURE_DATA!$W$4:$Z$2000,4,FALSE),"")</f>
        <v/>
      </c>
    </row>
    <row r="949" spans="1:8" x14ac:dyDescent="0.35">
      <c r="A949" s="272">
        <f t="shared" si="70"/>
        <v>1</v>
      </c>
      <c r="B949" s="7" t="str">
        <f>IF(CAPTURE_DATA!W950=0,"",CAPTURE_DATA!W950)</f>
        <v/>
      </c>
      <c r="C949" s="272" t="str">
        <f t="shared" si="71"/>
        <v/>
      </c>
      <c r="D949" s="272" t="str">
        <f t="shared" si="72"/>
        <v/>
      </c>
      <c r="E949" s="272">
        <f t="shared" si="73"/>
        <v>0</v>
      </c>
      <c r="F949" s="272">
        <v>947</v>
      </c>
      <c r="G949" s="272" t="str">
        <f t="shared" si="74"/>
        <v/>
      </c>
      <c r="H949" s="272" t="str">
        <f>IFERROR(VLOOKUP(B949,CAPTURE_DATA!$W$4:$Z$2000,4,FALSE),"")</f>
        <v/>
      </c>
    </row>
    <row r="950" spans="1:8" x14ac:dyDescent="0.35">
      <c r="A950" s="272">
        <f t="shared" si="70"/>
        <v>1</v>
      </c>
      <c r="B950" s="7" t="str">
        <f>IF(CAPTURE_DATA!W951=0,"",CAPTURE_DATA!W951)</f>
        <v/>
      </c>
      <c r="C950" s="272" t="str">
        <f t="shared" si="71"/>
        <v/>
      </c>
      <c r="D950" s="272" t="str">
        <f t="shared" si="72"/>
        <v/>
      </c>
      <c r="E950" s="272">
        <f t="shared" si="73"/>
        <v>0</v>
      </c>
      <c r="F950" s="272">
        <v>948</v>
      </c>
      <c r="G950" s="272" t="str">
        <f t="shared" si="74"/>
        <v/>
      </c>
      <c r="H950" s="272" t="str">
        <f>IFERROR(VLOOKUP(B950,CAPTURE_DATA!$W$4:$Z$2000,4,FALSE),"")</f>
        <v/>
      </c>
    </row>
    <row r="951" spans="1:8" x14ac:dyDescent="0.35">
      <c r="A951" s="272">
        <f t="shared" si="70"/>
        <v>1</v>
      </c>
      <c r="B951" s="7" t="str">
        <f>IF(CAPTURE_DATA!W952=0,"",CAPTURE_DATA!W952)</f>
        <v/>
      </c>
      <c r="C951" s="272" t="str">
        <f t="shared" si="71"/>
        <v/>
      </c>
      <c r="D951" s="272" t="str">
        <f t="shared" si="72"/>
        <v/>
      </c>
      <c r="E951" s="272">
        <f t="shared" si="73"/>
        <v>0</v>
      </c>
      <c r="F951" s="272">
        <v>949</v>
      </c>
      <c r="G951" s="272" t="str">
        <f t="shared" si="74"/>
        <v/>
      </c>
      <c r="H951" s="272" t="str">
        <f>IFERROR(VLOOKUP(B951,CAPTURE_DATA!$W$4:$Z$2000,4,FALSE),"")</f>
        <v/>
      </c>
    </row>
    <row r="952" spans="1:8" x14ac:dyDescent="0.35">
      <c r="A952" s="272">
        <f t="shared" si="70"/>
        <v>1</v>
      </c>
      <c r="B952" s="7" t="str">
        <f>IF(CAPTURE_DATA!W953=0,"",CAPTURE_DATA!W953)</f>
        <v/>
      </c>
      <c r="C952" s="272" t="str">
        <f t="shared" si="71"/>
        <v/>
      </c>
      <c r="D952" s="272" t="str">
        <f t="shared" si="72"/>
        <v/>
      </c>
      <c r="E952" s="272">
        <f t="shared" si="73"/>
        <v>0</v>
      </c>
      <c r="F952" s="272">
        <v>950</v>
      </c>
      <c r="G952" s="272" t="str">
        <f t="shared" si="74"/>
        <v/>
      </c>
      <c r="H952" s="272" t="str">
        <f>IFERROR(VLOOKUP(B952,CAPTURE_DATA!$W$4:$Z$2000,4,FALSE),"")</f>
        <v/>
      </c>
    </row>
    <row r="953" spans="1:8" x14ac:dyDescent="0.35">
      <c r="A953" s="272">
        <f t="shared" si="70"/>
        <v>1</v>
      </c>
      <c r="B953" s="7" t="str">
        <f>IF(CAPTURE_DATA!W954=0,"",CAPTURE_DATA!W954)</f>
        <v/>
      </c>
      <c r="C953" s="272" t="str">
        <f t="shared" si="71"/>
        <v/>
      </c>
      <c r="D953" s="272" t="str">
        <f t="shared" si="72"/>
        <v/>
      </c>
      <c r="E953" s="272">
        <f t="shared" si="73"/>
        <v>0</v>
      </c>
      <c r="F953" s="272">
        <v>951</v>
      </c>
      <c r="G953" s="272" t="str">
        <f t="shared" si="74"/>
        <v/>
      </c>
      <c r="H953" s="272" t="str">
        <f>IFERROR(VLOOKUP(B953,CAPTURE_DATA!$W$4:$Z$2000,4,FALSE),"")</f>
        <v/>
      </c>
    </row>
    <row r="954" spans="1:8" x14ac:dyDescent="0.35">
      <c r="A954" s="272">
        <f t="shared" si="70"/>
        <v>1</v>
      </c>
      <c r="B954" s="7" t="str">
        <f>IF(CAPTURE_DATA!W955=0,"",CAPTURE_DATA!W955)</f>
        <v/>
      </c>
      <c r="C954" s="272" t="str">
        <f t="shared" si="71"/>
        <v/>
      </c>
      <c r="D954" s="272" t="str">
        <f t="shared" si="72"/>
        <v/>
      </c>
      <c r="E954" s="272">
        <f t="shared" si="73"/>
        <v>0</v>
      </c>
      <c r="F954" s="272">
        <v>952</v>
      </c>
      <c r="G954" s="272" t="str">
        <f t="shared" si="74"/>
        <v/>
      </c>
      <c r="H954" s="272" t="str">
        <f>IFERROR(VLOOKUP(B954,CAPTURE_DATA!$W$4:$Z$2000,4,FALSE),"")</f>
        <v/>
      </c>
    </row>
    <row r="955" spans="1:8" x14ac:dyDescent="0.35">
      <c r="A955" s="272">
        <f t="shared" si="70"/>
        <v>1</v>
      </c>
      <c r="B955" s="7" t="str">
        <f>IF(CAPTURE_DATA!W956=0,"",CAPTURE_DATA!W956)</f>
        <v/>
      </c>
      <c r="C955" s="272" t="str">
        <f t="shared" si="71"/>
        <v/>
      </c>
      <c r="D955" s="272" t="str">
        <f t="shared" si="72"/>
        <v/>
      </c>
      <c r="E955" s="272">
        <f t="shared" si="73"/>
        <v>0</v>
      </c>
      <c r="F955" s="272">
        <v>953</v>
      </c>
      <c r="G955" s="272" t="str">
        <f t="shared" si="74"/>
        <v/>
      </c>
      <c r="H955" s="272" t="str">
        <f>IFERROR(VLOOKUP(B955,CAPTURE_DATA!$W$4:$Z$2000,4,FALSE),"")</f>
        <v/>
      </c>
    </row>
    <row r="956" spans="1:8" x14ac:dyDescent="0.35">
      <c r="A956" s="272">
        <f t="shared" si="70"/>
        <v>1</v>
      </c>
      <c r="B956" s="7" t="str">
        <f>IF(CAPTURE_DATA!W957=0,"",CAPTURE_DATA!W957)</f>
        <v/>
      </c>
      <c r="C956" s="272" t="str">
        <f t="shared" si="71"/>
        <v/>
      </c>
      <c r="D956" s="272" t="str">
        <f t="shared" si="72"/>
        <v/>
      </c>
      <c r="E956" s="272">
        <f t="shared" si="73"/>
        <v>0</v>
      </c>
      <c r="F956" s="272">
        <v>954</v>
      </c>
      <c r="G956" s="272" t="str">
        <f t="shared" si="74"/>
        <v/>
      </c>
      <c r="H956" s="272" t="str">
        <f>IFERROR(VLOOKUP(B956,CAPTURE_DATA!$W$4:$Z$2000,4,FALSE),"")</f>
        <v/>
      </c>
    </row>
    <row r="957" spans="1:8" x14ac:dyDescent="0.35">
      <c r="A957" s="272">
        <f t="shared" si="70"/>
        <v>1</v>
      </c>
      <c r="B957" s="7" t="str">
        <f>IF(CAPTURE_DATA!W958=0,"",CAPTURE_DATA!W958)</f>
        <v/>
      </c>
      <c r="C957" s="272" t="str">
        <f t="shared" si="71"/>
        <v/>
      </c>
      <c r="D957" s="272" t="str">
        <f t="shared" si="72"/>
        <v/>
      </c>
      <c r="E957" s="272">
        <f t="shared" si="73"/>
        <v>0</v>
      </c>
      <c r="F957" s="272">
        <v>955</v>
      </c>
      <c r="G957" s="272" t="str">
        <f t="shared" si="74"/>
        <v/>
      </c>
      <c r="H957" s="272" t="str">
        <f>IFERROR(VLOOKUP(B957,CAPTURE_DATA!$W$4:$Z$2000,4,FALSE),"")</f>
        <v/>
      </c>
    </row>
    <row r="958" spans="1:8" x14ac:dyDescent="0.35">
      <c r="A958" s="272">
        <f t="shared" si="70"/>
        <v>1</v>
      </c>
      <c r="B958" s="7" t="str">
        <f>IF(CAPTURE_DATA!W959=0,"",CAPTURE_DATA!W959)</f>
        <v/>
      </c>
      <c r="C958" s="272" t="str">
        <f t="shared" si="71"/>
        <v/>
      </c>
      <c r="D958" s="272" t="str">
        <f t="shared" si="72"/>
        <v/>
      </c>
      <c r="E958" s="272">
        <f t="shared" si="73"/>
        <v>0</v>
      </c>
      <c r="F958" s="272">
        <v>956</v>
      </c>
      <c r="G958" s="272" t="str">
        <f t="shared" si="74"/>
        <v/>
      </c>
      <c r="H958" s="272" t="str">
        <f>IFERROR(VLOOKUP(B958,CAPTURE_DATA!$W$4:$Z$2000,4,FALSE),"")</f>
        <v/>
      </c>
    </row>
    <row r="959" spans="1:8" x14ac:dyDescent="0.35">
      <c r="A959" s="272">
        <f t="shared" si="70"/>
        <v>1</v>
      </c>
      <c r="B959" s="7" t="str">
        <f>IF(CAPTURE_DATA!W960=0,"",CAPTURE_DATA!W960)</f>
        <v/>
      </c>
      <c r="C959" s="272" t="str">
        <f t="shared" si="71"/>
        <v/>
      </c>
      <c r="D959" s="272" t="str">
        <f t="shared" si="72"/>
        <v/>
      </c>
      <c r="E959" s="272">
        <f t="shared" si="73"/>
        <v>0</v>
      </c>
      <c r="F959" s="272">
        <v>957</v>
      </c>
      <c r="G959" s="272" t="str">
        <f t="shared" si="74"/>
        <v/>
      </c>
      <c r="H959" s="272" t="str">
        <f>IFERROR(VLOOKUP(B959,CAPTURE_DATA!$W$4:$Z$2000,4,FALSE),"")</f>
        <v/>
      </c>
    </row>
    <row r="960" spans="1:8" x14ac:dyDescent="0.35">
      <c r="A960" s="272">
        <f t="shared" si="70"/>
        <v>1</v>
      </c>
      <c r="B960" s="7" t="str">
        <f>IF(CAPTURE_DATA!W961=0,"",CAPTURE_DATA!W961)</f>
        <v/>
      </c>
      <c r="C960" s="272" t="str">
        <f t="shared" si="71"/>
        <v/>
      </c>
      <c r="D960" s="272" t="str">
        <f t="shared" si="72"/>
        <v/>
      </c>
      <c r="E960" s="272">
        <f t="shared" si="73"/>
        <v>0</v>
      </c>
      <c r="F960" s="272">
        <v>958</v>
      </c>
      <c r="G960" s="272" t="str">
        <f t="shared" si="74"/>
        <v/>
      </c>
      <c r="H960" s="272" t="str">
        <f>IFERROR(VLOOKUP(B960,CAPTURE_DATA!$W$4:$Z$2000,4,FALSE),"")</f>
        <v/>
      </c>
    </row>
    <row r="961" spans="1:8" x14ac:dyDescent="0.35">
      <c r="A961" s="272">
        <f t="shared" si="70"/>
        <v>1</v>
      </c>
      <c r="B961" s="7" t="str">
        <f>IF(CAPTURE_DATA!W962=0,"",CAPTURE_DATA!W962)</f>
        <v/>
      </c>
      <c r="C961" s="272" t="str">
        <f t="shared" si="71"/>
        <v/>
      </c>
      <c r="D961" s="272" t="str">
        <f t="shared" si="72"/>
        <v/>
      </c>
      <c r="E961" s="272">
        <f t="shared" si="73"/>
        <v>0</v>
      </c>
      <c r="F961" s="272">
        <v>959</v>
      </c>
      <c r="G961" s="272" t="str">
        <f t="shared" si="74"/>
        <v/>
      </c>
      <c r="H961" s="272" t="str">
        <f>IFERROR(VLOOKUP(B961,CAPTURE_DATA!$W$4:$Z$2000,4,FALSE),"")</f>
        <v/>
      </c>
    </row>
    <row r="962" spans="1:8" x14ac:dyDescent="0.35">
      <c r="A962" s="272">
        <f t="shared" si="70"/>
        <v>1</v>
      </c>
      <c r="B962" s="7" t="str">
        <f>IF(CAPTURE_DATA!W963=0,"",CAPTURE_DATA!W963)</f>
        <v/>
      </c>
      <c r="C962" s="272" t="str">
        <f t="shared" si="71"/>
        <v/>
      </c>
      <c r="D962" s="272" t="str">
        <f t="shared" si="72"/>
        <v/>
      </c>
      <c r="E962" s="272">
        <f t="shared" si="73"/>
        <v>0</v>
      </c>
      <c r="F962" s="272">
        <v>960</v>
      </c>
      <c r="G962" s="272" t="str">
        <f t="shared" si="74"/>
        <v/>
      </c>
      <c r="H962" s="272" t="str">
        <f>IFERROR(VLOOKUP(B962,CAPTURE_DATA!$W$4:$Z$2000,4,FALSE),"")</f>
        <v/>
      </c>
    </row>
    <row r="963" spans="1:8" x14ac:dyDescent="0.35">
      <c r="A963" s="272">
        <f t="shared" si="70"/>
        <v>1</v>
      </c>
      <c r="B963" s="7" t="str">
        <f>IF(CAPTURE_DATA!W964=0,"",CAPTURE_DATA!W964)</f>
        <v/>
      </c>
      <c r="C963" s="272" t="str">
        <f t="shared" si="71"/>
        <v/>
      </c>
      <c r="D963" s="272" t="str">
        <f t="shared" si="72"/>
        <v/>
      </c>
      <c r="E963" s="272">
        <f t="shared" si="73"/>
        <v>0</v>
      </c>
      <c r="F963" s="272">
        <v>961</v>
      </c>
      <c r="G963" s="272" t="str">
        <f t="shared" si="74"/>
        <v/>
      </c>
      <c r="H963" s="272" t="str">
        <f>IFERROR(VLOOKUP(B963,CAPTURE_DATA!$W$4:$Z$2000,4,FALSE),"")</f>
        <v/>
      </c>
    </row>
    <row r="964" spans="1:8" x14ac:dyDescent="0.35">
      <c r="A964" s="272">
        <f t="shared" ref="A964:A1027" si="75">RANK(E964,$E$3:$E$2000,)</f>
        <v>1</v>
      </c>
      <c r="B964" s="7" t="str">
        <f>IF(CAPTURE_DATA!W965=0,"",CAPTURE_DATA!W965)</f>
        <v/>
      </c>
      <c r="C964" s="272" t="str">
        <f t="shared" ref="C964:C1027" si="76">IFERROR(VALUE(B964),"")</f>
        <v/>
      </c>
      <c r="D964" s="272" t="str">
        <f t="shared" ref="D964:D1027" si="77">IF(CONCATENATE(B964,"-",H964)="-","",(CONCATENATE(B964,"-",H964)))</f>
        <v/>
      </c>
      <c r="E964" s="272">
        <f t="shared" ref="E964:E1027" si="78">IF(C964="",0,C964)</f>
        <v>0</v>
      </c>
      <c r="F964" s="272">
        <v>962</v>
      </c>
      <c r="G964" s="272" t="str">
        <f t="shared" ref="G964:G1027" si="79">IFERROR(VLOOKUP(F964,$A$1:$D$2000,4,FALSE),"")</f>
        <v/>
      </c>
      <c r="H964" s="272" t="str">
        <f>IFERROR(VLOOKUP(B964,CAPTURE_DATA!$W$4:$Z$2000,4,FALSE),"")</f>
        <v/>
      </c>
    </row>
    <row r="965" spans="1:8" x14ac:dyDescent="0.35">
      <c r="A965" s="272">
        <f t="shared" si="75"/>
        <v>1</v>
      </c>
      <c r="B965" s="7" t="str">
        <f>IF(CAPTURE_DATA!W966=0,"",CAPTURE_DATA!W966)</f>
        <v/>
      </c>
      <c r="C965" s="272" t="str">
        <f t="shared" si="76"/>
        <v/>
      </c>
      <c r="D965" s="272" t="str">
        <f t="shared" si="77"/>
        <v/>
      </c>
      <c r="E965" s="272">
        <f t="shared" si="78"/>
        <v>0</v>
      </c>
      <c r="F965" s="272">
        <v>963</v>
      </c>
      <c r="G965" s="272" t="str">
        <f t="shared" si="79"/>
        <v/>
      </c>
      <c r="H965" s="272" t="str">
        <f>IFERROR(VLOOKUP(B965,CAPTURE_DATA!$W$4:$Z$2000,4,FALSE),"")</f>
        <v/>
      </c>
    </row>
    <row r="966" spans="1:8" x14ac:dyDescent="0.35">
      <c r="A966" s="272">
        <f t="shared" si="75"/>
        <v>1</v>
      </c>
      <c r="B966" s="7" t="str">
        <f>IF(CAPTURE_DATA!W967=0,"",CAPTURE_DATA!W967)</f>
        <v/>
      </c>
      <c r="C966" s="272" t="str">
        <f t="shared" si="76"/>
        <v/>
      </c>
      <c r="D966" s="272" t="str">
        <f t="shared" si="77"/>
        <v/>
      </c>
      <c r="E966" s="272">
        <f t="shared" si="78"/>
        <v>0</v>
      </c>
      <c r="F966" s="272">
        <v>964</v>
      </c>
      <c r="G966" s="272" t="str">
        <f t="shared" si="79"/>
        <v/>
      </c>
      <c r="H966" s="272" t="str">
        <f>IFERROR(VLOOKUP(B966,CAPTURE_DATA!$W$4:$Z$2000,4,FALSE),"")</f>
        <v/>
      </c>
    </row>
    <row r="967" spans="1:8" x14ac:dyDescent="0.35">
      <c r="A967" s="272">
        <f t="shared" si="75"/>
        <v>1</v>
      </c>
      <c r="B967" s="7" t="str">
        <f>IF(CAPTURE_DATA!W968=0,"",CAPTURE_DATA!W968)</f>
        <v/>
      </c>
      <c r="C967" s="272" t="str">
        <f t="shared" si="76"/>
        <v/>
      </c>
      <c r="D967" s="272" t="str">
        <f t="shared" si="77"/>
        <v/>
      </c>
      <c r="E967" s="272">
        <f t="shared" si="78"/>
        <v>0</v>
      </c>
      <c r="F967" s="272">
        <v>965</v>
      </c>
      <c r="G967" s="272" t="str">
        <f t="shared" si="79"/>
        <v/>
      </c>
      <c r="H967" s="272" t="str">
        <f>IFERROR(VLOOKUP(B967,CAPTURE_DATA!$W$4:$Z$2000,4,FALSE),"")</f>
        <v/>
      </c>
    </row>
    <row r="968" spans="1:8" x14ac:dyDescent="0.35">
      <c r="A968" s="272">
        <f t="shared" si="75"/>
        <v>1</v>
      </c>
      <c r="B968" s="7" t="str">
        <f>IF(CAPTURE_DATA!W969=0,"",CAPTURE_DATA!W969)</f>
        <v/>
      </c>
      <c r="C968" s="272" t="str">
        <f t="shared" si="76"/>
        <v/>
      </c>
      <c r="D968" s="272" t="str">
        <f t="shared" si="77"/>
        <v/>
      </c>
      <c r="E968" s="272">
        <f t="shared" si="78"/>
        <v>0</v>
      </c>
      <c r="F968" s="272">
        <v>966</v>
      </c>
      <c r="G968" s="272" t="str">
        <f t="shared" si="79"/>
        <v/>
      </c>
      <c r="H968" s="272" t="str">
        <f>IFERROR(VLOOKUP(B968,CAPTURE_DATA!$W$4:$Z$2000,4,FALSE),"")</f>
        <v/>
      </c>
    </row>
    <row r="969" spans="1:8" x14ac:dyDescent="0.35">
      <c r="A969" s="272">
        <f t="shared" si="75"/>
        <v>1</v>
      </c>
      <c r="B969" s="7" t="str">
        <f>IF(CAPTURE_DATA!W970=0,"",CAPTURE_DATA!W970)</f>
        <v/>
      </c>
      <c r="C969" s="272" t="str">
        <f t="shared" si="76"/>
        <v/>
      </c>
      <c r="D969" s="272" t="str">
        <f t="shared" si="77"/>
        <v/>
      </c>
      <c r="E969" s="272">
        <f t="shared" si="78"/>
        <v>0</v>
      </c>
      <c r="F969" s="272">
        <v>967</v>
      </c>
      <c r="G969" s="272" t="str">
        <f t="shared" si="79"/>
        <v/>
      </c>
      <c r="H969" s="272" t="str">
        <f>IFERROR(VLOOKUP(B969,CAPTURE_DATA!$W$4:$Z$2000,4,FALSE),"")</f>
        <v/>
      </c>
    </row>
    <row r="970" spans="1:8" x14ac:dyDescent="0.35">
      <c r="A970" s="272">
        <f t="shared" si="75"/>
        <v>1</v>
      </c>
      <c r="B970" s="7" t="str">
        <f>IF(CAPTURE_DATA!W971=0,"",CAPTURE_DATA!W971)</f>
        <v/>
      </c>
      <c r="C970" s="272" t="str">
        <f t="shared" si="76"/>
        <v/>
      </c>
      <c r="D970" s="272" t="str">
        <f t="shared" si="77"/>
        <v/>
      </c>
      <c r="E970" s="272">
        <f t="shared" si="78"/>
        <v>0</v>
      </c>
      <c r="F970" s="272">
        <v>968</v>
      </c>
      <c r="G970" s="272" t="str">
        <f t="shared" si="79"/>
        <v/>
      </c>
      <c r="H970" s="272" t="str">
        <f>IFERROR(VLOOKUP(B970,CAPTURE_DATA!$W$4:$Z$2000,4,FALSE),"")</f>
        <v/>
      </c>
    </row>
    <row r="971" spans="1:8" x14ac:dyDescent="0.35">
      <c r="A971" s="272">
        <f t="shared" si="75"/>
        <v>1</v>
      </c>
      <c r="B971" s="7" t="str">
        <f>IF(CAPTURE_DATA!W972=0,"",CAPTURE_DATA!W972)</f>
        <v/>
      </c>
      <c r="C971" s="272" t="str">
        <f t="shared" si="76"/>
        <v/>
      </c>
      <c r="D971" s="272" t="str">
        <f t="shared" si="77"/>
        <v/>
      </c>
      <c r="E971" s="272">
        <f t="shared" si="78"/>
        <v>0</v>
      </c>
      <c r="F971" s="272">
        <v>969</v>
      </c>
      <c r="G971" s="272" t="str">
        <f t="shared" si="79"/>
        <v/>
      </c>
      <c r="H971" s="272" t="str">
        <f>IFERROR(VLOOKUP(B971,CAPTURE_DATA!$W$4:$Z$2000,4,FALSE),"")</f>
        <v/>
      </c>
    </row>
    <row r="972" spans="1:8" x14ac:dyDescent="0.35">
      <c r="A972" s="272">
        <f t="shared" si="75"/>
        <v>1</v>
      </c>
      <c r="B972" s="7" t="str">
        <f>IF(CAPTURE_DATA!W973=0,"",CAPTURE_DATA!W973)</f>
        <v/>
      </c>
      <c r="C972" s="272" t="str">
        <f t="shared" si="76"/>
        <v/>
      </c>
      <c r="D972" s="272" t="str">
        <f t="shared" si="77"/>
        <v/>
      </c>
      <c r="E972" s="272">
        <f t="shared" si="78"/>
        <v>0</v>
      </c>
      <c r="F972" s="272">
        <v>970</v>
      </c>
      <c r="G972" s="272" t="str">
        <f t="shared" si="79"/>
        <v/>
      </c>
      <c r="H972" s="272" t="str">
        <f>IFERROR(VLOOKUP(B972,CAPTURE_DATA!$W$4:$Z$2000,4,FALSE),"")</f>
        <v/>
      </c>
    </row>
    <row r="973" spans="1:8" x14ac:dyDescent="0.35">
      <c r="A973" s="272">
        <f t="shared" si="75"/>
        <v>1</v>
      </c>
      <c r="B973" s="7" t="str">
        <f>IF(CAPTURE_DATA!W974=0,"",CAPTURE_DATA!W974)</f>
        <v/>
      </c>
      <c r="C973" s="272" t="str">
        <f t="shared" si="76"/>
        <v/>
      </c>
      <c r="D973" s="272" t="str">
        <f t="shared" si="77"/>
        <v/>
      </c>
      <c r="E973" s="272">
        <f t="shared" si="78"/>
        <v>0</v>
      </c>
      <c r="F973" s="272">
        <v>971</v>
      </c>
      <c r="G973" s="272" t="str">
        <f t="shared" si="79"/>
        <v/>
      </c>
      <c r="H973" s="272" t="str">
        <f>IFERROR(VLOOKUP(B973,CAPTURE_DATA!$W$4:$Z$2000,4,FALSE),"")</f>
        <v/>
      </c>
    </row>
    <row r="974" spans="1:8" x14ac:dyDescent="0.35">
      <c r="A974" s="272">
        <f t="shared" si="75"/>
        <v>1</v>
      </c>
      <c r="B974" s="7" t="str">
        <f>IF(CAPTURE_DATA!W975=0,"",CAPTURE_DATA!W975)</f>
        <v/>
      </c>
      <c r="C974" s="272" t="str">
        <f t="shared" si="76"/>
        <v/>
      </c>
      <c r="D974" s="272" t="str">
        <f t="shared" si="77"/>
        <v/>
      </c>
      <c r="E974" s="272">
        <f t="shared" si="78"/>
        <v>0</v>
      </c>
      <c r="F974" s="272">
        <v>972</v>
      </c>
      <c r="G974" s="272" t="str">
        <f t="shared" si="79"/>
        <v/>
      </c>
      <c r="H974" s="272" t="str">
        <f>IFERROR(VLOOKUP(B974,CAPTURE_DATA!$W$4:$Z$2000,4,FALSE),"")</f>
        <v/>
      </c>
    </row>
    <row r="975" spans="1:8" x14ac:dyDescent="0.35">
      <c r="A975" s="272">
        <f t="shared" si="75"/>
        <v>1</v>
      </c>
      <c r="B975" s="7" t="str">
        <f>IF(CAPTURE_DATA!W976=0,"",CAPTURE_DATA!W976)</f>
        <v/>
      </c>
      <c r="C975" s="272" t="str">
        <f t="shared" si="76"/>
        <v/>
      </c>
      <c r="D975" s="272" t="str">
        <f t="shared" si="77"/>
        <v/>
      </c>
      <c r="E975" s="272">
        <f t="shared" si="78"/>
        <v>0</v>
      </c>
      <c r="F975" s="272">
        <v>973</v>
      </c>
      <c r="G975" s="272" t="str">
        <f t="shared" si="79"/>
        <v/>
      </c>
      <c r="H975" s="272" t="str">
        <f>IFERROR(VLOOKUP(B975,CAPTURE_DATA!$W$4:$Z$2000,4,FALSE),"")</f>
        <v/>
      </c>
    </row>
    <row r="976" spans="1:8" x14ac:dyDescent="0.35">
      <c r="A976" s="272">
        <f t="shared" si="75"/>
        <v>1</v>
      </c>
      <c r="B976" s="7" t="str">
        <f>IF(CAPTURE_DATA!W977=0,"",CAPTURE_DATA!W977)</f>
        <v/>
      </c>
      <c r="C976" s="272" t="str">
        <f t="shared" si="76"/>
        <v/>
      </c>
      <c r="D976" s="272" t="str">
        <f t="shared" si="77"/>
        <v/>
      </c>
      <c r="E976" s="272">
        <f t="shared" si="78"/>
        <v>0</v>
      </c>
      <c r="F976" s="272">
        <v>974</v>
      </c>
      <c r="G976" s="272" t="str">
        <f t="shared" si="79"/>
        <v/>
      </c>
      <c r="H976" s="272" t="str">
        <f>IFERROR(VLOOKUP(B976,CAPTURE_DATA!$W$4:$Z$2000,4,FALSE),"")</f>
        <v/>
      </c>
    </row>
    <row r="977" spans="1:8" x14ac:dyDescent="0.35">
      <c r="A977" s="272">
        <f t="shared" si="75"/>
        <v>1</v>
      </c>
      <c r="B977" s="7" t="str">
        <f>IF(CAPTURE_DATA!W978=0,"",CAPTURE_DATA!W978)</f>
        <v/>
      </c>
      <c r="C977" s="272" t="str">
        <f t="shared" si="76"/>
        <v/>
      </c>
      <c r="D977" s="272" t="str">
        <f t="shared" si="77"/>
        <v/>
      </c>
      <c r="E977" s="272">
        <f t="shared" si="78"/>
        <v>0</v>
      </c>
      <c r="F977" s="272">
        <v>975</v>
      </c>
      <c r="G977" s="272" t="str">
        <f t="shared" si="79"/>
        <v/>
      </c>
      <c r="H977" s="272" t="str">
        <f>IFERROR(VLOOKUP(B977,CAPTURE_DATA!$W$4:$Z$2000,4,FALSE),"")</f>
        <v/>
      </c>
    </row>
    <row r="978" spans="1:8" x14ac:dyDescent="0.35">
      <c r="A978" s="272">
        <f t="shared" si="75"/>
        <v>1</v>
      </c>
      <c r="B978" s="7" t="str">
        <f>IF(CAPTURE_DATA!W979=0,"",CAPTURE_DATA!W979)</f>
        <v/>
      </c>
      <c r="C978" s="272" t="str">
        <f t="shared" si="76"/>
        <v/>
      </c>
      <c r="D978" s="272" t="str">
        <f t="shared" si="77"/>
        <v/>
      </c>
      <c r="E978" s="272">
        <f t="shared" si="78"/>
        <v>0</v>
      </c>
      <c r="F978" s="272">
        <v>976</v>
      </c>
      <c r="G978" s="272" t="str">
        <f t="shared" si="79"/>
        <v/>
      </c>
      <c r="H978" s="272" t="str">
        <f>IFERROR(VLOOKUP(B978,CAPTURE_DATA!$W$4:$Z$2000,4,FALSE),"")</f>
        <v/>
      </c>
    </row>
    <row r="979" spans="1:8" x14ac:dyDescent="0.35">
      <c r="A979" s="272">
        <f t="shared" si="75"/>
        <v>1</v>
      </c>
      <c r="B979" s="7" t="str">
        <f>IF(CAPTURE_DATA!W980=0,"",CAPTURE_DATA!W980)</f>
        <v/>
      </c>
      <c r="C979" s="272" t="str">
        <f t="shared" si="76"/>
        <v/>
      </c>
      <c r="D979" s="272" t="str">
        <f t="shared" si="77"/>
        <v/>
      </c>
      <c r="E979" s="272">
        <f t="shared" si="78"/>
        <v>0</v>
      </c>
      <c r="F979" s="272">
        <v>977</v>
      </c>
      <c r="G979" s="272" t="str">
        <f t="shared" si="79"/>
        <v/>
      </c>
      <c r="H979" s="272" t="str">
        <f>IFERROR(VLOOKUP(B979,CAPTURE_DATA!$W$4:$Z$2000,4,FALSE),"")</f>
        <v/>
      </c>
    </row>
    <row r="980" spans="1:8" x14ac:dyDescent="0.35">
      <c r="A980" s="272">
        <f t="shared" si="75"/>
        <v>1</v>
      </c>
      <c r="B980" s="7" t="str">
        <f>IF(CAPTURE_DATA!W981=0,"",CAPTURE_DATA!W981)</f>
        <v/>
      </c>
      <c r="C980" s="272" t="str">
        <f t="shared" si="76"/>
        <v/>
      </c>
      <c r="D980" s="272" t="str">
        <f t="shared" si="77"/>
        <v/>
      </c>
      <c r="E980" s="272">
        <f t="shared" si="78"/>
        <v>0</v>
      </c>
      <c r="F980" s="272">
        <v>978</v>
      </c>
      <c r="G980" s="272" t="str">
        <f t="shared" si="79"/>
        <v/>
      </c>
      <c r="H980" s="272" t="str">
        <f>IFERROR(VLOOKUP(B980,CAPTURE_DATA!$W$4:$Z$2000,4,FALSE),"")</f>
        <v/>
      </c>
    </row>
    <row r="981" spans="1:8" x14ac:dyDescent="0.35">
      <c r="A981" s="272">
        <f t="shared" si="75"/>
        <v>1</v>
      </c>
      <c r="B981" s="7" t="str">
        <f>IF(CAPTURE_DATA!W982=0,"",CAPTURE_DATA!W982)</f>
        <v/>
      </c>
      <c r="C981" s="272" t="str">
        <f t="shared" si="76"/>
        <v/>
      </c>
      <c r="D981" s="272" t="str">
        <f t="shared" si="77"/>
        <v/>
      </c>
      <c r="E981" s="272">
        <f t="shared" si="78"/>
        <v>0</v>
      </c>
      <c r="F981" s="272">
        <v>979</v>
      </c>
      <c r="G981" s="272" t="str">
        <f t="shared" si="79"/>
        <v/>
      </c>
      <c r="H981" s="272" t="str">
        <f>IFERROR(VLOOKUP(B981,CAPTURE_DATA!$W$4:$Z$2000,4,FALSE),"")</f>
        <v/>
      </c>
    </row>
    <row r="982" spans="1:8" x14ac:dyDescent="0.35">
      <c r="A982" s="272">
        <f t="shared" si="75"/>
        <v>1</v>
      </c>
      <c r="B982" s="7" t="str">
        <f>IF(CAPTURE_DATA!W983=0,"",CAPTURE_DATA!W983)</f>
        <v/>
      </c>
      <c r="C982" s="272" t="str">
        <f t="shared" si="76"/>
        <v/>
      </c>
      <c r="D982" s="272" t="str">
        <f t="shared" si="77"/>
        <v/>
      </c>
      <c r="E982" s="272">
        <f t="shared" si="78"/>
        <v>0</v>
      </c>
      <c r="F982" s="272">
        <v>980</v>
      </c>
      <c r="G982" s="272" t="str">
        <f t="shared" si="79"/>
        <v/>
      </c>
      <c r="H982" s="272" t="str">
        <f>IFERROR(VLOOKUP(B982,CAPTURE_DATA!$W$4:$Z$2000,4,FALSE),"")</f>
        <v/>
      </c>
    </row>
    <row r="983" spans="1:8" x14ac:dyDescent="0.35">
      <c r="A983" s="272">
        <f t="shared" si="75"/>
        <v>1</v>
      </c>
      <c r="B983" s="7" t="str">
        <f>IF(CAPTURE_DATA!W984=0,"",CAPTURE_DATA!W984)</f>
        <v/>
      </c>
      <c r="C983" s="272" t="str">
        <f t="shared" si="76"/>
        <v/>
      </c>
      <c r="D983" s="272" t="str">
        <f t="shared" si="77"/>
        <v/>
      </c>
      <c r="E983" s="272">
        <f t="shared" si="78"/>
        <v>0</v>
      </c>
      <c r="F983" s="272">
        <v>981</v>
      </c>
      <c r="G983" s="272" t="str">
        <f t="shared" si="79"/>
        <v/>
      </c>
      <c r="H983" s="272" t="str">
        <f>IFERROR(VLOOKUP(B983,CAPTURE_DATA!$W$4:$Z$2000,4,FALSE),"")</f>
        <v/>
      </c>
    </row>
    <row r="984" spans="1:8" x14ac:dyDescent="0.35">
      <c r="A984" s="272">
        <f t="shared" si="75"/>
        <v>1</v>
      </c>
      <c r="B984" s="7" t="str">
        <f>IF(CAPTURE_DATA!W985=0,"",CAPTURE_DATA!W985)</f>
        <v/>
      </c>
      <c r="C984" s="272" t="str">
        <f t="shared" si="76"/>
        <v/>
      </c>
      <c r="D984" s="272" t="str">
        <f t="shared" si="77"/>
        <v/>
      </c>
      <c r="E984" s="272">
        <f t="shared" si="78"/>
        <v>0</v>
      </c>
      <c r="F984" s="272">
        <v>982</v>
      </c>
      <c r="G984" s="272" t="str">
        <f t="shared" si="79"/>
        <v/>
      </c>
      <c r="H984" s="272" t="str">
        <f>IFERROR(VLOOKUP(B984,CAPTURE_DATA!$W$4:$Z$2000,4,FALSE),"")</f>
        <v/>
      </c>
    </row>
    <row r="985" spans="1:8" x14ac:dyDescent="0.35">
      <c r="A985" s="272">
        <f t="shared" si="75"/>
        <v>1</v>
      </c>
      <c r="B985" s="7" t="str">
        <f>IF(CAPTURE_DATA!W986=0,"",CAPTURE_DATA!W986)</f>
        <v/>
      </c>
      <c r="C985" s="272" t="str">
        <f t="shared" si="76"/>
        <v/>
      </c>
      <c r="D985" s="272" t="str">
        <f t="shared" si="77"/>
        <v/>
      </c>
      <c r="E985" s="272">
        <f t="shared" si="78"/>
        <v>0</v>
      </c>
      <c r="F985" s="272">
        <v>983</v>
      </c>
      <c r="G985" s="272" t="str">
        <f t="shared" si="79"/>
        <v/>
      </c>
      <c r="H985" s="272" t="str">
        <f>IFERROR(VLOOKUP(B985,CAPTURE_DATA!$W$4:$Z$2000,4,FALSE),"")</f>
        <v/>
      </c>
    </row>
    <row r="986" spans="1:8" x14ac:dyDescent="0.35">
      <c r="A986" s="272">
        <f t="shared" si="75"/>
        <v>1</v>
      </c>
      <c r="B986" s="7" t="str">
        <f>IF(CAPTURE_DATA!W987=0,"",CAPTURE_DATA!W987)</f>
        <v/>
      </c>
      <c r="C986" s="272" t="str">
        <f t="shared" si="76"/>
        <v/>
      </c>
      <c r="D986" s="272" t="str">
        <f t="shared" si="77"/>
        <v/>
      </c>
      <c r="E986" s="272">
        <f t="shared" si="78"/>
        <v>0</v>
      </c>
      <c r="F986" s="272">
        <v>984</v>
      </c>
      <c r="G986" s="272" t="str">
        <f t="shared" si="79"/>
        <v/>
      </c>
      <c r="H986" s="272" t="str">
        <f>IFERROR(VLOOKUP(B986,CAPTURE_DATA!$W$4:$Z$2000,4,FALSE),"")</f>
        <v/>
      </c>
    </row>
    <row r="987" spans="1:8" x14ac:dyDescent="0.35">
      <c r="A987" s="272">
        <f t="shared" si="75"/>
        <v>1</v>
      </c>
      <c r="B987" s="7" t="str">
        <f>IF(CAPTURE_DATA!W988=0,"",CAPTURE_DATA!W988)</f>
        <v/>
      </c>
      <c r="C987" s="272" t="str">
        <f t="shared" si="76"/>
        <v/>
      </c>
      <c r="D987" s="272" t="str">
        <f t="shared" si="77"/>
        <v/>
      </c>
      <c r="E987" s="272">
        <f t="shared" si="78"/>
        <v>0</v>
      </c>
      <c r="F987" s="272">
        <v>985</v>
      </c>
      <c r="G987" s="272" t="str">
        <f t="shared" si="79"/>
        <v/>
      </c>
      <c r="H987" s="272" t="str">
        <f>IFERROR(VLOOKUP(B987,CAPTURE_DATA!$W$4:$Z$2000,4,FALSE),"")</f>
        <v/>
      </c>
    </row>
    <row r="988" spans="1:8" x14ac:dyDescent="0.35">
      <c r="A988" s="272">
        <f t="shared" si="75"/>
        <v>1</v>
      </c>
      <c r="B988" s="7" t="str">
        <f>IF(CAPTURE_DATA!W989=0,"",CAPTURE_DATA!W989)</f>
        <v/>
      </c>
      <c r="C988" s="272" t="str">
        <f t="shared" si="76"/>
        <v/>
      </c>
      <c r="D988" s="272" t="str">
        <f t="shared" si="77"/>
        <v/>
      </c>
      <c r="E988" s="272">
        <f t="shared" si="78"/>
        <v>0</v>
      </c>
      <c r="F988" s="272">
        <v>986</v>
      </c>
      <c r="G988" s="272" t="str">
        <f t="shared" si="79"/>
        <v/>
      </c>
      <c r="H988" s="272" t="str">
        <f>IFERROR(VLOOKUP(B988,CAPTURE_DATA!$W$4:$Z$2000,4,FALSE),"")</f>
        <v/>
      </c>
    </row>
    <row r="989" spans="1:8" x14ac:dyDescent="0.35">
      <c r="A989" s="272">
        <f t="shared" si="75"/>
        <v>1</v>
      </c>
      <c r="B989" s="7" t="str">
        <f>IF(CAPTURE_DATA!W990=0,"",CAPTURE_DATA!W990)</f>
        <v/>
      </c>
      <c r="C989" s="272" t="str">
        <f t="shared" si="76"/>
        <v/>
      </c>
      <c r="D989" s="272" t="str">
        <f t="shared" si="77"/>
        <v/>
      </c>
      <c r="E989" s="272">
        <f t="shared" si="78"/>
        <v>0</v>
      </c>
      <c r="F989" s="272">
        <v>987</v>
      </c>
      <c r="G989" s="272" t="str">
        <f t="shared" si="79"/>
        <v/>
      </c>
      <c r="H989" s="272" t="str">
        <f>IFERROR(VLOOKUP(B989,CAPTURE_DATA!$W$4:$Z$2000,4,FALSE),"")</f>
        <v/>
      </c>
    </row>
    <row r="990" spans="1:8" x14ac:dyDescent="0.35">
      <c r="A990" s="272">
        <f t="shared" si="75"/>
        <v>1</v>
      </c>
      <c r="B990" s="7" t="str">
        <f>IF(CAPTURE_DATA!W991=0,"",CAPTURE_DATA!W991)</f>
        <v/>
      </c>
      <c r="C990" s="272" t="str">
        <f t="shared" si="76"/>
        <v/>
      </c>
      <c r="D990" s="272" t="str">
        <f t="shared" si="77"/>
        <v/>
      </c>
      <c r="E990" s="272">
        <f t="shared" si="78"/>
        <v>0</v>
      </c>
      <c r="F990" s="272">
        <v>988</v>
      </c>
      <c r="G990" s="272" t="str">
        <f t="shared" si="79"/>
        <v/>
      </c>
      <c r="H990" s="272" t="str">
        <f>IFERROR(VLOOKUP(B990,CAPTURE_DATA!$W$4:$Z$2000,4,FALSE),"")</f>
        <v/>
      </c>
    </row>
    <row r="991" spans="1:8" x14ac:dyDescent="0.35">
      <c r="A991" s="272">
        <f t="shared" si="75"/>
        <v>1</v>
      </c>
      <c r="B991" s="7" t="str">
        <f>IF(CAPTURE_DATA!W992=0,"",CAPTURE_DATA!W992)</f>
        <v/>
      </c>
      <c r="C991" s="272" t="str">
        <f t="shared" si="76"/>
        <v/>
      </c>
      <c r="D991" s="272" t="str">
        <f t="shared" si="77"/>
        <v/>
      </c>
      <c r="E991" s="272">
        <f t="shared" si="78"/>
        <v>0</v>
      </c>
      <c r="F991" s="272">
        <v>989</v>
      </c>
      <c r="G991" s="272" t="str">
        <f t="shared" si="79"/>
        <v/>
      </c>
      <c r="H991" s="272" t="str">
        <f>IFERROR(VLOOKUP(B991,CAPTURE_DATA!$W$4:$Z$2000,4,FALSE),"")</f>
        <v/>
      </c>
    </row>
    <row r="992" spans="1:8" x14ac:dyDescent="0.35">
      <c r="A992" s="272">
        <f t="shared" si="75"/>
        <v>1</v>
      </c>
      <c r="B992" s="7" t="str">
        <f>IF(CAPTURE_DATA!W993=0,"",CAPTURE_DATA!W993)</f>
        <v/>
      </c>
      <c r="C992" s="272" t="str">
        <f t="shared" si="76"/>
        <v/>
      </c>
      <c r="D992" s="272" t="str">
        <f t="shared" si="77"/>
        <v/>
      </c>
      <c r="E992" s="272">
        <f t="shared" si="78"/>
        <v>0</v>
      </c>
      <c r="F992" s="272">
        <v>990</v>
      </c>
      <c r="G992" s="272" t="str">
        <f t="shared" si="79"/>
        <v/>
      </c>
      <c r="H992" s="272" t="str">
        <f>IFERROR(VLOOKUP(B992,CAPTURE_DATA!$W$4:$Z$2000,4,FALSE),"")</f>
        <v/>
      </c>
    </row>
    <row r="993" spans="1:8" x14ac:dyDescent="0.35">
      <c r="A993" s="272">
        <f t="shared" si="75"/>
        <v>1</v>
      </c>
      <c r="B993" s="7" t="str">
        <f>IF(CAPTURE_DATA!W994=0,"",CAPTURE_DATA!W994)</f>
        <v/>
      </c>
      <c r="C993" s="272" t="str">
        <f t="shared" si="76"/>
        <v/>
      </c>
      <c r="D993" s="272" t="str">
        <f t="shared" si="77"/>
        <v/>
      </c>
      <c r="E993" s="272">
        <f t="shared" si="78"/>
        <v>0</v>
      </c>
      <c r="F993" s="272">
        <v>991</v>
      </c>
      <c r="G993" s="272" t="str">
        <f t="shared" si="79"/>
        <v/>
      </c>
      <c r="H993" s="272" t="str">
        <f>IFERROR(VLOOKUP(B993,CAPTURE_DATA!$W$4:$Z$2000,4,FALSE),"")</f>
        <v/>
      </c>
    </row>
    <row r="994" spans="1:8" x14ac:dyDescent="0.35">
      <c r="A994" s="272">
        <f t="shared" si="75"/>
        <v>1</v>
      </c>
      <c r="B994" s="7" t="str">
        <f>IF(CAPTURE_DATA!W995=0,"",CAPTURE_DATA!W995)</f>
        <v/>
      </c>
      <c r="C994" s="272" t="str">
        <f t="shared" si="76"/>
        <v/>
      </c>
      <c r="D994" s="272" t="str">
        <f t="shared" si="77"/>
        <v/>
      </c>
      <c r="E994" s="272">
        <f t="shared" si="78"/>
        <v>0</v>
      </c>
      <c r="F994" s="272">
        <v>992</v>
      </c>
      <c r="G994" s="272" t="str">
        <f t="shared" si="79"/>
        <v/>
      </c>
      <c r="H994" s="272" t="str">
        <f>IFERROR(VLOOKUP(B994,CAPTURE_DATA!$W$4:$Z$2000,4,FALSE),"")</f>
        <v/>
      </c>
    </row>
    <row r="995" spans="1:8" x14ac:dyDescent="0.35">
      <c r="A995" s="272">
        <f t="shared" si="75"/>
        <v>1</v>
      </c>
      <c r="B995" s="7" t="str">
        <f>IF(CAPTURE_DATA!W996=0,"",CAPTURE_DATA!W996)</f>
        <v/>
      </c>
      <c r="C995" s="272" t="str">
        <f t="shared" si="76"/>
        <v/>
      </c>
      <c r="D995" s="272" t="str">
        <f t="shared" si="77"/>
        <v/>
      </c>
      <c r="E995" s="272">
        <f t="shared" si="78"/>
        <v>0</v>
      </c>
      <c r="F995" s="272">
        <v>993</v>
      </c>
      <c r="G995" s="272" t="str">
        <f t="shared" si="79"/>
        <v/>
      </c>
      <c r="H995" s="272" t="str">
        <f>IFERROR(VLOOKUP(B995,CAPTURE_DATA!$W$4:$Z$2000,4,FALSE),"")</f>
        <v/>
      </c>
    </row>
    <row r="996" spans="1:8" x14ac:dyDescent="0.35">
      <c r="A996" s="272">
        <f t="shared" si="75"/>
        <v>1</v>
      </c>
      <c r="B996" s="7" t="str">
        <f>IF(CAPTURE_DATA!W997=0,"",CAPTURE_DATA!W997)</f>
        <v/>
      </c>
      <c r="C996" s="272" t="str">
        <f t="shared" si="76"/>
        <v/>
      </c>
      <c r="D996" s="272" t="str">
        <f t="shared" si="77"/>
        <v/>
      </c>
      <c r="E996" s="272">
        <f t="shared" si="78"/>
        <v>0</v>
      </c>
      <c r="F996" s="272">
        <v>994</v>
      </c>
      <c r="G996" s="272" t="str">
        <f t="shared" si="79"/>
        <v/>
      </c>
      <c r="H996" s="272" t="str">
        <f>IFERROR(VLOOKUP(B996,CAPTURE_DATA!$W$4:$Z$2000,4,FALSE),"")</f>
        <v/>
      </c>
    </row>
    <row r="997" spans="1:8" x14ac:dyDescent="0.35">
      <c r="A997" s="272">
        <f t="shared" si="75"/>
        <v>1</v>
      </c>
      <c r="B997" s="7" t="str">
        <f>IF(CAPTURE_DATA!W998=0,"",CAPTURE_DATA!W998)</f>
        <v/>
      </c>
      <c r="C997" s="272" t="str">
        <f t="shared" si="76"/>
        <v/>
      </c>
      <c r="D997" s="272" t="str">
        <f t="shared" si="77"/>
        <v/>
      </c>
      <c r="E997" s="272">
        <f t="shared" si="78"/>
        <v>0</v>
      </c>
      <c r="F997" s="272">
        <v>995</v>
      </c>
      <c r="G997" s="272" t="str">
        <f t="shared" si="79"/>
        <v/>
      </c>
      <c r="H997" s="272" t="str">
        <f>IFERROR(VLOOKUP(B997,CAPTURE_DATA!$W$4:$Z$2000,4,FALSE),"")</f>
        <v/>
      </c>
    </row>
    <row r="998" spans="1:8" x14ac:dyDescent="0.35">
      <c r="A998" s="272">
        <f t="shared" si="75"/>
        <v>1</v>
      </c>
      <c r="B998" s="7" t="str">
        <f>IF(CAPTURE_DATA!W999=0,"",CAPTURE_DATA!W999)</f>
        <v/>
      </c>
      <c r="C998" s="272" t="str">
        <f t="shared" si="76"/>
        <v/>
      </c>
      <c r="D998" s="272" t="str">
        <f t="shared" si="77"/>
        <v/>
      </c>
      <c r="E998" s="272">
        <f t="shared" si="78"/>
        <v>0</v>
      </c>
      <c r="F998" s="272">
        <v>996</v>
      </c>
      <c r="G998" s="272" t="str">
        <f t="shared" si="79"/>
        <v/>
      </c>
      <c r="H998" s="272" t="str">
        <f>IFERROR(VLOOKUP(B998,CAPTURE_DATA!$W$4:$Z$2000,4,FALSE),"")</f>
        <v/>
      </c>
    </row>
    <row r="999" spans="1:8" x14ac:dyDescent="0.35">
      <c r="A999" s="272">
        <f t="shared" si="75"/>
        <v>1</v>
      </c>
      <c r="B999" s="7" t="str">
        <f>IF(CAPTURE_DATA!W1000=0,"",CAPTURE_DATA!W1000)</f>
        <v/>
      </c>
      <c r="C999" s="272" t="str">
        <f t="shared" si="76"/>
        <v/>
      </c>
      <c r="D999" s="272" t="str">
        <f t="shared" si="77"/>
        <v/>
      </c>
      <c r="E999" s="272">
        <f t="shared" si="78"/>
        <v>0</v>
      </c>
      <c r="F999" s="272">
        <v>997</v>
      </c>
      <c r="G999" s="272" t="str">
        <f t="shared" si="79"/>
        <v/>
      </c>
      <c r="H999" s="272" t="str">
        <f>IFERROR(VLOOKUP(B999,CAPTURE_DATA!$W$4:$Z$2000,4,FALSE),"")</f>
        <v/>
      </c>
    </row>
    <row r="1000" spans="1:8" x14ac:dyDescent="0.35">
      <c r="A1000" s="272">
        <f t="shared" si="75"/>
        <v>1</v>
      </c>
      <c r="B1000" s="7" t="str">
        <f>IF(CAPTURE_DATA!W1001=0,"",CAPTURE_DATA!W1001)</f>
        <v/>
      </c>
      <c r="C1000" s="272" t="str">
        <f t="shared" si="76"/>
        <v/>
      </c>
      <c r="D1000" s="272" t="str">
        <f t="shared" si="77"/>
        <v/>
      </c>
      <c r="E1000" s="272">
        <f t="shared" si="78"/>
        <v>0</v>
      </c>
      <c r="F1000" s="272">
        <v>998</v>
      </c>
      <c r="G1000" s="272" t="str">
        <f t="shared" si="79"/>
        <v/>
      </c>
      <c r="H1000" s="272" t="str">
        <f>IFERROR(VLOOKUP(B1000,CAPTURE_DATA!$W$4:$Z$2000,4,FALSE),"")</f>
        <v/>
      </c>
    </row>
    <row r="1001" spans="1:8" x14ac:dyDescent="0.35">
      <c r="A1001" s="272">
        <f t="shared" si="75"/>
        <v>1</v>
      </c>
      <c r="B1001" s="7" t="str">
        <f>IF(CAPTURE_DATA!W1002=0,"",CAPTURE_DATA!W1002)</f>
        <v/>
      </c>
      <c r="C1001" s="272" t="str">
        <f t="shared" si="76"/>
        <v/>
      </c>
      <c r="D1001" s="272" t="str">
        <f t="shared" si="77"/>
        <v/>
      </c>
      <c r="E1001" s="272">
        <f t="shared" si="78"/>
        <v>0</v>
      </c>
      <c r="F1001" s="272">
        <v>999</v>
      </c>
      <c r="G1001" s="272" t="str">
        <f t="shared" si="79"/>
        <v/>
      </c>
      <c r="H1001" s="272" t="str">
        <f>IFERROR(VLOOKUP(B1001,CAPTURE_DATA!$W$4:$Z$2000,4,FALSE),"")</f>
        <v/>
      </c>
    </row>
    <row r="1002" spans="1:8" x14ac:dyDescent="0.35">
      <c r="A1002" s="272">
        <f t="shared" si="75"/>
        <v>1</v>
      </c>
      <c r="B1002" s="7" t="str">
        <f>IF(CAPTURE_DATA!W1003=0,"",CAPTURE_DATA!W1003)</f>
        <v/>
      </c>
      <c r="C1002" s="272" t="str">
        <f t="shared" si="76"/>
        <v/>
      </c>
      <c r="D1002" s="272" t="str">
        <f t="shared" si="77"/>
        <v/>
      </c>
      <c r="E1002" s="272">
        <f t="shared" si="78"/>
        <v>0</v>
      </c>
      <c r="F1002" s="272">
        <v>1000</v>
      </c>
      <c r="G1002" s="272" t="str">
        <f t="shared" si="79"/>
        <v/>
      </c>
      <c r="H1002" s="272" t="str">
        <f>IFERROR(VLOOKUP(B1002,CAPTURE_DATA!$W$4:$Z$2000,4,FALSE),"")</f>
        <v/>
      </c>
    </row>
    <row r="1003" spans="1:8" x14ac:dyDescent="0.35">
      <c r="A1003" s="272">
        <f t="shared" si="75"/>
        <v>1</v>
      </c>
      <c r="B1003" s="7" t="str">
        <f>IF(CAPTURE_DATA!W1004=0,"",CAPTURE_DATA!W1004)</f>
        <v/>
      </c>
      <c r="C1003" s="272" t="str">
        <f t="shared" si="76"/>
        <v/>
      </c>
      <c r="D1003" s="272" t="str">
        <f t="shared" si="77"/>
        <v/>
      </c>
      <c r="E1003" s="272">
        <f t="shared" si="78"/>
        <v>0</v>
      </c>
      <c r="F1003" s="272">
        <v>1001</v>
      </c>
      <c r="G1003" s="272" t="str">
        <f t="shared" si="79"/>
        <v/>
      </c>
      <c r="H1003" s="272" t="str">
        <f>IFERROR(VLOOKUP(B1003,CAPTURE_DATA!$W$4:$Z$2000,4,FALSE),"")</f>
        <v/>
      </c>
    </row>
    <row r="1004" spans="1:8" x14ac:dyDescent="0.35">
      <c r="A1004" s="272">
        <f t="shared" si="75"/>
        <v>1</v>
      </c>
      <c r="B1004" s="7" t="str">
        <f>IF(CAPTURE_DATA!W1005=0,"",CAPTURE_DATA!W1005)</f>
        <v/>
      </c>
      <c r="C1004" s="272" t="str">
        <f t="shared" si="76"/>
        <v/>
      </c>
      <c r="D1004" s="272" t="str">
        <f t="shared" si="77"/>
        <v/>
      </c>
      <c r="E1004" s="272">
        <f t="shared" si="78"/>
        <v>0</v>
      </c>
      <c r="F1004" s="272">
        <v>1002</v>
      </c>
      <c r="G1004" s="272" t="str">
        <f t="shared" si="79"/>
        <v/>
      </c>
      <c r="H1004" s="272" t="str">
        <f>IFERROR(VLOOKUP(B1004,CAPTURE_DATA!$W$4:$Z$2000,4,FALSE),"")</f>
        <v/>
      </c>
    </row>
    <row r="1005" spans="1:8" x14ac:dyDescent="0.35">
      <c r="A1005" s="272">
        <f t="shared" si="75"/>
        <v>1</v>
      </c>
      <c r="B1005" s="7" t="str">
        <f>IF(CAPTURE_DATA!W1006=0,"",CAPTURE_DATA!W1006)</f>
        <v/>
      </c>
      <c r="C1005" s="272" t="str">
        <f t="shared" si="76"/>
        <v/>
      </c>
      <c r="D1005" s="272" t="str">
        <f t="shared" si="77"/>
        <v/>
      </c>
      <c r="E1005" s="272">
        <f t="shared" si="78"/>
        <v>0</v>
      </c>
      <c r="F1005" s="272">
        <v>1003</v>
      </c>
      <c r="G1005" s="272" t="str">
        <f t="shared" si="79"/>
        <v/>
      </c>
      <c r="H1005" s="272" t="str">
        <f>IFERROR(VLOOKUP(B1005,CAPTURE_DATA!$W$4:$Z$2000,4,FALSE),"")</f>
        <v/>
      </c>
    </row>
    <row r="1006" spans="1:8" x14ac:dyDescent="0.35">
      <c r="A1006" s="272">
        <f t="shared" si="75"/>
        <v>1</v>
      </c>
      <c r="B1006" s="7" t="str">
        <f>IF(CAPTURE_DATA!W1007=0,"",CAPTURE_DATA!W1007)</f>
        <v/>
      </c>
      <c r="C1006" s="272" t="str">
        <f t="shared" si="76"/>
        <v/>
      </c>
      <c r="D1006" s="272" t="str">
        <f t="shared" si="77"/>
        <v/>
      </c>
      <c r="E1006" s="272">
        <f t="shared" si="78"/>
        <v>0</v>
      </c>
      <c r="F1006" s="272">
        <v>1004</v>
      </c>
      <c r="G1006" s="272" t="str">
        <f t="shared" si="79"/>
        <v/>
      </c>
      <c r="H1006" s="272" t="str">
        <f>IFERROR(VLOOKUP(B1006,CAPTURE_DATA!$W$4:$Z$2000,4,FALSE),"")</f>
        <v/>
      </c>
    </row>
    <row r="1007" spans="1:8" x14ac:dyDescent="0.35">
      <c r="A1007" s="272">
        <f t="shared" si="75"/>
        <v>1</v>
      </c>
      <c r="B1007" s="7" t="str">
        <f>IF(CAPTURE_DATA!W1008=0,"",CAPTURE_DATA!W1008)</f>
        <v/>
      </c>
      <c r="C1007" s="272" t="str">
        <f t="shared" si="76"/>
        <v/>
      </c>
      <c r="D1007" s="272" t="str">
        <f t="shared" si="77"/>
        <v/>
      </c>
      <c r="E1007" s="272">
        <f t="shared" si="78"/>
        <v>0</v>
      </c>
      <c r="F1007" s="272">
        <v>1005</v>
      </c>
      <c r="G1007" s="272" t="str">
        <f t="shared" si="79"/>
        <v/>
      </c>
      <c r="H1007" s="272" t="str">
        <f>IFERROR(VLOOKUP(B1007,CAPTURE_DATA!$W$4:$Z$2000,4,FALSE),"")</f>
        <v/>
      </c>
    </row>
    <row r="1008" spans="1:8" x14ac:dyDescent="0.35">
      <c r="A1008" s="272">
        <f t="shared" si="75"/>
        <v>1</v>
      </c>
      <c r="B1008" s="7" t="str">
        <f>IF(CAPTURE_DATA!W1009=0,"",CAPTURE_DATA!W1009)</f>
        <v/>
      </c>
      <c r="C1008" s="272" t="str">
        <f t="shared" si="76"/>
        <v/>
      </c>
      <c r="D1008" s="272" t="str">
        <f t="shared" si="77"/>
        <v/>
      </c>
      <c r="E1008" s="272">
        <f t="shared" si="78"/>
        <v>0</v>
      </c>
      <c r="F1008" s="272">
        <v>1006</v>
      </c>
      <c r="G1008" s="272" t="str">
        <f t="shared" si="79"/>
        <v/>
      </c>
      <c r="H1008" s="272" t="str">
        <f>IFERROR(VLOOKUP(B1008,CAPTURE_DATA!$W$4:$Z$2000,4,FALSE),"")</f>
        <v/>
      </c>
    </row>
    <row r="1009" spans="1:8" x14ac:dyDescent="0.35">
      <c r="A1009" s="272">
        <f t="shared" si="75"/>
        <v>1</v>
      </c>
      <c r="B1009" s="7" t="str">
        <f>IF(CAPTURE_DATA!W1010=0,"",CAPTURE_DATA!W1010)</f>
        <v/>
      </c>
      <c r="C1009" s="272" t="str">
        <f t="shared" si="76"/>
        <v/>
      </c>
      <c r="D1009" s="272" t="str">
        <f t="shared" si="77"/>
        <v/>
      </c>
      <c r="E1009" s="272">
        <f t="shared" si="78"/>
        <v>0</v>
      </c>
      <c r="F1009" s="272">
        <v>1007</v>
      </c>
      <c r="G1009" s="272" t="str">
        <f t="shared" si="79"/>
        <v/>
      </c>
      <c r="H1009" s="272" t="str">
        <f>IFERROR(VLOOKUP(B1009,CAPTURE_DATA!$W$4:$Z$2000,4,FALSE),"")</f>
        <v/>
      </c>
    </row>
    <row r="1010" spans="1:8" x14ac:dyDescent="0.35">
      <c r="A1010" s="272">
        <f t="shared" si="75"/>
        <v>1</v>
      </c>
      <c r="B1010" s="7" t="str">
        <f>IF(CAPTURE_DATA!W1011=0,"",CAPTURE_DATA!W1011)</f>
        <v/>
      </c>
      <c r="C1010" s="272" t="str">
        <f t="shared" si="76"/>
        <v/>
      </c>
      <c r="D1010" s="272" t="str">
        <f t="shared" si="77"/>
        <v/>
      </c>
      <c r="E1010" s="272">
        <f t="shared" si="78"/>
        <v>0</v>
      </c>
      <c r="F1010" s="272">
        <v>1008</v>
      </c>
      <c r="G1010" s="272" t="str">
        <f t="shared" si="79"/>
        <v/>
      </c>
      <c r="H1010" s="272" t="str">
        <f>IFERROR(VLOOKUP(B1010,CAPTURE_DATA!$W$4:$Z$2000,4,FALSE),"")</f>
        <v/>
      </c>
    </row>
    <row r="1011" spans="1:8" x14ac:dyDescent="0.35">
      <c r="A1011" s="272">
        <f t="shared" si="75"/>
        <v>1</v>
      </c>
      <c r="B1011" s="7" t="str">
        <f>IF(CAPTURE_DATA!W1012=0,"",CAPTURE_DATA!W1012)</f>
        <v/>
      </c>
      <c r="C1011" s="272" t="str">
        <f t="shared" si="76"/>
        <v/>
      </c>
      <c r="D1011" s="272" t="str">
        <f t="shared" si="77"/>
        <v/>
      </c>
      <c r="E1011" s="272">
        <f t="shared" si="78"/>
        <v>0</v>
      </c>
      <c r="F1011" s="272">
        <v>1009</v>
      </c>
      <c r="G1011" s="272" t="str">
        <f t="shared" si="79"/>
        <v/>
      </c>
      <c r="H1011" s="272" t="str">
        <f>IFERROR(VLOOKUP(B1011,CAPTURE_DATA!$W$4:$Z$2000,4,FALSE),"")</f>
        <v/>
      </c>
    </row>
    <row r="1012" spans="1:8" x14ac:dyDescent="0.35">
      <c r="A1012" s="272">
        <f t="shared" si="75"/>
        <v>1</v>
      </c>
      <c r="B1012" s="7" t="str">
        <f>IF(CAPTURE_DATA!W1013=0,"",CAPTURE_DATA!W1013)</f>
        <v/>
      </c>
      <c r="C1012" s="272" t="str">
        <f t="shared" si="76"/>
        <v/>
      </c>
      <c r="D1012" s="272" t="str">
        <f t="shared" si="77"/>
        <v/>
      </c>
      <c r="E1012" s="272">
        <f t="shared" si="78"/>
        <v>0</v>
      </c>
      <c r="F1012" s="272">
        <v>1010</v>
      </c>
      <c r="G1012" s="272" t="str">
        <f t="shared" si="79"/>
        <v/>
      </c>
      <c r="H1012" s="272" t="str">
        <f>IFERROR(VLOOKUP(B1012,CAPTURE_DATA!$W$4:$Z$2000,4,FALSE),"")</f>
        <v/>
      </c>
    </row>
    <row r="1013" spans="1:8" x14ac:dyDescent="0.35">
      <c r="A1013" s="272">
        <f t="shared" si="75"/>
        <v>1</v>
      </c>
      <c r="B1013" s="7" t="str">
        <f>IF(CAPTURE_DATA!W1014=0,"",CAPTURE_DATA!W1014)</f>
        <v/>
      </c>
      <c r="C1013" s="272" t="str">
        <f t="shared" si="76"/>
        <v/>
      </c>
      <c r="D1013" s="272" t="str">
        <f t="shared" si="77"/>
        <v/>
      </c>
      <c r="E1013" s="272">
        <f t="shared" si="78"/>
        <v>0</v>
      </c>
      <c r="F1013" s="272">
        <v>1011</v>
      </c>
      <c r="G1013" s="272" t="str">
        <f t="shared" si="79"/>
        <v/>
      </c>
      <c r="H1013" s="272" t="str">
        <f>IFERROR(VLOOKUP(B1013,CAPTURE_DATA!$W$4:$Z$2000,4,FALSE),"")</f>
        <v/>
      </c>
    </row>
    <row r="1014" spans="1:8" x14ac:dyDescent="0.35">
      <c r="A1014" s="272">
        <f t="shared" si="75"/>
        <v>1</v>
      </c>
      <c r="B1014" s="7" t="str">
        <f>IF(CAPTURE_DATA!W1015=0,"",CAPTURE_DATA!W1015)</f>
        <v/>
      </c>
      <c r="C1014" s="272" t="str">
        <f t="shared" si="76"/>
        <v/>
      </c>
      <c r="D1014" s="272" t="str">
        <f t="shared" si="77"/>
        <v/>
      </c>
      <c r="E1014" s="272">
        <f t="shared" si="78"/>
        <v>0</v>
      </c>
      <c r="F1014" s="272">
        <v>1012</v>
      </c>
      <c r="G1014" s="272" t="str">
        <f t="shared" si="79"/>
        <v/>
      </c>
      <c r="H1014" s="272" t="str">
        <f>IFERROR(VLOOKUP(B1014,CAPTURE_DATA!$W$4:$Z$2000,4,FALSE),"")</f>
        <v/>
      </c>
    </row>
    <row r="1015" spans="1:8" x14ac:dyDescent="0.35">
      <c r="A1015" s="272">
        <f t="shared" si="75"/>
        <v>1</v>
      </c>
      <c r="B1015" s="7" t="str">
        <f>IF(CAPTURE_DATA!W1016=0,"",CAPTURE_DATA!W1016)</f>
        <v/>
      </c>
      <c r="C1015" s="272" t="str">
        <f t="shared" si="76"/>
        <v/>
      </c>
      <c r="D1015" s="272" t="str">
        <f t="shared" si="77"/>
        <v/>
      </c>
      <c r="E1015" s="272">
        <f t="shared" si="78"/>
        <v>0</v>
      </c>
      <c r="F1015" s="272">
        <v>1013</v>
      </c>
      <c r="G1015" s="272" t="str">
        <f t="shared" si="79"/>
        <v/>
      </c>
      <c r="H1015" s="272" t="str">
        <f>IFERROR(VLOOKUP(B1015,CAPTURE_DATA!$W$4:$Z$2000,4,FALSE),"")</f>
        <v/>
      </c>
    </row>
    <row r="1016" spans="1:8" x14ac:dyDescent="0.35">
      <c r="A1016" s="272">
        <f t="shared" si="75"/>
        <v>1</v>
      </c>
      <c r="B1016" s="7" t="str">
        <f>IF(CAPTURE_DATA!W1017=0,"",CAPTURE_DATA!W1017)</f>
        <v/>
      </c>
      <c r="C1016" s="272" t="str">
        <f t="shared" si="76"/>
        <v/>
      </c>
      <c r="D1016" s="272" t="str">
        <f t="shared" si="77"/>
        <v/>
      </c>
      <c r="E1016" s="272">
        <f t="shared" si="78"/>
        <v>0</v>
      </c>
      <c r="F1016" s="272">
        <v>1014</v>
      </c>
      <c r="G1016" s="272" t="str">
        <f t="shared" si="79"/>
        <v/>
      </c>
      <c r="H1016" s="272" t="str">
        <f>IFERROR(VLOOKUP(B1016,CAPTURE_DATA!$W$4:$Z$2000,4,FALSE),"")</f>
        <v/>
      </c>
    </row>
    <row r="1017" spans="1:8" x14ac:dyDescent="0.35">
      <c r="A1017" s="272">
        <f t="shared" si="75"/>
        <v>1</v>
      </c>
      <c r="B1017" s="7" t="str">
        <f>IF(CAPTURE_DATA!W1018=0,"",CAPTURE_DATA!W1018)</f>
        <v/>
      </c>
      <c r="C1017" s="272" t="str">
        <f t="shared" si="76"/>
        <v/>
      </c>
      <c r="D1017" s="272" t="str">
        <f t="shared" si="77"/>
        <v/>
      </c>
      <c r="E1017" s="272">
        <f t="shared" si="78"/>
        <v>0</v>
      </c>
      <c r="F1017" s="272">
        <v>1015</v>
      </c>
      <c r="G1017" s="272" t="str">
        <f t="shared" si="79"/>
        <v/>
      </c>
      <c r="H1017" s="272" t="str">
        <f>IFERROR(VLOOKUP(B1017,CAPTURE_DATA!$W$4:$Z$2000,4,FALSE),"")</f>
        <v/>
      </c>
    </row>
    <row r="1018" spans="1:8" x14ac:dyDescent="0.35">
      <c r="A1018" s="272">
        <f t="shared" si="75"/>
        <v>1</v>
      </c>
      <c r="B1018" s="7" t="str">
        <f>IF(CAPTURE_DATA!W1019=0,"",CAPTURE_DATA!W1019)</f>
        <v/>
      </c>
      <c r="C1018" s="272" t="str">
        <f t="shared" si="76"/>
        <v/>
      </c>
      <c r="D1018" s="272" t="str">
        <f t="shared" si="77"/>
        <v/>
      </c>
      <c r="E1018" s="272">
        <f t="shared" si="78"/>
        <v>0</v>
      </c>
      <c r="F1018" s="272">
        <v>1016</v>
      </c>
      <c r="G1018" s="272" t="str">
        <f t="shared" si="79"/>
        <v/>
      </c>
      <c r="H1018" s="272" t="str">
        <f>IFERROR(VLOOKUP(B1018,CAPTURE_DATA!$W$4:$Z$2000,4,FALSE),"")</f>
        <v/>
      </c>
    </row>
    <row r="1019" spans="1:8" x14ac:dyDescent="0.35">
      <c r="A1019" s="272">
        <f t="shared" si="75"/>
        <v>1</v>
      </c>
      <c r="B1019" s="7" t="str">
        <f>IF(CAPTURE_DATA!W1020=0,"",CAPTURE_DATA!W1020)</f>
        <v/>
      </c>
      <c r="C1019" s="272" t="str">
        <f t="shared" si="76"/>
        <v/>
      </c>
      <c r="D1019" s="272" t="str">
        <f t="shared" si="77"/>
        <v/>
      </c>
      <c r="E1019" s="272">
        <f t="shared" si="78"/>
        <v>0</v>
      </c>
      <c r="F1019" s="272">
        <v>1017</v>
      </c>
      <c r="G1019" s="272" t="str">
        <f t="shared" si="79"/>
        <v/>
      </c>
      <c r="H1019" s="272" t="str">
        <f>IFERROR(VLOOKUP(B1019,CAPTURE_DATA!$W$4:$Z$2000,4,FALSE),"")</f>
        <v/>
      </c>
    </row>
    <row r="1020" spans="1:8" x14ac:dyDescent="0.35">
      <c r="A1020" s="272">
        <f t="shared" si="75"/>
        <v>1</v>
      </c>
      <c r="B1020" s="7" t="str">
        <f>IF(CAPTURE_DATA!W1021=0,"",CAPTURE_DATA!W1021)</f>
        <v/>
      </c>
      <c r="C1020" s="272" t="str">
        <f t="shared" si="76"/>
        <v/>
      </c>
      <c r="D1020" s="272" t="str">
        <f t="shared" si="77"/>
        <v/>
      </c>
      <c r="E1020" s="272">
        <f t="shared" si="78"/>
        <v>0</v>
      </c>
      <c r="F1020" s="272">
        <v>1018</v>
      </c>
      <c r="G1020" s="272" t="str">
        <f t="shared" si="79"/>
        <v/>
      </c>
      <c r="H1020" s="272" t="str">
        <f>IFERROR(VLOOKUP(B1020,CAPTURE_DATA!$W$4:$Z$2000,4,FALSE),"")</f>
        <v/>
      </c>
    </row>
    <row r="1021" spans="1:8" x14ac:dyDescent="0.35">
      <c r="A1021" s="272">
        <f t="shared" si="75"/>
        <v>1</v>
      </c>
      <c r="B1021" s="7" t="str">
        <f>IF(CAPTURE_DATA!W1022=0,"",CAPTURE_DATA!W1022)</f>
        <v/>
      </c>
      <c r="C1021" s="272" t="str">
        <f t="shared" si="76"/>
        <v/>
      </c>
      <c r="D1021" s="272" t="str">
        <f t="shared" si="77"/>
        <v/>
      </c>
      <c r="E1021" s="272">
        <f t="shared" si="78"/>
        <v>0</v>
      </c>
      <c r="F1021" s="272">
        <v>1019</v>
      </c>
      <c r="G1021" s="272" t="str">
        <f t="shared" si="79"/>
        <v/>
      </c>
      <c r="H1021" s="272" t="str">
        <f>IFERROR(VLOOKUP(B1021,CAPTURE_DATA!$W$4:$Z$2000,4,FALSE),"")</f>
        <v/>
      </c>
    </row>
    <row r="1022" spans="1:8" x14ac:dyDescent="0.35">
      <c r="A1022" s="272">
        <f t="shared" si="75"/>
        <v>1</v>
      </c>
      <c r="B1022" s="7" t="str">
        <f>IF(CAPTURE_DATA!W1023=0,"",CAPTURE_DATA!W1023)</f>
        <v/>
      </c>
      <c r="C1022" s="272" t="str">
        <f t="shared" si="76"/>
        <v/>
      </c>
      <c r="D1022" s="272" t="str">
        <f t="shared" si="77"/>
        <v/>
      </c>
      <c r="E1022" s="272">
        <f t="shared" si="78"/>
        <v>0</v>
      </c>
      <c r="F1022" s="272">
        <v>1020</v>
      </c>
      <c r="G1022" s="272" t="str">
        <f t="shared" si="79"/>
        <v/>
      </c>
      <c r="H1022" s="272" t="str">
        <f>IFERROR(VLOOKUP(B1022,CAPTURE_DATA!$W$4:$Z$2000,4,FALSE),"")</f>
        <v/>
      </c>
    </row>
    <row r="1023" spans="1:8" x14ac:dyDescent="0.35">
      <c r="A1023" s="272">
        <f t="shared" si="75"/>
        <v>1</v>
      </c>
      <c r="B1023" s="7" t="str">
        <f>IF(CAPTURE_DATA!W1024=0,"",CAPTURE_DATA!W1024)</f>
        <v/>
      </c>
      <c r="C1023" s="272" t="str">
        <f t="shared" si="76"/>
        <v/>
      </c>
      <c r="D1023" s="272" t="str">
        <f t="shared" si="77"/>
        <v/>
      </c>
      <c r="E1023" s="272">
        <f t="shared" si="78"/>
        <v>0</v>
      </c>
      <c r="F1023" s="272">
        <v>1021</v>
      </c>
      <c r="G1023" s="272" t="str">
        <f t="shared" si="79"/>
        <v/>
      </c>
      <c r="H1023" s="272" t="str">
        <f>IFERROR(VLOOKUP(B1023,CAPTURE_DATA!$W$4:$Z$2000,4,FALSE),"")</f>
        <v/>
      </c>
    </row>
    <row r="1024" spans="1:8" x14ac:dyDescent="0.35">
      <c r="A1024" s="272">
        <f t="shared" si="75"/>
        <v>1</v>
      </c>
      <c r="B1024" s="7" t="str">
        <f>IF(CAPTURE_DATA!W1025=0,"",CAPTURE_DATA!W1025)</f>
        <v/>
      </c>
      <c r="C1024" s="272" t="str">
        <f t="shared" si="76"/>
        <v/>
      </c>
      <c r="D1024" s="272" t="str">
        <f t="shared" si="77"/>
        <v/>
      </c>
      <c r="E1024" s="272">
        <f t="shared" si="78"/>
        <v>0</v>
      </c>
      <c r="F1024" s="272">
        <v>1022</v>
      </c>
      <c r="G1024" s="272" t="str">
        <f t="shared" si="79"/>
        <v/>
      </c>
      <c r="H1024" s="272" t="str">
        <f>IFERROR(VLOOKUP(B1024,CAPTURE_DATA!$W$4:$Z$2000,4,FALSE),"")</f>
        <v/>
      </c>
    </row>
    <row r="1025" spans="1:8" x14ac:dyDescent="0.35">
      <c r="A1025" s="272">
        <f t="shared" si="75"/>
        <v>1</v>
      </c>
      <c r="B1025" s="7" t="str">
        <f>IF(CAPTURE_DATA!W1026=0,"",CAPTURE_DATA!W1026)</f>
        <v/>
      </c>
      <c r="C1025" s="272" t="str">
        <f t="shared" si="76"/>
        <v/>
      </c>
      <c r="D1025" s="272" t="str">
        <f t="shared" si="77"/>
        <v/>
      </c>
      <c r="E1025" s="272">
        <f t="shared" si="78"/>
        <v>0</v>
      </c>
      <c r="F1025" s="272">
        <v>1023</v>
      </c>
      <c r="G1025" s="272" t="str">
        <f t="shared" si="79"/>
        <v/>
      </c>
      <c r="H1025" s="272" t="str">
        <f>IFERROR(VLOOKUP(B1025,CAPTURE_DATA!$W$4:$Z$2000,4,FALSE),"")</f>
        <v/>
      </c>
    </row>
    <row r="1026" spans="1:8" x14ac:dyDescent="0.35">
      <c r="A1026" s="272">
        <f t="shared" si="75"/>
        <v>1</v>
      </c>
      <c r="B1026" s="7" t="str">
        <f>IF(CAPTURE_DATA!W1027=0,"",CAPTURE_DATA!W1027)</f>
        <v/>
      </c>
      <c r="C1026" s="272" t="str">
        <f t="shared" si="76"/>
        <v/>
      </c>
      <c r="D1026" s="272" t="str">
        <f t="shared" si="77"/>
        <v/>
      </c>
      <c r="E1026" s="272">
        <f t="shared" si="78"/>
        <v>0</v>
      </c>
      <c r="F1026" s="272">
        <v>1024</v>
      </c>
      <c r="G1026" s="272" t="str">
        <f t="shared" si="79"/>
        <v/>
      </c>
      <c r="H1026" s="272" t="str">
        <f>IFERROR(VLOOKUP(B1026,CAPTURE_DATA!$W$4:$Z$2000,4,FALSE),"")</f>
        <v/>
      </c>
    </row>
    <row r="1027" spans="1:8" x14ac:dyDescent="0.35">
      <c r="A1027" s="272">
        <f t="shared" si="75"/>
        <v>1</v>
      </c>
      <c r="B1027" s="7" t="str">
        <f>IF(CAPTURE_DATA!W1028=0,"",CAPTURE_DATA!W1028)</f>
        <v/>
      </c>
      <c r="C1027" s="272" t="str">
        <f t="shared" si="76"/>
        <v/>
      </c>
      <c r="D1027" s="272" t="str">
        <f t="shared" si="77"/>
        <v/>
      </c>
      <c r="E1027" s="272">
        <f t="shared" si="78"/>
        <v>0</v>
      </c>
      <c r="F1027" s="272">
        <v>1025</v>
      </c>
      <c r="G1027" s="272" t="str">
        <f t="shared" si="79"/>
        <v/>
      </c>
      <c r="H1027" s="272" t="str">
        <f>IFERROR(VLOOKUP(B1027,CAPTURE_DATA!$W$4:$Z$2000,4,FALSE),"")</f>
        <v/>
      </c>
    </row>
    <row r="1028" spans="1:8" x14ac:dyDescent="0.35">
      <c r="A1028" s="272">
        <f t="shared" ref="A1028:A1091" si="80">RANK(E1028,$E$3:$E$2000,)</f>
        <v>1</v>
      </c>
      <c r="B1028" s="7" t="str">
        <f>IF(CAPTURE_DATA!W1029=0,"",CAPTURE_DATA!W1029)</f>
        <v/>
      </c>
      <c r="C1028" s="272" t="str">
        <f t="shared" ref="C1028:C1091" si="81">IFERROR(VALUE(B1028),"")</f>
        <v/>
      </c>
      <c r="D1028" s="272" t="str">
        <f t="shared" ref="D1028:D1091" si="82">IF(CONCATENATE(B1028,"-",H1028)="-","",(CONCATENATE(B1028,"-",H1028)))</f>
        <v/>
      </c>
      <c r="E1028" s="272">
        <f t="shared" ref="E1028:E1091" si="83">IF(C1028="",0,C1028)</f>
        <v>0</v>
      </c>
      <c r="F1028" s="272">
        <v>1026</v>
      </c>
      <c r="G1028" s="272" t="str">
        <f t="shared" ref="G1028:G1091" si="84">IFERROR(VLOOKUP(F1028,$A$1:$D$2000,4,FALSE),"")</f>
        <v/>
      </c>
      <c r="H1028" s="272" t="str">
        <f>IFERROR(VLOOKUP(B1028,CAPTURE_DATA!$W$4:$Z$2000,4,FALSE),"")</f>
        <v/>
      </c>
    </row>
    <row r="1029" spans="1:8" x14ac:dyDescent="0.35">
      <c r="A1029" s="272">
        <f t="shared" si="80"/>
        <v>1</v>
      </c>
      <c r="B1029" s="7" t="str">
        <f>IF(CAPTURE_DATA!W1030=0,"",CAPTURE_DATA!W1030)</f>
        <v/>
      </c>
      <c r="C1029" s="272" t="str">
        <f t="shared" si="81"/>
        <v/>
      </c>
      <c r="D1029" s="272" t="str">
        <f t="shared" si="82"/>
        <v/>
      </c>
      <c r="E1029" s="272">
        <f t="shared" si="83"/>
        <v>0</v>
      </c>
      <c r="F1029" s="272">
        <v>1027</v>
      </c>
      <c r="G1029" s="272" t="str">
        <f t="shared" si="84"/>
        <v/>
      </c>
      <c r="H1029" s="272" t="str">
        <f>IFERROR(VLOOKUP(B1029,CAPTURE_DATA!$W$4:$Z$2000,4,FALSE),"")</f>
        <v/>
      </c>
    </row>
    <row r="1030" spans="1:8" x14ac:dyDescent="0.35">
      <c r="A1030" s="272">
        <f t="shared" si="80"/>
        <v>1</v>
      </c>
      <c r="B1030" s="7" t="str">
        <f>IF(CAPTURE_DATA!W1031=0,"",CAPTURE_DATA!W1031)</f>
        <v/>
      </c>
      <c r="C1030" s="272" t="str">
        <f t="shared" si="81"/>
        <v/>
      </c>
      <c r="D1030" s="272" t="str">
        <f t="shared" si="82"/>
        <v/>
      </c>
      <c r="E1030" s="272">
        <f t="shared" si="83"/>
        <v>0</v>
      </c>
      <c r="F1030" s="272">
        <v>1028</v>
      </c>
      <c r="G1030" s="272" t="str">
        <f t="shared" si="84"/>
        <v/>
      </c>
      <c r="H1030" s="272" t="str">
        <f>IFERROR(VLOOKUP(B1030,CAPTURE_DATA!$W$4:$Z$2000,4,FALSE),"")</f>
        <v/>
      </c>
    </row>
    <row r="1031" spans="1:8" x14ac:dyDescent="0.35">
      <c r="A1031" s="272">
        <f t="shared" si="80"/>
        <v>1</v>
      </c>
      <c r="B1031" s="7" t="str">
        <f>IF(CAPTURE_DATA!W1032=0,"",CAPTURE_DATA!W1032)</f>
        <v/>
      </c>
      <c r="C1031" s="272" t="str">
        <f t="shared" si="81"/>
        <v/>
      </c>
      <c r="D1031" s="272" t="str">
        <f t="shared" si="82"/>
        <v/>
      </c>
      <c r="E1031" s="272">
        <f t="shared" si="83"/>
        <v>0</v>
      </c>
      <c r="F1031" s="272">
        <v>1029</v>
      </c>
      <c r="G1031" s="272" t="str">
        <f t="shared" si="84"/>
        <v/>
      </c>
      <c r="H1031" s="272" t="str">
        <f>IFERROR(VLOOKUP(B1031,CAPTURE_DATA!$W$4:$Z$2000,4,FALSE),"")</f>
        <v/>
      </c>
    </row>
    <row r="1032" spans="1:8" x14ac:dyDescent="0.35">
      <c r="A1032" s="272">
        <f t="shared" si="80"/>
        <v>1</v>
      </c>
      <c r="B1032" s="7" t="str">
        <f>IF(CAPTURE_DATA!W1033=0,"",CAPTURE_DATA!W1033)</f>
        <v/>
      </c>
      <c r="C1032" s="272" t="str">
        <f t="shared" si="81"/>
        <v/>
      </c>
      <c r="D1032" s="272" t="str">
        <f t="shared" si="82"/>
        <v/>
      </c>
      <c r="E1032" s="272">
        <f t="shared" si="83"/>
        <v>0</v>
      </c>
      <c r="F1032" s="272">
        <v>1030</v>
      </c>
      <c r="G1032" s="272" t="str">
        <f t="shared" si="84"/>
        <v/>
      </c>
      <c r="H1032" s="272" t="str">
        <f>IFERROR(VLOOKUP(B1032,CAPTURE_DATA!$W$4:$Z$2000,4,FALSE),"")</f>
        <v/>
      </c>
    </row>
    <row r="1033" spans="1:8" x14ac:dyDescent="0.35">
      <c r="A1033" s="272">
        <f t="shared" si="80"/>
        <v>1</v>
      </c>
      <c r="B1033" s="7" t="str">
        <f>IF(CAPTURE_DATA!W1034=0,"",CAPTURE_DATA!W1034)</f>
        <v/>
      </c>
      <c r="C1033" s="272" t="str">
        <f t="shared" si="81"/>
        <v/>
      </c>
      <c r="D1033" s="272" t="str">
        <f t="shared" si="82"/>
        <v/>
      </c>
      <c r="E1033" s="272">
        <f t="shared" si="83"/>
        <v>0</v>
      </c>
      <c r="F1033" s="272">
        <v>1031</v>
      </c>
      <c r="G1033" s="272" t="str">
        <f t="shared" si="84"/>
        <v/>
      </c>
      <c r="H1033" s="272" t="str">
        <f>IFERROR(VLOOKUP(B1033,CAPTURE_DATA!$W$4:$Z$2000,4,FALSE),"")</f>
        <v/>
      </c>
    </row>
    <row r="1034" spans="1:8" x14ac:dyDescent="0.35">
      <c r="A1034" s="272">
        <f t="shared" si="80"/>
        <v>1</v>
      </c>
      <c r="B1034" s="7" t="str">
        <f>IF(CAPTURE_DATA!W1035=0,"",CAPTURE_DATA!W1035)</f>
        <v/>
      </c>
      <c r="C1034" s="272" t="str">
        <f t="shared" si="81"/>
        <v/>
      </c>
      <c r="D1034" s="272" t="str">
        <f t="shared" si="82"/>
        <v/>
      </c>
      <c r="E1034" s="272">
        <f t="shared" si="83"/>
        <v>0</v>
      </c>
      <c r="F1034" s="272">
        <v>1032</v>
      </c>
      <c r="G1034" s="272" t="str">
        <f t="shared" si="84"/>
        <v/>
      </c>
      <c r="H1034" s="272" t="str">
        <f>IFERROR(VLOOKUP(B1034,CAPTURE_DATA!$W$4:$Z$2000,4,FALSE),"")</f>
        <v/>
      </c>
    </row>
    <row r="1035" spans="1:8" x14ac:dyDescent="0.35">
      <c r="A1035" s="272">
        <f t="shared" si="80"/>
        <v>1</v>
      </c>
      <c r="B1035" s="7" t="str">
        <f>IF(CAPTURE_DATA!W1036=0,"",CAPTURE_DATA!W1036)</f>
        <v/>
      </c>
      <c r="C1035" s="272" t="str">
        <f t="shared" si="81"/>
        <v/>
      </c>
      <c r="D1035" s="272" t="str">
        <f t="shared" si="82"/>
        <v/>
      </c>
      <c r="E1035" s="272">
        <f t="shared" si="83"/>
        <v>0</v>
      </c>
      <c r="F1035" s="272">
        <v>1033</v>
      </c>
      <c r="G1035" s="272" t="str">
        <f t="shared" si="84"/>
        <v/>
      </c>
      <c r="H1035" s="272" t="str">
        <f>IFERROR(VLOOKUP(B1035,CAPTURE_DATA!$W$4:$Z$2000,4,FALSE),"")</f>
        <v/>
      </c>
    </row>
    <row r="1036" spans="1:8" x14ac:dyDescent="0.35">
      <c r="A1036" s="272">
        <f t="shared" si="80"/>
        <v>1</v>
      </c>
      <c r="B1036" s="7" t="str">
        <f>IF(CAPTURE_DATA!W1037=0,"",CAPTURE_DATA!W1037)</f>
        <v/>
      </c>
      <c r="C1036" s="272" t="str">
        <f t="shared" si="81"/>
        <v/>
      </c>
      <c r="D1036" s="272" t="str">
        <f t="shared" si="82"/>
        <v/>
      </c>
      <c r="E1036" s="272">
        <f t="shared" si="83"/>
        <v>0</v>
      </c>
      <c r="F1036" s="272">
        <v>1034</v>
      </c>
      <c r="G1036" s="272" t="str">
        <f t="shared" si="84"/>
        <v/>
      </c>
      <c r="H1036" s="272" t="str">
        <f>IFERROR(VLOOKUP(B1036,CAPTURE_DATA!$W$4:$Z$2000,4,FALSE),"")</f>
        <v/>
      </c>
    </row>
    <row r="1037" spans="1:8" x14ac:dyDescent="0.35">
      <c r="A1037" s="272">
        <f t="shared" si="80"/>
        <v>1</v>
      </c>
      <c r="B1037" s="7" t="str">
        <f>IF(CAPTURE_DATA!W1038=0,"",CAPTURE_DATA!W1038)</f>
        <v/>
      </c>
      <c r="C1037" s="272" t="str">
        <f t="shared" si="81"/>
        <v/>
      </c>
      <c r="D1037" s="272" t="str">
        <f t="shared" si="82"/>
        <v/>
      </c>
      <c r="E1037" s="272">
        <f t="shared" si="83"/>
        <v>0</v>
      </c>
      <c r="F1037" s="272">
        <v>1035</v>
      </c>
      <c r="G1037" s="272" t="str">
        <f t="shared" si="84"/>
        <v/>
      </c>
      <c r="H1037" s="272" t="str">
        <f>IFERROR(VLOOKUP(B1037,CAPTURE_DATA!$W$4:$Z$2000,4,FALSE),"")</f>
        <v/>
      </c>
    </row>
    <row r="1038" spans="1:8" x14ac:dyDescent="0.35">
      <c r="A1038" s="272">
        <f t="shared" si="80"/>
        <v>1</v>
      </c>
      <c r="B1038" s="7" t="str">
        <f>IF(CAPTURE_DATA!W1039=0,"",CAPTURE_DATA!W1039)</f>
        <v/>
      </c>
      <c r="C1038" s="272" t="str">
        <f t="shared" si="81"/>
        <v/>
      </c>
      <c r="D1038" s="272" t="str">
        <f t="shared" si="82"/>
        <v/>
      </c>
      <c r="E1038" s="272">
        <f t="shared" si="83"/>
        <v>0</v>
      </c>
      <c r="F1038" s="272">
        <v>1036</v>
      </c>
      <c r="G1038" s="272" t="str">
        <f t="shared" si="84"/>
        <v/>
      </c>
      <c r="H1038" s="272" t="str">
        <f>IFERROR(VLOOKUP(B1038,CAPTURE_DATA!$W$4:$Z$2000,4,FALSE),"")</f>
        <v/>
      </c>
    </row>
    <row r="1039" spans="1:8" x14ac:dyDescent="0.35">
      <c r="A1039" s="272">
        <f t="shared" si="80"/>
        <v>1</v>
      </c>
      <c r="B1039" s="7" t="str">
        <f>IF(CAPTURE_DATA!W1040=0,"",CAPTURE_DATA!W1040)</f>
        <v/>
      </c>
      <c r="C1039" s="272" t="str">
        <f t="shared" si="81"/>
        <v/>
      </c>
      <c r="D1039" s="272" t="str">
        <f t="shared" si="82"/>
        <v/>
      </c>
      <c r="E1039" s="272">
        <f t="shared" si="83"/>
        <v>0</v>
      </c>
      <c r="F1039" s="272">
        <v>1037</v>
      </c>
      <c r="G1039" s="272" t="str">
        <f t="shared" si="84"/>
        <v/>
      </c>
      <c r="H1039" s="272" t="str">
        <f>IFERROR(VLOOKUP(B1039,CAPTURE_DATA!$W$4:$Z$2000,4,FALSE),"")</f>
        <v/>
      </c>
    </row>
    <row r="1040" spans="1:8" x14ac:dyDescent="0.35">
      <c r="A1040" s="272">
        <f t="shared" si="80"/>
        <v>1</v>
      </c>
      <c r="B1040" s="7" t="str">
        <f>IF(CAPTURE_DATA!W1041=0,"",CAPTURE_DATA!W1041)</f>
        <v/>
      </c>
      <c r="C1040" s="272" t="str">
        <f t="shared" si="81"/>
        <v/>
      </c>
      <c r="D1040" s="272" t="str">
        <f t="shared" si="82"/>
        <v/>
      </c>
      <c r="E1040" s="272">
        <f t="shared" si="83"/>
        <v>0</v>
      </c>
      <c r="F1040" s="272">
        <v>1038</v>
      </c>
      <c r="G1040" s="272" t="str">
        <f t="shared" si="84"/>
        <v/>
      </c>
      <c r="H1040" s="272" t="str">
        <f>IFERROR(VLOOKUP(B1040,CAPTURE_DATA!$W$4:$Z$2000,4,FALSE),"")</f>
        <v/>
      </c>
    </row>
    <row r="1041" spans="1:8" x14ac:dyDescent="0.35">
      <c r="A1041" s="272">
        <f t="shared" si="80"/>
        <v>1</v>
      </c>
      <c r="B1041" s="7" t="str">
        <f>IF(CAPTURE_DATA!W1042=0,"",CAPTURE_DATA!W1042)</f>
        <v/>
      </c>
      <c r="C1041" s="272" t="str">
        <f t="shared" si="81"/>
        <v/>
      </c>
      <c r="D1041" s="272" t="str">
        <f t="shared" si="82"/>
        <v/>
      </c>
      <c r="E1041" s="272">
        <f t="shared" si="83"/>
        <v>0</v>
      </c>
      <c r="F1041" s="272">
        <v>1039</v>
      </c>
      <c r="G1041" s="272" t="str">
        <f t="shared" si="84"/>
        <v/>
      </c>
      <c r="H1041" s="272" t="str">
        <f>IFERROR(VLOOKUP(B1041,CAPTURE_DATA!$W$4:$Z$2000,4,FALSE),"")</f>
        <v/>
      </c>
    </row>
    <row r="1042" spans="1:8" x14ac:dyDescent="0.35">
      <c r="A1042" s="272">
        <f t="shared" si="80"/>
        <v>1</v>
      </c>
      <c r="B1042" s="7" t="str">
        <f>IF(CAPTURE_DATA!W1043=0,"",CAPTURE_DATA!W1043)</f>
        <v/>
      </c>
      <c r="C1042" s="272" t="str">
        <f t="shared" si="81"/>
        <v/>
      </c>
      <c r="D1042" s="272" t="str">
        <f t="shared" si="82"/>
        <v/>
      </c>
      <c r="E1042" s="272">
        <f t="shared" si="83"/>
        <v>0</v>
      </c>
      <c r="F1042" s="272">
        <v>1040</v>
      </c>
      <c r="G1042" s="272" t="str">
        <f t="shared" si="84"/>
        <v/>
      </c>
      <c r="H1042" s="272" t="str">
        <f>IFERROR(VLOOKUP(B1042,CAPTURE_DATA!$W$4:$Z$2000,4,FALSE),"")</f>
        <v/>
      </c>
    </row>
    <row r="1043" spans="1:8" x14ac:dyDescent="0.35">
      <c r="A1043" s="272">
        <f t="shared" si="80"/>
        <v>1</v>
      </c>
      <c r="B1043" s="7" t="str">
        <f>IF(CAPTURE_DATA!W1044=0,"",CAPTURE_DATA!W1044)</f>
        <v/>
      </c>
      <c r="C1043" s="272" t="str">
        <f t="shared" si="81"/>
        <v/>
      </c>
      <c r="D1043" s="272" t="str">
        <f t="shared" si="82"/>
        <v/>
      </c>
      <c r="E1043" s="272">
        <f t="shared" si="83"/>
        <v>0</v>
      </c>
      <c r="F1043" s="272">
        <v>1041</v>
      </c>
      <c r="G1043" s="272" t="str">
        <f t="shared" si="84"/>
        <v/>
      </c>
      <c r="H1043" s="272" t="str">
        <f>IFERROR(VLOOKUP(B1043,CAPTURE_DATA!$W$4:$Z$2000,4,FALSE),"")</f>
        <v/>
      </c>
    </row>
    <row r="1044" spans="1:8" x14ac:dyDescent="0.35">
      <c r="A1044" s="272">
        <f t="shared" si="80"/>
        <v>1</v>
      </c>
      <c r="B1044" s="7" t="str">
        <f>IF(CAPTURE_DATA!W1045=0,"",CAPTURE_DATA!W1045)</f>
        <v/>
      </c>
      <c r="C1044" s="272" t="str">
        <f t="shared" si="81"/>
        <v/>
      </c>
      <c r="D1044" s="272" t="str">
        <f t="shared" si="82"/>
        <v/>
      </c>
      <c r="E1044" s="272">
        <f t="shared" si="83"/>
        <v>0</v>
      </c>
      <c r="F1044" s="272">
        <v>1042</v>
      </c>
      <c r="G1044" s="272" t="str">
        <f t="shared" si="84"/>
        <v/>
      </c>
      <c r="H1044" s="272" t="str">
        <f>IFERROR(VLOOKUP(B1044,CAPTURE_DATA!$W$4:$Z$2000,4,FALSE),"")</f>
        <v/>
      </c>
    </row>
    <row r="1045" spans="1:8" x14ac:dyDescent="0.35">
      <c r="A1045" s="272">
        <f t="shared" si="80"/>
        <v>1</v>
      </c>
      <c r="B1045" s="7" t="str">
        <f>IF(CAPTURE_DATA!W1046=0,"",CAPTURE_DATA!W1046)</f>
        <v/>
      </c>
      <c r="C1045" s="272" t="str">
        <f t="shared" si="81"/>
        <v/>
      </c>
      <c r="D1045" s="272" t="str">
        <f t="shared" si="82"/>
        <v/>
      </c>
      <c r="E1045" s="272">
        <f t="shared" si="83"/>
        <v>0</v>
      </c>
      <c r="F1045" s="272">
        <v>1043</v>
      </c>
      <c r="G1045" s="272" t="str">
        <f t="shared" si="84"/>
        <v/>
      </c>
      <c r="H1045" s="272" t="str">
        <f>IFERROR(VLOOKUP(B1045,CAPTURE_DATA!$W$4:$Z$2000,4,FALSE),"")</f>
        <v/>
      </c>
    </row>
    <row r="1046" spans="1:8" x14ac:dyDescent="0.35">
      <c r="A1046" s="272">
        <f t="shared" si="80"/>
        <v>1</v>
      </c>
      <c r="B1046" s="7" t="str">
        <f>IF(CAPTURE_DATA!W1047=0,"",CAPTURE_DATA!W1047)</f>
        <v/>
      </c>
      <c r="C1046" s="272" t="str">
        <f t="shared" si="81"/>
        <v/>
      </c>
      <c r="D1046" s="272" t="str">
        <f t="shared" si="82"/>
        <v/>
      </c>
      <c r="E1046" s="272">
        <f t="shared" si="83"/>
        <v>0</v>
      </c>
      <c r="F1046" s="272">
        <v>1044</v>
      </c>
      <c r="G1046" s="272" t="str">
        <f t="shared" si="84"/>
        <v/>
      </c>
      <c r="H1046" s="272" t="str">
        <f>IFERROR(VLOOKUP(B1046,CAPTURE_DATA!$W$4:$Z$2000,4,FALSE),"")</f>
        <v/>
      </c>
    </row>
    <row r="1047" spans="1:8" x14ac:dyDescent="0.35">
      <c r="A1047" s="272">
        <f t="shared" si="80"/>
        <v>1</v>
      </c>
      <c r="B1047" s="7" t="str">
        <f>IF(CAPTURE_DATA!W1048=0,"",CAPTURE_DATA!W1048)</f>
        <v/>
      </c>
      <c r="C1047" s="272" t="str">
        <f t="shared" si="81"/>
        <v/>
      </c>
      <c r="D1047" s="272" t="str">
        <f t="shared" si="82"/>
        <v/>
      </c>
      <c r="E1047" s="272">
        <f t="shared" si="83"/>
        <v>0</v>
      </c>
      <c r="F1047" s="272">
        <v>1045</v>
      </c>
      <c r="G1047" s="272" t="str">
        <f t="shared" si="84"/>
        <v/>
      </c>
      <c r="H1047" s="272" t="str">
        <f>IFERROR(VLOOKUP(B1047,CAPTURE_DATA!$W$4:$Z$2000,4,FALSE),"")</f>
        <v/>
      </c>
    </row>
    <row r="1048" spans="1:8" x14ac:dyDescent="0.35">
      <c r="A1048" s="272">
        <f t="shared" si="80"/>
        <v>1</v>
      </c>
      <c r="B1048" s="7" t="str">
        <f>IF(CAPTURE_DATA!W1049=0,"",CAPTURE_DATA!W1049)</f>
        <v/>
      </c>
      <c r="C1048" s="272" t="str">
        <f t="shared" si="81"/>
        <v/>
      </c>
      <c r="D1048" s="272" t="str">
        <f t="shared" si="82"/>
        <v/>
      </c>
      <c r="E1048" s="272">
        <f t="shared" si="83"/>
        <v>0</v>
      </c>
      <c r="F1048" s="272">
        <v>1046</v>
      </c>
      <c r="G1048" s="272" t="str">
        <f t="shared" si="84"/>
        <v/>
      </c>
      <c r="H1048" s="272" t="str">
        <f>IFERROR(VLOOKUP(B1048,CAPTURE_DATA!$W$4:$Z$2000,4,FALSE),"")</f>
        <v/>
      </c>
    </row>
    <row r="1049" spans="1:8" x14ac:dyDescent="0.35">
      <c r="A1049" s="272">
        <f t="shared" si="80"/>
        <v>1</v>
      </c>
      <c r="B1049" s="7" t="str">
        <f>IF(CAPTURE_DATA!W1050=0,"",CAPTURE_DATA!W1050)</f>
        <v/>
      </c>
      <c r="C1049" s="272" t="str">
        <f t="shared" si="81"/>
        <v/>
      </c>
      <c r="D1049" s="272" t="str">
        <f t="shared" si="82"/>
        <v/>
      </c>
      <c r="E1049" s="272">
        <f t="shared" si="83"/>
        <v>0</v>
      </c>
      <c r="F1049" s="272">
        <v>1047</v>
      </c>
      <c r="G1049" s="272" t="str">
        <f t="shared" si="84"/>
        <v/>
      </c>
      <c r="H1049" s="272" t="str">
        <f>IFERROR(VLOOKUP(B1049,CAPTURE_DATA!$W$4:$Z$2000,4,FALSE),"")</f>
        <v/>
      </c>
    </row>
    <row r="1050" spans="1:8" x14ac:dyDescent="0.35">
      <c r="A1050" s="272">
        <f t="shared" si="80"/>
        <v>1</v>
      </c>
      <c r="B1050" s="7" t="str">
        <f>IF(CAPTURE_DATA!W1051=0,"",CAPTURE_DATA!W1051)</f>
        <v/>
      </c>
      <c r="C1050" s="272" t="str">
        <f t="shared" si="81"/>
        <v/>
      </c>
      <c r="D1050" s="272" t="str">
        <f t="shared" si="82"/>
        <v/>
      </c>
      <c r="E1050" s="272">
        <f t="shared" si="83"/>
        <v>0</v>
      </c>
      <c r="F1050" s="272">
        <v>1048</v>
      </c>
      <c r="G1050" s="272" t="str">
        <f t="shared" si="84"/>
        <v/>
      </c>
      <c r="H1050" s="272" t="str">
        <f>IFERROR(VLOOKUP(B1050,CAPTURE_DATA!$W$4:$Z$2000,4,FALSE),"")</f>
        <v/>
      </c>
    </row>
    <row r="1051" spans="1:8" x14ac:dyDescent="0.35">
      <c r="A1051" s="272">
        <f t="shared" si="80"/>
        <v>1</v>
      </c>
      <c r="B1051" s="7" t="str">
        <f>IF(CAPTURE_DATA!W1052=0,"",CAPTURE_DATA!W1052)</f>
        <v/>
      </c>
      <c r="C1051" s="272" t="str">
        <f t="shared" si="81"/>
        <v/>
      </c>
      <c r="D1051" s="272" t="str">
        <f t="shared" si="82"/>
        <v/>
      </c>
      <c r="E1051" s="272">
        <f t="shared" si="83"/>
        <v>0</v>
      </c>
      <c r="F1051" s="272">
        <v>1049</v>
      </c>
      <c r="G1051" s="272" t="str">
        <f t="shared" si="84"/>
        <v/>
      </c>
      <c r="H1051" s="272" t="str">
        <f>IFERROR(VLOOKUP(B1051,CAPTURE_DATA!$W$4:$Z$2000,4,FALSE),"")</f>
        <v/>
      </c>
    </row>
    <row r="1052" spans="1:8" x14ac:dyDescent="0.35">
      <c r="A1052" s="272">
        <f t="shared" si="80"/>
        <v>1</v>
      </c>
      <c r="B1052" s="7" t="str">
        <f>IF(CAPTURE_DATA!W1053=0,"",CAPTURE_DATA!W1053)</f>
        <v/>
      </c>
      <c r="C1052" s="272" t="str">
        <f t="shared" si="81"/>
        <v/>
      </c>
      <c r="D1052" s="272" t="str">
        <f t="shared" si="82"/>
        <v/>
      </c>
      <c r="E1052" s="272">
        <f t="shared" si="83"/>
        <v>0</v>
      </c>
      <c r="F1052" s="272">
        <v>1050</v>
      </c>
      <c r="G1052" s="272" t="str">
        <f t="shared" si="84"/>
        <v/>
      </c>
      <c r="H1052" s="272" t="str">
        <f>IFERROR(VLOOKUP(B1052,CAPTURE_DATA!$W$4:$Z$2000,4,FALSE),"")</f>
        <v/>
      </c>
    </row>
    <row r="1053" spans="1:8" x14ac:dyDescent="0.35">
      <c r="A1053" s="272">
        <f t="shared" si="80"/>
        <v>1</v>
      </c>
      <c r="B1053" s="7" t="str">
        <f>IF(CAPTURE_DATA!W1054=0,"",CAPTURE_DATA!W1054)</f>
        <v/>
      </c>
      <c r="C1053" s="272" t="str">
        <f t="shared" si="81"/>
        <v/>
      </c>
      <c r="D1053" s="272" t="str">
        <f t="shared" si="82"/>
        <v/>
      </c>
      <c r="E1053" s="272">
        <f t="shared" si="83"/>
        <v>0</v>
      </c>
      <c r="F1053" s="272">
        <v>1051</v>
      </c>
      <c r="G1053" s="272" t="str">
        <f t="shared" si="84"/>
        <v/>
      </c>
      <c r="H1053" s="272" t="str">
        <f>IFERROR(VLOOKUP(B1053,CAPTURE_DATA!$W$4:$Z$2000,4,FALSE),"")</f>
        <v/>
      </c>
    </row>
    <row r="1054" spans="1:8" x14ac:dyDescent="0.35">
      <c r="A1054" s="272">
        <f t="shared" si="80"/>
        <v>1</v>
      </c>
      <c r="B1054" s="7" t="str">
        <f>IF(CAPTURE_DATA!W1055=0,"",CAPTURE_DATA!W1055)</f>
        <v/>
      </c>
      <c r="C1054" s="272" t="str">
        <f t="shared" si="81"/>
        <v/>
      </c>
      <c r="D1054" s="272" t="str">
        <f t="shared" si="82"/>
        <v/>
      </c>
      <c r="E1054" s="272">
        <f t="shared" si="83"/>
        <v>0</v>
      </c>
      <c r="F1054" s="272">
        <v>1052</v>
      </c>
      <c r="G1054" s="272" t="str">
        <f t="shared" si="84"/>
        <v/>
      </c>
      <c r="H1054" s="272" t="str">
        <f>IFERROR(VLOOKUP(B1054,CAPTURE_DATA!$W$4:$Z$2000,4,FALSE),"")</f>
        <v/>
      </c>
    </row>
    <row r="1055" spans="1:8" x14ac:dyDescent="0.35">
      <c r="A1055" s="272">
        <f t="shared" si="80"/>
        <v>1</v>
      </c>
      <c r="B1055" s="7" t="str">
        <f>IF(CAPTURE_DATA!W1056=0,"",CAPTURE_DATA!W1056)</f>
        <v/>
      </c>
      <c r="C1055" s="272" t="str">
        <f t="shared" si="81"/>
        <v/>
      </c>
      <c r="D1055" s="272" t="str">
        <f t="shared" si="82"/>
        <v/>
      </c>
      <c r="E1055" s="272">
        <f t="shared" si="83"/>
        <v>0</v>
      </c>
      <c r="F1055" s="272">
        <v>1053</v>
      </c>
      <c r="G1055" s="272" t="str">
        <f t="shared" si="84"/>
        <v/>
      </c>
      <c r="H1055" s="272" t="str">
        <f>IFERROR(VLOOKUP(B1055,CAPTURE_DATA!$W$4:$Z$2000,4,FALSE),"")</f>
        <v/>
      </c>
    </row>
    <row r="1056" spans="1:8" x14ac:dyDescent="0.35">
      <c r="A1056" s="272">
        <f t="shared" si="80"/>
        <v>1</v>
      </c>
      <c r="B1056" s="7" t="str">
        <f>IF(CAPTURE_DATA!W1057=0,"",CAPTURE_DATA!W1057)</f>
        <v/>
      </c>
      <c r="C1056" s="272" t="str">
        <f t="shared" si="81"/>
        <v/>
      </c>
      <c r="D1056" s="272" t="str">
        <f t="shared" si="82"/>
        <v/>
      </c>
      <c r="E1056" s="272">
        <f t="shared" si="83"/>
        <v>0</v>
      </c>
      <c r="F1056" s="272">
        <v>1054</v>
      </c>
      <c r="G1056" s="272" t="str">
        <f t="shared" si="84"/>
        <v/>
      </c>
      <c r="H1056" s="272" t="str">
        <f>IFERROR(VLOOKUP(B1056,CAPTURE_DATA!$W$4:$Z$2000,4,FALSE),"")</f>
        <v/>
      </c>
    </row>
    <row r="1057" spans="1:8" x14ac:dyDescent="0.35">
      <c r="A1057" s="272">
        <f t="shared" si="80"/>
        <v>1</v>
      </c>
      <c r="B1057" s="7" t="str">
        <f>IF(CAPTURE_DATA!W1058=0,"",CAPTURE_DATA!W1058)</f>
        <v/>
      </c>
      <c r="C1057" s="272" t="str">
        <f t="shared" si="81"/>
        <v/>
      </c>
      <c r="D1057" s="272" t="str">
        <f t="shared" si="82"/>
        <v/>
      </c>
      <c r="E1057" s="272">
        <f t="shared" si="83"/>
        <v>0</v>
      </c>
      <c r="F1057" s="272">
        <v>1055</v>
      </c>
      <c r="G1057" s="272" t="str">
        <f t="shared" si="84"/>
        <v/>
      </c>
      <c r="H1057" s="272" t="str">
        <f>IFERROR(VLOOKUP(B1057,CAPTURE_DATA!$W$4:$Z$2000,4,FALSE),"")</f>
        <v/>
      </c>
    </row>
    <row r="1058" spans="1:8" x14ac:dyDescent="0.35">
      <c r="A1058" s="272">
        <f t="shared" si="80"/>
        <v>1</v>
      </c>
      <c r="B1058" s="7" t="str">
        <f>IF(CAPTURE_DATA!W1059=0,"",CAPTURE_DATA!W1059)</f>
        <v/>
      </c>
      <c r="C1058" s="272" t="str">
        <f t="shared" si="81"/>
        <v/>
      </c>
      <c r="D1058" s="272" t="str">
        <f t="shared" si="82"/>
        <v/>
      </c>
      <c r="E1058" s="272">
        <f t="shared" si="83"/>
        <v>0</v>
      </c>
      <c r="F1058" s="272">
        <v>1056</v>
      </c>
      <c r="G1058" s="272" t="str">
        <f t="shared" si="84"/>
        <v/>
      </c>
      <c r="H1058" s="272" t="str">
        <f>IFERROR(VLOOKUP(B1058,CAPTURE_DATA!$W$4:$Z$2000,4,FALSE),"")</f>
        <v/>
      </c>
    </row>
    <row r="1059" spans="1:8" x14ac:dyDescent="0.35">
      <c r="A1059" s="272">
        <f t="shared" si="80"/>
        <v>1</v>
      </c>
      <c r="B1059" s="7" t="str">
        <f>IF(CAPTURE_DATA!W1060=0,"",CAPTURE_DATA!W1060)</f>
        <v/>
      </c>
      <c r="C1059" s="272" t="str">
        <f t="shared" si="81"/>
        <v/>
      </c>
      <c r="D1059" s="272" t="str">
        <f t="shared" si="82"/>
        <v/>
      </c>
      <c r="E1059" s="272">
        <f t="shared" si="83"/>
        <v>0</v>
      </c>
      <c r="F1059" s="272">
        <v>1057</v>
      </c>
      <c r="G1059" s="272" t="str">
        <f t="shared" si="84"/>
        <v/>
      </c>
      <c r="H1059" s="272" t="str">
        <f>IFERROR(VLOOKUP(B1059,CAPTURE_DATA!$W$4:$Z$2000,4,FALSE),"")</f>
        <v/>
      </c>
    </row>
    <row r="1060" spans="1:8" x14ac:dyDescent="0.35">
      <c r="A1060" s="272">
        <f t="shared" si="80"/>
        <v>1</v>
      </c>
      <c r="B1060" s="7" t="str">
        <f>IF(CAPTURE_DATA!W1061=0,"",CAPTURE_DATA!W1061)</f>
        <v/>
      </c>
      <c r="C1060" s="272" t="str">
        <f t="shared" si="81"/>
        <v/>
      </c>
      <c r="D1060" s="272" t="str">
        <f t="shared" si="82"/>
        <v/>
      </c>
      <c r="E1060" s="272">
        <f t="shared" si="83"/>
        <v>0</v>
      </c>
      <c r="F1060" s="272">
        <v>1058</v>
      </c>
      <c r="G1060" s="272" t="str">
        <f t="shared" si="84"/>
        <v/>
      </c>
      <c r="H1060" s="272" t="str">
        <f>IFERROR(VLOOKUP(B1060,CAPTURE_DATA!$W$4:$Z$2000,4,FALSE),"")</f>
        <v/>
      </c>
    </row>
    <row r="1061" spans="1:8" x14ac:dyDescent="0.35">
      <c r="A1061" s="272">
        <f t="shared" si="80"/>
        <v>1</v>
      </c>
      <c r="B1061" s="7" t="str">
        <f>IF(CAPTURE_DATA!W1062=0,"",CAPTURE_DATA!W1062)</f>
        <v/>
      </c>
      <c r="C1061" s="272" t="str">
        <f t="shared" si="81"/>
        <v/>
      </c>
      <c r="D1061" s="272" t="str">
        <f t="shared" si="82"/>
        <v/>
      </c>
      <c r="E1061" s="272">
        <f t="shared" si="83"/>
        <v>0</v>
      </c>
      <c r="F1061" s="272">
        <v>1059</v>
      </c>
      <c r="G1061" s="272" t="str">
        <f t="shared" si="84"/>
        <v/>
      </c>
      <c r="H1061" s="272" t="str">
        <f>IFERROR(VLOOKUP(B1061,CAPTURE_DATA!$W$4:$Z$2000,4,FALSE),"")</f>
        <v/>
      </c>
    </row>
    <row r="1062" spans="1:8" x14ac:dyDescent="0.35">
      <c r="A1062" s="272">
        <f t="shared" si="80"/>
        <v>1</v>
      </c>
      <c r="B1062" s="7" t="str">
        <f>IF(CAPTURE_DATA!W1063=0,"",CAPTURE_DATA!W1063)</f>
        <v/>
      </c>
      <c r="C1062" s="272" t="str">
        <f t="shared" si="81"/>
        <v/>
      </c>
      <c r="D1062" s="272" t="str">
        <f t="shared" si="82"/>
        <v/>
      </c>
      <c r="E1062" s="272">
        <f t="shared" si="83"/>
        <v>0</v>
      </c>
      <c r="F1062" s="272">
        <v>1060</v>
      </c>
      <c r="G1062" s="272" t="str">
        <f t="shared" si="84"/>
        <v/>
      </c>
      <c r="H1062" s="272" t="str">
        <f>IFERROR(VLOOKUP(B1062,CAPTURE_DATA!$W$4:$Z$2000,4,FALSE),"")</f>
        <v/>
      </c>
    </row>
    <row r="1063" spans="1:8" x14ac:dyDescent="0.35">
      <c r="A1063" s="272">
        <f t="shared" si="80"/>
        <v>1</v>
      </c>
      <c r="B1063" s="7" t="str">
        <f>IF(CAPTURE_DATA!W1064=0,"",CAPTURE_DATA!W1064)</f>
        <v/>
      </c>
      <c r="C1063" s="272" t="str">
        <f t="shared" si="81"/>
        <v/>
      </c>
      <c r="D1063" s="272" t="str">
        <f t="shared" si="82"/>
        <v/>
      </c>
      <c r="E1063" s="272">
        <f t="shared" si="83"/>
        <v>0</v>
      </c>
      <c r="F1063" s="272">
        <v>1061</v>
      </c>
      <c r="G1063" s="272" t="str">
        <f t="shared" si="84"/>
        <v/>
      </c>
      <c r="H1063" s="272" t="str">
        <f>IFERROR(VLOOKUP(B1063,CAPTURE_DATA!$W$4:$Z$2000,4,FALSE),"")</f>
        <v/>
      </c>
    </row>
    <row r="1064" spans="1:8" x14ac:dyDescent="0.35">
      <c r="A1064" s="272">
        <f t="shared" si="80"/>
        <v>1</v>
      </c>
      <c r="B1064" s="7" t="str">
        <f>IF(CAPTURE_DATA!W1065=0,"",CAPTURE_DATA!W1065)</f>
        <v/>
      </c>
      <c r="C1064" s="272" t="str">
        <f t="shared" si="81"/>
        <v/>
      </c>
      <c r="D1064" s="272" t="str">
        <f t="shared" si="82"/>
        <v/>
      </c>
      <c r="E1064" s="272">
        <f t="shared" si="83"/>
        <v>0</v>
      </c>
      <c r="F1064" s="272">
        <v>1062</v>
      </c>
      <c r="G1064" s="272" t="str">
        <f t="shared" si="84"/>
        <v/>
      </c>
      <c r="H1064" s="272" t="str">
        <f>IFERROR(VLOOKUP(B1064,CAPTURE_DATA!$W$4:$Z$2000,4,FALSE),"")</f>
        <v/>
      </c>
    </row>
    <row r="1065" spans="1:8" x14ac:dyDescent="0.35">
      <c r="A1065" s="272">
        <f t="shared" si="80"/>
        <v>1</v>
      </c>
      <c r="B1065" s="7" t="str">
        <f>IF(CAPTURE_DATA!W1066=0,"",CAPTURE_DATA!W1066)</f>
        <v/>
      </c>
      <c r="C1065" s="272" t="str">
        <f t="shared" si="81"/>
        <v/>
      </c>
      <c r="D1065" s="272" t="str">
        <f t="shared" si="82"/>
        <v/>
      </c>
      <c r="E1065" s="272">
        <f t="shared" si="83"/>
        <v>0</v>
      </c>
      <c r="F1065" s="272">
        <v>1063</v>
      </c>
      <c r="G1065" s="272" t="str">
        <f t="shared" si="84"/>
        <v/>
      </c>
      <c r="H1065" s="272" t="str">
        <f>IFERROR(VLOOKUP(B1065,CAPTURE_DATA!$W$4:$Z$2000,4,FALSE),"")</f>
        <v/>
      </c>
    </row>
    <row r="1066" spans="1:8" x14ac:dyDescent="0.35">
      <c r="A1066" s="272">
        <f t="shared" si="80"/>
        <v>1</v>
      </c>
      <c r="B1066" s="7" t="str">
        <f>IF(CAPTURE_DATA!W1067=0,"",CAPTURE_DATA!W1067)</f>
        <v/>
      </c>
      <c r="C1066" s="272" t="str">
        <f t="shared" si="81"/>
        <v/>
      </c>
      <c r="D1066" s="272" t="str">
        <f t="shared" si="82"/>
        <v/>
      </c>
      <c r="E1066" s="272">
        <f t="shared" si="83"/>
        <v>0</v>
      </c>
      <c r="F1066" s="272">
        <v>1064</v>
      </c>
      <c r="G1066" s="272" t="str">
        <f t="shared" si="84"/>
        <v/>
      </c>
      <c r="H1066" s="272" t="str">
        <f>IFERROR(VLOOKUP(B1066,CAPTURE_DATA!$W$4:$Z$2000,4,FALSE),"")</f>
        <v/>
      </c>
    </row>
    <row r="1067" spans="1:8" x14ac:dyDescent="0.35">
      <c r="A1067" s="272">
        <f t="shared" si="80"/>
        <v>1</v>
      </c>
      <c r="B1067" s="7" t="str">
        <f>IF(CAPTURE_DATA!W1068=0,"",CAPTURE_DATA!W1068)</f>
        <v/>
      </c>
      <c r="C1067" s="272" t="str">
        <f t="shared" si="81"/>
        <v/>
      </c>
      <c r="D1067" s="272" t="str">
        <f t="shared" si="82"/>
        <v/>
      </c>
      <c r="E1067" s="272">
        <f t="shared" si="83"/>
        <v>0</v>
      </c>
      <c r="F1067" s="272">
        <v>1065</v>
      </c>
      <c r="G1067" s="272" t="str">
        <f t="shared" si="84"/>
        <v/>
      </c>
      <c r="H1067" s="272" t="str">
        <f>IFERROR(VLOOKUP(B1067,CAPTURE_DATA!$W$4:$Z$2000,4,FALSE),"")</f>
        <v/>
      </c>
    </row>
    <row r="1068" spans="1:8" x14ac:dyDescent="0.35">
      <c r="A1068" s="272">
        <f t="shared" si="80"/>
        <v>1</v>
      </c>
      <c r="B1068" s="7" t="str">
        <f>IF(CAPTURE_DATA!W1069=0,"",CAPTURE_DATA!W1069)</f>
        <v/>
      </c>
      <c r="C1068" s="272" t="str">
        <f t="shared" si="81"/>
        <v/>
      </c>
      <c r="D1068" s="272" t="str">
        <f t="shared" si="82"/>
        <v/>
      </c>
      <c r="E1068" s="272">
        <f t="shared" si="83"/>
        <v>0</v>
      </c>
      <c r="F1068" s="272">
        <v>1066</v>
      </c>
      <c r="G1068" s="272" t="str">
        <f t="shared" si="84"/>
        <v/>
      </c>
      <c r="H1068" s="272" t="str">
        <f>IFERROR(VLOOKUP(B1068,CAPTURE_DATA!$W$4:$Z$2000,4,FALSE),"")</f>
        <v/>
      </c>
    </row>
    <row r="1069" spans="1:8" x14ac:dyDescent="0.35">
      <c r="A1069" s="272">
        <f t="shared" si="80"/>
        <v>1</v>
      </c>
      <c r="B1069" s="7" t="str">
        <f>IF(CAPTURE_DATA!W1070=0,"",CAPTURE_DATA!W1070)</f>
        <v/>
      </c>
      <c r="C1069" s="272" t="str">
        <f t="shared" si="81"/>
        <v/>
      </c>
      <c r="D1069" s="272" t="str">
        <f t="shared" si="82"/>
        <v/>
      </c>
      <c r="E1069" s="272">
        <f t="shared" si="83"/>
        <v>0</v>
      </c>
      <c r="F1069" s="272">
        <v>1067</v>
      </c>
      <c r="G1069" s="272" t="str">
        <f t="shared" si="84"/>
        <v/>
      </c>
      <c r="H1069" s="272" t="str">
        <f>IFERROR(VLOOKUP(B1069,CAPTURE_DATA!$W$4:$Z$2000,4,FALSE),"")</f>
        <v/>
      </c>
    </row>
    <row r="1070" spans="1:8" x14ac:dyDescent="0.35">
      <c r="A1070" s="272">
        <f t="shared" si="80"/>
        <v>1</v>
      </c>
      <c r="B1070" s="7" t="str">
        <f>IF(CAPTURE_DATA!W1071=0,"",CAPTURE_DATA!W1071)</f>
        <v/>
      </c>
      <c r="C1070" s="272" t="str">
        <f t="shared" si="81"/>
        <v/>
      </c>
      <c r="D1070" s="272" t="str">
        <f t="shared" si="82"/>
        <v/>
      </c>
      <c r="E1070" s="272">
        <f t="shared" si="83"/>
        <v>0</v>
      </c>
      <c r="F1070" s="272">
        <v>1068</v>
      </c>
      <c r="G1070" s="272" t="str">
        <f t="shared" si="84"/>
        <v/>
      </c>
      <c r="H1070" s="272" t="str">
        <f>IFERROR(VLOOKUP(B1070,CAPTURE_DATA!$W$4:$Z$2000,4,FALSE),"")</f>
        <v/>
      </c>
    </row>
    <row r="1071" spans="1:8" x14ac:dyDescent="0.35">
      <c r="A1071" s="272">
        <f t="shared" si="80"/>
        <v>1</v>
      </c>
      <c r="B1071" s="7" t="str">
        <f>IF(CAPTURE_DATA!W1072=0,"",CAPTURE_DATA!W1072)</f>
        <v/>
      </c>
      <c r="C1071" s="272" t="str">
        <f t="shared" si="81"/>
        <v/>
      </c>
      <c r="D1071" s="272" t="str">
        <f t="shared" si="82"/>
        <v/>
      </c>
      <c r="E1071" s="272">
        <f t="shared" si="83"/>
        <v>0</v>
      </c>
      <c r="F1071" s="272">
        <v>1069</v>
      </c>
      <c r="G1071" s="272" t="str">
        <f t="shared" si="84"/>
        <v/>
      </c>
      <c r="H1071" s="272" t="str">
        <f>IFERROR(VLOOKUP(B1071,CAPTURE_DATA!$W$4:$Z$2000,4,FALSE),"")</f>
        <v/>
      </c>
    </row>
    <row r="1072" spans="1:8" x14ac:dyDescent="0.35">
      <c r="A1072" s="272">
        <f t="shared" si="80"/>
        <v>1</v>
      </c>
      <c r="B1072" s="7" t="str">
        <f>IF(CAPTURE_DATA!W1073=0,"",CAPTURE_DATA!W1073)</f>
        <v/>
      </c>
      <c r="C1072" s="272" t="str">
        <f t="shared" si="81"/>
        <v/>
      </c>
      <c r="D1072" s="272" t="str">
        <f t="shared" si="82"/>
        <v/>
      </c>
      <c r="E1072" s="272">
        <f t="shared" si="83"/>
        <v>0</v>
      </c>
      <c r="F1072" s="272">
        <v>1070</v>
      </c>
      <c r="G1072" s="272" t="str">
        <f t="shared" si="84"/>
        <v/>
      </c>
      <c r="H1072" s="272" t="str">
        <f>IFERROR(VLOOKUP(B1072,CAPTURE_DATA!$W$4:$Z$2000,4,FALSE),"")</f>
        <v/>
      </c>
    </row>
    <row r="1073" spans="1:8" x14ac:dyDescent="0.35">
      <c r="A1073" s="272">
        <f t="shared" si="80"/>
        <v>1</v>
      </c>
      <c r="B1073" s="7" t="str">
        <f>IF(CAPTURE_DATA!W1074=0,"",CAPTURE_DATA!W1074)</f>
        <v/>
      </c>
      <c r="C1073" s="272" t="str">
        <f t="shared" si="81"/>
        <v/>
      </c>
      <c r="D1073" s="272" t="str">
        <f t="shared" si="82"/>
        <v/>
      </c>
      <c r="E1073" s="272">
        <f t="shared" si="83"/>
        <v>0</v>
      </c>
      <c r="F1073" s="272">
        <v>1071</v>
      </c>
      <c r="G1073" s="272" t="str">
        <f t="shared" si="84"/>
        <v/>
      </c>
      <c r="H1073" s="272" t="str">
        <f>IFERROR(VLOOKUP(B1073,CAPTURE_DATA!$W$4:$Z$2000,4,FALSE),"")</f>
        <v/>
      </c>
    </row>
    <row r="1074" spans="1:8" x14ac:dyDescent="0.35">
      <c r="A1074" s="272">
        <f t="shared" si="80"/>
        <v>1</v>
      </c>
      <c r="B1074" s="7" t="str">
        <f>IF(CAPTURE_DATA!W1075=0,"",CAPTURE_DATA!W1075)</f>
        <v/>
      </c>
      <c r="C1074" s="272" t="str">
        <f t="shared" si="81"/>
        <v/>
      </c>
      <c r="D1074" s="272" t="str">
        <f t="shared" si="82"/>
        <v/>
      </c>
      <c r="E1074" s="272">
        <f t="shared" si="83"/>
        <v>0</v>
      </c>
      <c r="F1074" s="272">
        <v>1072</v>
      </c>
      <c r="G1074" s="272" t="str">
        <f t="shared" si="84"/>
        <v/>
      </c>
      <c r="H1074" s="272" t="str">
        <f>IFERROR(VLOOKUP(B1074,CAPTURE_DATA!$W$4:$Z$2000,4,FALSE),"")</f>
        <v/>
      </c>
    </row>
    <row r="1075" spans="1:8" x14ac:dyDescent="0.35">
      <c r="A1075" s="272">
        <f t="shared" si="80"/>
        <v>1</v>
      </c>
      <c r="B1075" s="7" t="str">
        <f>IF(CAPTURE_DATA!W1076=0,"",CAPTURE_DATA!W1076)</f>
        <v/>
      </c>
      <c r="C1075" s="272" t="str">
        <f t="shared" si="81"/>
        <v/>
      </c>
      <c r="D1075" s="272" t="str">
        <f t="shared" si="82"/>
        <v/>
      </c>
      <c r="E1075" s="272">
        <f t="shared" si="83"/>
        <v>0</v>
      </c>
      <c r="F1075" s="272">
        <v>1073</v>
      </c>
      <c r="G1075" s="272" t="str">
        <f t="shared" si="84"/>
        <v/>
      </c>
      <c r="H1075" s="272" t="str">
        <f>IFERROR(VLOOKUP(B1075,CAPTURE_DATA!$W$4:$Z$2000,4,FALSE),"")</f>
        <v/>
      </c>
    </row>
    <row r="1076" spans="1:8" x14ac:dyDescent="0.35">
      <c r="A1076" s="272">
        <f t="shared" si="80"/>
        <v>1</v>
      </c>
      <c r="B1076" s="7" t="str">
        <f>IF(CAPTURE_DATA!W1077=0,"",CAPTURE_DATA!W1077)</f>
        <v/>
      </c>
      <c r="C1076" s="272" t="str">
        <f t="shared" si="81"/>
        <v/>
      </c>
      <c r="D1076" s="272" t="str">
        <f t="shared" si="82"/>
        <v/>
      </c>
      <c r="E1076" s="272">
        <f t="shared" si="83"/>
        <v>0</v>
      </c>
      <c r="F1076" s="272">
        <v>1074</v>
      </c>
      <c r="G1076" s="272" t="str">
        <f t="shared" si="84"/>
        <v/>
      </c>
      <c r="H1076" s="272" t="str">
        <f>IFERROR(VLOOKUP(B1076,CAPTURE_DATA!$W$4:$Z$2000,4,FALSE),"")</f>
        <v/>
      </c>
    </row>
    <row r="1077" spans="1:8" x14ac:dyDescent="0.35">
      <c r="A1077" s="272">
        <f t="shared" si="80"/>
        <v>1</v>
      </c>
      <c r="B1077" s="7" t="str">
        <f>IF(CAPTURE_DATA!W1078=0,"",CAPTURE_DATA!W1078)</f>
        <v/>
      </c>
      <c r="C1077" s="272" t="str">
        <f t="shared" si="81"/>
        <v/>
      </c>
      <c r="D1077" s="272" t="str">
        <f t="shared" si="82"/>
        <v/>
      </c>
      <c r="E1077" s="272">
        <f t="shared" si="83"/>
        <v>0</v>
      </c>
      <c r="F1077" s="272">
        <v>1075</v>
      </c>
      <c r="G1077" s="272" t="str">
        <f t="shared" si="84"/>
        <v/>
      </c>
      <c r="H1077" s="272" t="str">
        <f>IFERROR(VLOOKUP(B1077,CAPTURE_DATA!$W$4:$Z$2000,4,FALSE),"")</f>
        <v/>
      </c>
    </row>
    <row r="1078" spans="1:8" x14ac:dyDescent="0.35">
      <c r="A1078" s="272">
        <f t="shared" si="80"/>
        <v>1</v>
      </c>
      <c r="B1078" s="7" t="str">
        <f>IF(CAPTURE_DATA!W1079=0,"",CAPTURE_DATA!W1079)</f>
        <v/>
      </c>
      <c r="C1078" s="272" t="str">
        <f t="shared" si="81"/>
        <v/>
      </c>
      <c r="D1078" s="272" t="str">
        <f t="shared" si="82"/>
        <v/>
      </c>
      <c r="E1078" s="272">
        <f t="shared" si="83"/>
        <v>0</v>
      </c>
      <c r="F1078" s="272">
        <v>1076</v>
      </c>
      <c r="G1078" s="272" t="str">
        <f t="shared" si="84"/>
        <v/>
      </c>
      <c r="H1078" s="272" t="str">
        <f>IFERROR(VLOOKUP(B1078,CAPTURE_DATA!$W$4:$Z$2000,4,FALSE),"")</f>
        <v/>
      </c>
    </row>
    <row r="1079" spans="1:8" x14ac:dyDescent="0.35">
      <c r="A1079" s="272">
        <f t="shared" si="80"/>
        <v>1</v>
      </c>
      <c r="B1079" s="7" t="str">
        <f>IF(CAPTURE_DATA!W1080=0,"",CAPTURE_DATA!W1080)</f>
        <v/>
      </c>
      <c r="C1079" s="272" t="str">
        <f t="shared" si="81"/>
        <v/>
      </c>
      <c r="D1079" s="272" t="str">
        <f t="shared" si="82"/>
        <v/>
      </c>
      <c r="E1079" s="272">
        <f t="shared" si="83"/>
        <v>0</v>
      </c>
      <c r="F1079" s="272">
        <v>1077</v>
      </c>
      <c r="G1079" s="272" t="str">
        <f t="shared" si="84"/>
        <v/>
      </c>
      <c r="H1079" s="272" t="str">
        <f>IFERROR(VLOOKUP(B1079,CAPTURE_DATA!$W$4:$Z$2000,4,FALSE),"")</f>
        <v/>
      </c>
    </row>
    <row r="1080" spans="1:8" x14ac:dyDescent="0.35">
      <c r="A1080" s="272">
        <f t="shared" si="80"/>
        <v>1</v>
      </c>
      <c r="B1080" s="7" t="str">
        <f>IF(CAPTURE_DATA!W1081=0,"",CAPTURE_DATA!W1081)</f>
        <v/>
      </c>
      <c r="C1080" s="272" t="str">
        <f t="shared" si="81"/>
        <v/>
      </c>
      <c r="D1080" s="272" t="str">
        <f t="shared" si="82"/>
        <v/>
      </c>
      <c r="E1080" s="272">
        <f t="shared" si="83"/>
        <v>0</v>
      </c>
      <c r="F1080" s="272">
        <v>1078</v>
      </c>
      <c r="G1080" s="272" t="str">
        <f t="shared" si="84"/>
        <v/>
      </c>
      <c r="H1080" s="272" t="str">
        <f>IFERROR(VLOOKUP(B1080,CAPTURE_DATA!$W$4:$Z$2000,4,FALSE),"")</f>
        <v/>
      </c>
    </row>
    <row r="1081" spans="1:8" x14ac:dyDescent="0.35">
      <c r="A1081" s="272">
        <f t="shared" si="80"/>
        <v>1</v>
      </c>
      <c r="B1081" s="7" t="str">
        <f>IF(CAPTURE_DATA!W1082=0,"",CAPTURE_DATA!W1082)</f>
        <v/>
      </c>
      <c r="C1081" s="272" t="str">
        <f t="shared" si="81"/>
        <v/>
      </c>
      <c r="D1081" s="272" t="str">
        <f t="shared" si="82"/>
        <v/>
      </c>
      <c r="E1081" s="272">
        <f t="shared" si="83"/>
        <v>0</v>
      </c>
      <c r="F1081" s="272">
        <v>1079</v>
      </c>
      <c r="G1081" s="272" t="str">
        <f t="shared" si="84"/>
        <v/>
      </c>
      <c r="H1081" s="272" t="str">
        <f>IFERROR(VLOOKUP(B1081,CAPTURE_DATA!$W$4:$Z$2000,4,FALSE),"")</f>
        <v/>
      </c>
    </row>
    <row r="1082" spans="1:8" x14ac:dyDescent="0.35">
      <c r="A1082" s="272">
        <f t="shared" si="80"/>
        <v>1</v>
      </c>
      <c r="B1082" s="7" t="str">
        <f>IF(CAPTURE_DATA!W1083=0,"",CAPTURE_DATA!W1083)</f>
        <v/>
      </c>
      <c r="C1082" s="272" t="str">
        <f t="shared" si="81"/>
        <v/>
      </c>
      <c r="D1082" s="272" t="str">
        <f t="shared" si="82"/>
        <v/>
      </c>
      <c r="E1082" s="272">
        <f t="shared" si="83"/>
        <v>0</v>
      </c>
      <c r="F1082" s="272">
        <v>1080</v>
      </c>
      <c r="G1082" s="272" t="str">
        <f t="shared" si="84"/>
        <v/>
      </c>
      <c r="H1082" s="272" t="str">
        <f>IFERROR(VLOOKUP(B1082,CAPTURE_DATA!$W$4:$Z$2000,4,FALSE),"")</f>
        <v/>
      </c>
    </row>
    <row r="1083" spans="1:8" x14ac:dyDescent="0.35">
      <c r="A1083" s="272">
        <f t="shared" si="80"/>
        <v>1</v>
      </c>
      <c r="B1083" s="7" t="str">
        <f>IF(CAPTURE_DATA!W1084=0,"",CAPTURE_DATA!W1084)</f>
        <v/>
      </c>
      <c r="C1083" s="272" t="str">
        <f t="shared" si="81"/>
        <v/>
      </c>
      <c r="D1083" s="272" t="str">
        <f t="shared" si="82"/>
        <v/>
      </c>
      <c r="E1083" s="272">
        <f t="shared" si="83"/>
        <v>0</v>
      </c>
      <c r="F1083" s="272">
        <v>1081</v>
      </c>
      <c r="G1083" s="272" t="str">
        <f t="shared" si="84"/>
        <v/>
      </c>
      <c r="H1083" s="272" t="str">
        <f>IFERROR(VLOOKUP(B1083,CAPTURE_DATA!$W$4:$Z$2000,4,FALSE),"")</f>
        <v/>
      </c>
    </row>
    <row r="1084" spans="1:8" x14ac:dyDescent="0.35">
      <c r="A1084" s="272">
        <f t="shared" si="80"/>
        <v>1</v>
      </c>
      <c r="B1084" s="7" t="str">
        <f>IF(CAPTURE_DATA!W1085=0,"",CAPTURE_DATA!W1085)</f>
        <v/>
      </c>
      <c r="C1084" s="272" t="str">
        <f t="shared" si="81"/>
        <v/>
      </c>
      <c r="D1084" s="272" t="str">
        <f t="shared" si="82"/>
        <v/>
      </c>
      <c r="E1084" s="272">
        <f t="shared" si="83"/>
        <v>0</v>
      </c>
      <c r="F1084" s="272">
        <v>1082</v>
      </c>
      <c r="G1084" s="272" t="str">
        <f t="shared" si="84"/>
        <v/>
      </c>
      <c r="H1084" s="272" t="str">
        <f>IFERROR(VLOOKUP(B1084,CAPTURE_DATA!$W$4:$Z$2000,4,FALSE),"")</f>
        <v/>
      </c>
    </row>
    <row r="1085" spans="1:8" x14ac:dyDescent="0.35">
      <c r="A1085" s="272">
        <f t="shared" si="80"/>
        <v>1</v>
      </c>
      <c r="B1085" s="7" t="str">
        <f>IF(CAPTURE_DATA!W1086=0,"",CAPTURE_DATA!W1086)</f>
        <v/>
      </c>
      <c r="C1085" s="272" t="str">
        <f t="shared" si="81"/>
        <v/>
      </c>
      <c r="D1085" s="272" t="str">
        <f t="shared" si="82"/>
        <v/>
      </c>
      <c r="E1085" s="272">
        <f t="shared" si="83"/>
        <v>0</v>
      </c>
      <c r="F1085" s="272">
        <v>1083</v>
      </c>
      <c r="G1085" s="272" t="str">
        <f t="shared" si="84"/>
        <v/>
      </c>
      <c r="H1085" s="272" t="str">
        <f>IFERROR(VLOOKUP(B1085,CAPTURE_DATA!$W$4:$Z$2000,4,FALSE),"")</f>
        <v/>
      </c>
    </row>
    <row r="1086" spans="1:8" x14ac:dyDescent="0.35">
      <c r="A1086" s="272">
        <f t="shared" si="80"/>
        <v>1</v>
      </c>
      <c r="B1086" s="7" t="str">
        <f>IF(CAPTURE_DATA!W1087=0,"",CAPTURE_DATA!W1087)</f>
        <v/>
      </c>
      <c r="C1086" s="272" t="str">
        <f t="shared" si="81"/>
        <v/>
      </c>
      <c r="D1086" s="272" t="str">
        <f t="shared" si="82"/>
        <v/>
      </c>
      <c r="E1086" s="272">
        <f t="shared" si="83"/>
        <v>0</v>
      </c>
      <c r="F1086" s="272">
        <v>1084</v>
      </c>
      <c r="G1086" s="272" t="str">
        <f t="shared" si="84"/>
        <v/>
      </c>
      <c r="H1086" s="272" t="str">
        <f>IFERROR(VLOOKUP(B1086,CAPTURE_DATA!$W$4:$Z$2000,4,FALSE),"")</f>
        <v/>
      </c>
    </row>
    <row r="1087" spans="1:8" x14ac:dyDescent="0.35">
      <c r="A1087" s="272">
        <f t="shared" si="80"/>
        <v>1</v>
      </c>
      <c r="B1087" s="7" t="str">
        <f>IF(CAPTURE_DATA!W1088=0,"",CAPTURE_DATA!W1088)</f>
        <v/>
      </c>
      <c r="C1087" s="272" t="str">
        <f t="shared" si="81"/>
        <v/>
      </c>
      <c r="D1087" s="272" t="str">
        <f t="shared" si="82"/>
        <v/>
      </c>
      <c r="E1087" s="272">
        <f t="shared" si="83"/>
        <v>0</v>
      </c>
      <c r="F1087" s="272">
        <v>1085</v>
      </c>
      <c r="G1087" s="272" t="str">
        <f t="shared" si="84"/>
        <v/>
      </c>
      <c r="H1087" s="272" t="str">
        <f>IFERROR(VLOOKUP(B1087,CAPTURE_DATA!$W$4:$Z$2000,4,FALSE),"")</f>
        <v/>
      </c>
    </row>
    <row r="1088" spans="1:8" x14ac:dyDescent="0.35">
      <c r="A1088" s="272">
        <f t="shared" si="80"/>
        <v>1</v>
      </c>
      <c r="B1088" s="7" t="str">
        <f>IF(CAPTURE_DATA!W1089=0,"",CAPTURE_DATA!W1089)</f>
        <v/>
      </c>
      <c r="C1088" s="272" t="str">
        <f t="shared" si="81"/>
        <v/>
      </c>
      <c r="D1088" s="272" t="str">
        <f t="shared" si="82"/>
        <v/>
      </c>
      <c r="E1088" s="272">
        <f t="shared" si="83"/>
        <v>0</v>
      </c>
      <c r="F1088" s="272">
        <v>1086</v>
      </c>
      <c r="G1088" s="272" t="str">
        <f t="shared" si="84"/>
        <v/>
      </c>
      <c r="H1088" s="272" t="str">
        <f>IFERROR(VLOOKUP(B1088,CAPTURE_DATA!$W$4:$Z$2000,4,FALSE),"")</f>
        <v/>
      </c>
    </row>
    <row r="1089" spans="1:8" x14ac:dyDescent="0.35">
      <c r="A1089" s="272">
        <f t="shared" si="80"/>
        <v>1</v>
      </c>
      <c r="B1089" s="7" t="str">
        <f>IF(CAPTURE_DATA!W1090=0,"",CAPTURE_DATA!W1090)</f>
        <v/>
      </c>
      <c r="C1089" s="272" t="str">
        <f t="shared" si="81"/>
        <v/>
      </c>
      <c r="D1089" s="272" t="str">
        <f t="shared" si="82"/>
        <v/>
      </c>
      <c r="E1089" s="272">
        <f t="shared" si="83"/>
        <v>0</v>
      </c>
      <c r="F1089" s="272">
        <v>1087</v>
      </c>
      <c r="G1089" s="272" t="str">
        <f t="shared" si="84"/>
        <v/>
      </c>
      <c r="H1089" s="272" t="str">
        <f>IFERROR(VLOOKUP(B1089,CAPTURE_DATA!$W$4:$Z$2000,4,FALSE),"")</f>
        <v/>
      </c>
    </row>
    <row r="1090" spans="1:8" x14ac:dyDescent="0.35">
      <c r="A1090" s="272">
        <f t="shared" si="80"/>
        <v>1</v>
      </c>
      <c r="B1090" s="7" t="str">
        <f>IF(CAPTURE_DATA!W1091=0,"",CAPTURE_DATA!W1091)</f>
        <v/>
      </c>
      <c r="C1090" s="272" t="str">
        <f t="shared" si="81"/>
        <v/>
      </c>
      <c r="D1090" s="272" t="str">
        <f t="shared" si="82"/>
        <v/>
      </c>
      <c r="E1090" s="272">
        <f t="shared" si="83"/>
        <v>0</v>
      </c>
      <c r="F1090" s="272">
        <v>1088</v>
      </c>
      <c r="G1090" s="272" t="str">
        <f t="shared" si="84"/>
        <v/>
      </c>
      <c r="H1090" s="272" t="str">
        <f>IFERROR(VLOOKUP(B1090,CAPTURE_DATA!$W$4:$Z$2000,4,FALSE),"")</f>
        <v/>
      </c>
    </row>
    <row r="1091" spans="1:8" x14ac:dyDescent="0.35">
      <c r="A1091" s="272">
        <f t="shared" si="80"/>
        <v>1</v>
      </c>
      <c r="B1091" s="7" t="str">
        <f>IF(CAPTURE_DATA!W1092=0,"",CAPTURE_DATA!W1092)</f>
        <v/>
      </c>
      <c r="C1091" s="272" t="str">
        <f t="shared" si="81"/>
        <v/>
      </c>
      <c r="D1091" s="272" t="str">
        <f t="shared" si="82"/>
        <v/>
      </c>
      <c r="E1091" s="272">
        <f t="shared" si="83"/>
        <v>0</v>
      </c>
      <c r="F1091" s="272">
        <v>1089</v>
      </c>
      <c r="G1091" s="272" t="str">
        <f t="shared" si="84"/>
        <v/>
      </c>
      <c r="H1091" s="272" t="str">
        <f>IFERROR(VLOOKUP(B1091,CAPTURE_DATA!$W$4:$Z$2000,4,FALSE),"")</f>
        <v/>
      </c>
    </row>
    <row r="1092" spans="1:8" x14ac:dyDescent="0.35">
      <c r="A1092" s="272">
        <f t="shared" ref="A1092:A1155" si="85">RANK(E1092,$E$3:$E$2000,)</f>
        <v>1</v>
      </c>
      <c r="B1092" s="7" t="str">
        <f>IF(CAPTURE_DATA!W1093=0,"",CAPTURE_DATA!W1093)</f>
        <v/>
      </c>
      <c r="C1092" s="272" t="str">
        <f t="shared" ref="C1092:C1155" si="86">IFERROR(VALUE(B1092),"")</f>
        <v/>
      </c>
      <c r="D1092" s="272" t="str">
        <f t="shared" ref="D1092:D1155" si="87">IF(CONCATENATE(B1092,"-",H1092)="-","",(CONCATENATE(B1092,"-",H1092)))</f>
        <v/>
      </c>
      <c r="E1092" s="272">
        <f t="shared" ref="E1092:E1155" si="88">IF(C1092="",0,C1092)</f>
        <v>0</v>
      </c>
      <c r="F1092" s="272">
        <v>1090</v>
      </c>
      <c r="G1092" s="272" t="str">
        <f t="shared" ref="G1092:G1155" si="89">IFERROR(VLOOKUP(F1092,$A$1:$D$2000,4,FALSE),"")</f>
        <v/>
      </c>
      <c r="H1092" s="272" t="str">
        <f>IFERROR(VLOOKUP(B1092,CAPTURE_DATA!$W$4:$Z$2000,4,FALSE),"")</f>
        <v/>
      </c>
    </row>
    <row r="1093" spans="1:8" x14ac:dyDescent="0.35">
      <c r="A1093" s="272">
        <f t="shared" si="85"/>
        <v>1</v>
      </c>
      <c r="B1093" s="7" t="str">
        <f>IF(CAPTURE_DATA!W1094=0,"",CAPTURE_DATA!W1094)</f>
        <v/>
      </c>
      <c r="C1093" s="272" t="str">
        <f t="shared" si="86"/>
        <v/>
      </c>
      <c r="D1093" s="272" t="str">
        <f t="shared" si="87"/>
        <v/>
      </c>
      <c r="E1093" s="272">
        <f t="shared" si="88"/>
        <v>0</v>
      </c>
      <c r="F1093" s="272">
        <v>1091</v>
      </c>
      <c r="G1093" s="272" t="str">
        <f t="shared" si="89"/>
        <v/>
      </c>
      <c r="H1093" s="272" t="str">
        <f>IFERROR(VLOOKUP(B1093,CAPTURE_DATA!$W$4:$Z$2000,4,FALSE),"")</f>
        <v/>
      </c>
    </row>
    <row r="1094" spans="1:8" x14ac:dyDescent="0.35">
      <c r="A1094" s="272">
        <f t="shared" si="85"/>
        <v>1</v>
      </c>
      <c r="B1094" s="7" t="str">
        <f>IF(CAPTURE_DATA!W1095=0,"",CAPTURE_DATA!W1095)</f>
        <v/>
      </c>
      <c r="C1094" s="272" t="str">
        <f t="shared" si="86"/>
        <v/>
      </c>
      <c r="D1094" s="272" t="str">
        <f t="shared" si="87"/>
        <v/>
      </c>
      <c r="E1094" s="272">
        <f t="shared" si="88"/>
        <v>0</v>
      </c>
      <c r="F1094" s="272">
        <v>1092</v>
      </c>
      <c r="G1094" s="272" t="str">
        <f t="shared" si="89"/>
        <v/>
      </c>
      <c r="H1094" s="272" t="str">
        <f>IFERROR(VLOOKUP(B1094,CAPTURE_DATA!$W$4:$Z$2000,4,FALSE),"")</f>
        <v/>
      </c>
    </row>
    <row r="1095" spans="1:8" x14ac:dyDescent="0.35">
      <c r="A1095" s="272">
        <f t="shared" si="85"/>
        <v>1</v>
      </c>
      <c r="B1095" s="7" t="str">
        <f>IF(CAPTURE_DATA!W1096=0,"",CAPTURE_DATA!W1096)</f>
        <v/>
      </c>
      <c r="C1095" s="272" t="str">
        <f t="shared" si="86"/>
        <v/>
      </c>
      <c r="D1095" s="272" t="str">
        <f t="shared" si="87"/>
        <v/>
      </c>
      <c r="E1095" s="272">
        <f t="shared" si="88"/>
        <v>0</v>
      </c>
      <c r="F1095" s="272">
        <v>1093</v>
      </c>
      <c r="G1095" s="272" t="str">
        <f t="shared" si="89"/>
        <v/>
      </c>
      <c r="H1095" s="272" t="str">
        <f>IFERROR(VLOOKUP(B1095,CAPTURE_DATA!$W$4:$Z$2000,4,FALSE),"")</f>
        <v/>
      </c>
    </row>
    <row r="1096" spans="1:8" x14ac:dyDescent="0.35">
      <c r="A1096" s="272">
        <f t="shared" si="85"/>
        <v>1</v>
      </c>
      <c r="B1096" s="7" t="str">
        <f>IF(CAPTURE_DATA!W1097=0,"",CAPTURE_DATA!W1097)</f>
        <v/>
      </c>
      <c r="C1096" s="272" t="str">
        <f t="shared" si="86"/>
        <v/>
      </c>
      <c r="D1096" s="272" t="str">
        <f t="shared" si="87"/>
        <v/>
      </c>
      <c r="E1096" s="272">
        <f t="shared" si="88"/>
        <v>0</v>
      </c>
      <c r="F1096" s="272">
        <v>1094</v>
      </c>
      <c r="G1096" s="272" t="str">
        <f t="shared" si="89"/>
        <v/>
      </c>
      <c r="H1096" s="272" t="str">
        <f>IFERROR(VLOOKUP(B1096,CAPTURE_DATA!$W$4:$Z$2000,4,FALSE),"")</f>
        <v/>
      </c>
    </row>
    <row r="1097" spans="1:8" x14ac:dyDescent="0.35">
      <c r="A1097" s="272">
        <f t="shared" si="85"/>
        <v>1</v>
      </c>
      <c r="B1097" s="7" t="str">
        <f>IF(CAPTURE_DATA!W1098=0,"",CAPTURE_DATA!W1098)</f>
        <v/>
      </c>
      <c r="C1097" s="272" t="str">
        <f t="shared" si="86"/>
        <v/>
      </c>
      <c r="D1097" s="272" t="str">
        <f t="shared" si="87"/>
        <v/>
      </c>
      <c r="E1097" s="272">
        <f t="shared" si="88"/>
        <v>0</v>
      </c>
      <c r="F1097" s="272">
        <v>1095</v>
      </c>
      <c r="G1097" s="272" t="str">
        <f t="shared" si="89"/>
        <v/>
      </c>
      <c r="H1097" s="272" t="str">
        <f>IFERROR(VLOOKUP(B1097,CAPTURE_DATA!$W$4:$Z$2000,4,FALSE),"")</f>
        <v/>
      </c>
    </row>
    <row r="1098" spans="1:8" x14ac:dyDescent="0.35">
      <c r="A1098" s="272">
        <f t="shared" si="85"/>
        <v>1</v>
      </c>
      <c r="B1098" s="7" t="str">
        <f>IF(CAPTURE_DATA!W1099=0,"",CAPTURE_DATA!W1099)</f>
        <v/>
      </c>
      <c r="C1098" s="272" t="str">
        <f t="shared" si="86"/>
        <v/>
      </c>
      <c r="D1098" s="272" t="str">
        <f t="shared" si="87"/>
        <v/>
      </c>
      <c r="E1098" s="272">
        <f t="shared" si="88"/>
        <v>0</v>
      </c>
      <c r="F1098" s="272">
        <v>1096</v>
      </c>
      <c r="G1098" s="272" t="str">
        <f t="shared" si="89"/>
        <v/>
      </c>
      <c r="H1098" s="272" t="str">
        <f>IFERROR(VLOOKUP(B1098,CAPTURE_DATA!$W$4:$Z$2000,4,FALSE),"")</f>
        <v/>
      </c>
    </row>
    <row r="1099" spans="1:8" x14ac:dyDescent="0.35">
      <c r="A1099" s="272">
        <f t="shared" si="85"/>
        <v>1</v>
      </c>
      <c r="B1099" s="7" t="str">
        <f>IF(CAPTURE_DATA!W1100=0,"",CAPTURE_DATA!W1100)</f>
        <v/>
      </c>
      <c r="C1099" s="272" t="str">
        <f t="shared" si="86"/>
        <v/>
      </c>
      <c r="D1099" s="272" t="str">
        <f t="shared" si="87"/>
        <v/>
      </c>
      <c r="E1099" s="272">
        <f t="shared" si="88"/>
        <v>0</v>
      </c>
      <c r="F1099" s="272">
        <v>1097</v>
      </c>
      <c r="G1099" s="272" t="str">
        <f t="shared" si="89"/>
        <v/>
      </c>
      <c r="H1099" s="272" t="str">
        <f>IFERROR(VLOOKUP(B1099,CAPTURE_DATA!$W$4:$Z$2000,4,FALSE),"")</f>
        <v/>
      </c>
    </row>
    <row r="1100" spans="1:8" x14ac:dyDescent="0.35">
      <c r="A1100" s="272">
        <f t="shared" si="85"/>
        <v>1</v>
      </c>
      <c r="B1100" s="7" t="str">
        <f>IF(CAPTURE_DATA!W1101=0,"",CAPTURE_DATA!W1101)</f>
        <v/>
      </c>
      <c r="C1100" s="272" t="str">
        <f t="shared" si="86"/>
        <v/>
      </c>
      <c r="D1100" s="272" t="str">
        <f t="shared" si="87"/>
        <v/>
      </c>
      <c r="E1100" s="272">
        <f t="shared" si="88"/>
        <v>0</v>
      </c>
      <c r="F1100" s="272">
        <v>1098</v>
      </c>
      <c r="G1100" s="272" t="str">
        <f t="shared" si="89"/>
        <v/>
      </c>
      <c r="H1100" s="272" t="str">
        <f>IFERROR(VLOOKUP(B1100,CAPTURE_DATA!$W$4:$Z$2000,4,FALSE),"")</f>
        <v/>
      </c>
    </row>
    <row r="1101" spans="1:8" x14ac:dyDescent="0.35">
      <c r="A1101" s="272">
        <f t="shared" si="85"/>
        <v>1</v>
      </c>
      <c r="B1101" s="7" t="str">
        <f>IF(CAPTURE_DATA!W1102=0,"",CAPTURE_DATA!W1102)</f>
        <v/>
      </c>
      <c r="C1101" s="272" t="str">
        <f t="shared" si="86"/>
        <v/>
      </c>
      <c r="D1101" s="272" t="str">
        <f t="shared" si="87"/>
        <v/>
      </c>
      <c r="E1101" s="272">
        <f t="shared" si="88"/>
        <v>0</v>
      </c>
      <c r="F1101" s="272">
        <v>1099</v>
      </c>
      <c r="G1101" s="272" t="str">
        <f t="shared" si="89"/>
        <v/>
      </c>
      <c r="H1101" s="272" t="str">
        <f>IFERROR(VLOOKUP(B1101,CAPTURE_DATA!$W$4:$Z$2000,4,FALSE),"")</f>
        <v/>
      </c>
    </row>
    <row r="1102" spans="1:8" x14ac:dyDescent="0.35">
      <c r="A1102" s="272">
        <f t="shared" si="85"/>
        <v>1</v>
      </c>
      <c r="B1102" s="7" t="str">
        <f>IF(CAPTURE_DATA!W1103=0,"",CAPTURE_DATA!W1103)</f>
        <v/>
      </c>
      <c r="C1102" s="272" t="str">
        <f t="shared" si="86"/>
        <v/>
      </c>
      <c r="D1102" s="272" t="str">
        <f t="shared" si="87"/>
        <v/>
      </c>
      <c r="E1102" s="272">
        <f t="shared" si="88"/>
        <v>0</v>
      </c>
      <c r="F1102" s="272">
        <v>1100</v>
      </c>
      <c r="G1102" s="272" t="str">
        <f t="shared" si="89"/>
        <v/>
      </c>
      <c r="H1102" s="272" t="str">
        <f>IFERROR(VLOOKUP(B1102,CAPTURE_DATA!$W$4:$Z$2000,4,FALSE),"")</f>
        <v/>
      </c>
    </row>
    <row r="1103" spans="1:8" x14ac:dyDescent="0.35">
      <c r="A1103" s="272">
        <f t="shared" si="85"/>
        <v>1</v>
      </c>
      <c r="B1103" s="7" t="str">
        <f>IF(CAPTURE_DATA!W1104=0,"",CAPTURE_DATA!W1104)</f>
        <v/>
      </c>
      <c r="C1103" s="272" t="str">
        <f t="shared" si="86"/>
        <v/>
      </c>
      <c r="D1103" s="272" t="str">
        <f t="shared" si="87"/>
        <v/>
      </c>
      <c r="E1103" s="272">
        <f t="shared" si="88"/>
        <v>0</v>
      </c>
      <c r="F1103" s="272">
        <v>1101</v>
      </c>
      <c r="G1103" s="272" t="str">
        <f t="shared" si="89"/>
        <v/>
      </c>
      <c r="H1103" s="272" t="str">
        <f>IFERROR(VLOOKUP(B1103,CAPTURE_DATA!$W$4:$Z$2000,4,FALSE),"")</f>
        <v/>
      </c>
    </row>
    <row r="1104" spans="1:8" x14ac:dyDescent="0.35">
      <c r="A1104" s="272">
        <f t="shared" si="85"/>
        <v>1</v>
      </c>
      <c r="B1104" s="7" t="str">
        <f>IF(CAPTURE_DATA!W1105=0,"",CAPTURE_DATA!W1105)</f>
        <v/>
      </c>
      <c r="C1104" s="272" t="str">
        <f t="shared" si="86"/>
        <v/>
      </c>
      <c r="D1104" s="272" t="str">
        <f t="shared" si="87"/>
        <v/>
      </c>
      <c r="E1104" s="272">
        <f t="shared" si="88"/>
        <v>0</v>
      </c>
      <c r="F1104" s="272">
        <v>1102</v>
      </c>
      <c r="G1104" s="272" t="str">
        <f t="shared" si="89"/>
        <v/>
      </c>
      <c r="H1104" s="272" t="str">
        <f>IFERROR(VLOOKUP(B1104,CAPTURE_DATA!$W$4:$Z$2000,4,FALSE),"")</f>
        <v/>
      </c>
    </row>
    <row r="1105" spans="1:8" x14ac:dyDescent="0.35">
      <c r="A1105" s="272">
        <f t="shared" si="85"/>
        <v>1</v>
      </c>
      <c r="B1105" s="7" t="str">
        <f>IF(CAPTURE_DATA!W1106=0,"",CAPTURE_DATA!W1106)</f>
        <v/>
      </c>
      <c r="C1105" s="272" t="str">
        <f t="shared" si="86"/>
        <v/>
      </c>
      <c r="D1105" s="272" t="str">
        <f t="shared" si="87"/>
        <v/>
      </c>
      <c r="E1105" s="272">
        <f t="shared" si="88"/>
        <v>0</v>
      </c>
      <c r="F1105" s="272">
        <v>1103</v>
      </c>
      <c r="G1105" s="272" t="str">
        <f t="shared" si="89"/>
        <v/>
      </c>
      <c r="H1105" s="272" t="str">
        <f>IFERROR(VLOOKUP(B1105,CAPTURE_DATA!$W$4:$Z$2000,4,FALSE),"")</f>
        <v/>
      </c>
    </row>
    <row r="1106" spans="1:8" x14ac:dyDescent="0.35">
      <c r="A1106" s="272">
        <f t="shared" si="85"/>
        <v>1</v>
      </c>
      <c r="B1106" s="7" t="str">
        <f>IF(CAPTURE_DATA!W1107=0,"",CAPTURE_DATA!W1107)</f>
        <v/>
      </c>
      <c r="C1106" s="272" t="str">
        <f t="shared" si="86"/>
        <v/>
      </c>
      <c r="D1106" s="272" t="str">
        <f t="shared" si="87"/>
        <v/>
      </c>
      <c r="E1106" s="272">
        <f t="shared" si="88"/>
        <v>0</v>
      </c>
      <c r="F1106" s="272">
        <v>1104</v>
      </c>
      <c r="G1106" s="272" t="str">
        <f t="shared" si="89"/>
        <v/>
      </c>
      <c r="H1106" s="272" t="str">
        <f>IFERROR(VLOOKUP(B1106,CAPTURE_DATA!$W$4:$Z$2000,4,FALSE),"")</f>
        <v/>
      </c>
    </row>
    <row r="1107" spans="1:8" x14ac:dyDescent="0.35">
      <c r="A1107" s="272">
        <f t="shared" si="85"/>
        <v>1</v>
      </c>
      <c r="B1107" s="7" t="str">
        <f>IF(CAPTURE_DATA!W1108=0,"",CAPTURE_DATA!W1108)</f>
        <v/>
      </c>
      <c r="C1107" s="272" t="str">
        <f t="shared" si="86"/>
        <v/>
      </c>
      <c r="D1107" s="272" t="str">
        <f t="shared" si="87"/>
        <v/>
      </c>
      <c r="E1107" s="272">
        <f t="shared" si="88"/>
        <v>0</v>
      </c>
      <c r="F1107" s="272">
        <v>1105</v>
      </c>
      <c r="G1107" s="272" t="str">
        <f t="shared" si="89"/>
        <v/>
      </c>
      <c r="H1107" s="272" t="str">
        <f>IFERROR(VLOOKUP(B1107,CAPTURE_DATA!$W$4:$Z$2000,4,FALSE),"")</f>
        <v/>
      </c>
    </row>
    <row r="1108" spans="1:8" x14ac:dyDescent="0.35">
      <c r="A1108" s="272">
        <f t="shared" si="85"/>
        <v>1</v>
      </c>
      <c r="B1108" s="7" t="str">
        <f>IF(CAPTURE_DATA!W1109=0,"",CAPTURE_DATA!W1109)</f>
        <v/>
      </c>
      <c r="C1108" s="272" t="str">
        <f t="shared" si="86"/>
        <v/>
      </c>
      <c r="D1108" s="272" t="str">
        <f t="shared" si="87"/>
        <v/>
      </c>
      <c r="E1108" s="272">
        <f t="shared" si="88"/>
        <v>0</v>
      </c>
      <c r="F1108" s="272">
        <v>1106</v>
      </c>
      <c r="G1108" s="272" t="str">
        <f t="shared" si="89"/>
        <v/>
      </c>
      <c r="H1108" s="272" t="str">
        <f>IFERROR(VLOOKUP(B1108,CAPTURE_DATA!$W$4:$Z$2000,4,FALSE),"")</f>
        <v/>
      </c>
    </row>
    <row r="1109" spans="1:8" x14ac:dyDescent="0.35">
      <c r="A1109" s="272">
        <f t="shared" si="85"/>
        <v>1</v>
      </c>
      <c r="B1109" s="7" t="str">
        <f>IF(CAPTURE_DATA!W1110=0,"",CAPTURE_DATA!W1110)</f>
        <v/>
      </c>
      <c r="C1109" s="272" t="str">
        <f t="shared" si="86"/>
        <v/>
      </c>
      <c r="D1109" s="272" t="str">
        <f t="shared" si="87"/>
        <v/>
      </c>
      <c r="E1109" s="272">
        <f t="shared" si="88"/>
        <v>0</v>
      </c>
      <c r="F1109" s="272">
        <v>1107</v>
      </c>
      <c r="G1109" s="272" t="str">
        <f t="shared" si="89"/>
        <v/>
      </c>
      <c r="H1109" s="272" t="str">
        <f>IFERROR(VLOOKUP(B1109,CAPTURE_DATA!$W$4:$Z$2000,4,FALSE),"")</f>
        <v/>
      </c>
    </row>
    <row r="1110" spans="1:8" x14ac:dyDescent="0.35">
      <c r="A1110" s="272">
        <f t="shared" si="85"/>
        <v>1</v>
      </c>
      <c r="B1110" s="7" t="str">
        <f>IF(CAPTURE_DATA!W1111=0,"",CAPTURE_DATA!W1111)</f>
        <v/>
      </c>
      <c r="C1110" s="272" t="str">
        <f t="shared" si="86"/>
        <v/>
      </c>
      <c r="D1110" s="272" t="str">
        <f t="shared" si="87"/>
        <v/>
      </c>
      <c r="E1110" s="272">
        <f t="shared" si="88"/>
        <v>0</v>
      </c>
      <c r="F1110" s="272">
        <v>1108</v>
      </c>
      <c r="G1110" s="272" t="str">
        <f t="shared" si="89"/>
        <v/>
      </c>
      <c r="H1110" s="272" t="str">
        <f>IFERROR(VLOOKUP(B1110,CAPTURE_DATA!$W$4:$Z$2000,4,FALSE),"")</f>
        <v/>
      </c>
    </row>
    <row r="1111" spans="1:8" x14ac:dyDescent="0.35">
      <c r="A1111" s="272">
        <f t="shared" si="85"/>
        <v>1</v>
      </c>
      <c r="B1111" s="7" t="str">
        <f>IF(CAPTURE_DATA!W1112=0,"",CAPTURE_DATA!W1112)</f>
        <v/>
      </c>
      <c r="C1111" s="272" t="str">
        <f t="shared" si="86"/>
        <v/>
      </c>
      <c r="D1111" s="272" t="str">
        <f t="shared" si="87"/>
        <v/>
      </c>
      <c r="E1111" s="272">
        <f t="shared" si="88"/>
        <v>0</v>
      </c>
      <c r="F1111" s="272">
        <v>1109</v>
      </c>
      <c r="G1111" s="272" t="str">
        <f t="shared" si="89"/>
        <v/>
      </c>
      <c r="H1111" s="272" t="str">
        <f>IFERROR(VLOOKUP(B1111,CAPTURE_DATA!$W$4:$Z$2000,4,FALSE),"")</f>
        <v/>
      </c>
    </row>
    <row r="1112" spans="1:8" x14ac:dyDescent="0.35">
      <c r="A1112" s="272">
        <f t="shared" si="85"/>
        <v>1</v>
      </c>
      <c r="B1112" s="7" t="str">
        <f>IF(CAPTURE_DATA!W1113=0,"",CAPTURE_DATA!W1113)</f>
        <v/>
      </c>
      <c r="C1112" s="272" t="str">
        <f t="shared" si="86"/>
        <v/>
      </c>
      <c r="D1112" s="272" t="str">
        <f t="shared" si="87"/>
        <v/>
      </c>
      <c r="E1112" s="272">
        <f t="shared" si="88"/>
        <v>0</v>
      </c>
      <c r="F1112" s="272">
        <v>1110</v>
      </c>
      <c r="G1112" s="272" t="str">
        <f t="shared" si="89"/>
        <v/>
      </c>
      <c r="H1112" s="272" t="str">
        <f>IFERROR(VLOOKUP(B1112,CAPTURE_DATA!$W$4:$Z$2000,4,FALSE),"")</f>
        <v/>
      </c>
    </row>
    <row r="1113" spans="1:8" x14ac:dyDescent="0.35">
      <c r="A1113" s="272">
        <f t="shared" si="85"/>
        <v>1</v>
      </c>
      <c r="B1113" s="7" t="str">
        <f>IF(CAPTURE_DATA!W1114=0,"",CAPTURE_DATA!W1114)</f>
        <v/>
      </c>
      <c r="C1113" s="272" t="str">
        <f t="shared" si="86"/>
        <v/>
      </c>
      <c r="D1113" s="272" t="str">
        <f t="shared" si="87"/>
        <v/>
      </c>
      <c r="E1113" s="272">
        <f t="shared" si="88"/>
        <v>0</v>
      </c>
      <c r="F1113" s="272">
        <v>1111</v>
      </c>
      <c r="G1113" s="272" t="str">
        <f t="shared" si="89"/>
        <v/>
      </c>
      <c r="H1113" s="272" t="str">
        <f>IFERROR(VLOOKUP(B1113,CAPTURE_DATA!$W$4:$Z$2000,4,FALSE),"")</f>
        <v/>
      </c>
    </row>
    <row r="1114" spans="1:8" x14ac:dyDescent="0.35">
      <c r="A1114" s="272">
        <f t="shared" si="85"/>
        <v>1</v>
      </c>
      <c r="B1114" s="7" t="str">
        <f>IF(CAPTURE_DATA!W1115=0,"",CAPTURE_DATA!W1115)</f>
        <v/>
      </c>
      <c r="C1114" s="272" t="str">
        <f t="shared" si="86"/>
        <v/>
      </c>
      <c r="D1114" s="272" t="str">
        <f t="shared" si="87"/>
        <v/>
      </c>
      <c r="E1114" s="272">
        <f t="shared" si="88"/>
        <v>0</v>
      </c>
      <c r="F1114" s="272">
        <v>1112</v>
      </c>
      <c r="G1114" s="272" t="str">
        <f t="shared" si="89"/>
        <v/>
      </c>
      <c r="H1114" s="272" t="str">
        <f>IFERROR(VLOOKUP(B1114,CAPTURE_DATA!$W$4:$Z$2000,4,FALSE),"")</f>
        <v/>
      </c>
    </row>
    <row r="1115" spans="1:8" x14ac:dyDescent="0.35">
      <c r="A1115" s="272">
        <f t="shared" si="85"/>
        <v>1</v>
      </c>
      <c r="B1115" s="7" t="str">
        <f>IF(CAPTURE_DATA!W1116=0,"",CAPTURE_DATA!W1116)</f>
        <v/>
      </c>
      <c r="C1115" s="272" t="str">
        <f t="shared" si="86"/>
        <v/>
      </c>
      <c r="D1115" s="272" t="str">
        <f t="shared" si="87"/>
        <v/>
      </c>
      <c r="E1115" s="272">
        <f t="shared" si="88"/>
        <v>0</v>
      </c>
      <c r="F1115" s="272">
        <v>1113</v>
      </c>
      <c r="G1115" s="272" t="str">
        <f t="shared" si="89"/>
        <v/>
      </c>
      <c r="H1115" s="272" t="str">
        <f>IFERROR(VLOOKUP(B1115,CAPTURE_DATA!$W$4:$Z$2000,4,FALSE),"")</f>
        <v/>
      </c>
    </row>
    <row r="1116" spans="1:8" x14ac:dyDescent="0.35">
      <c r="A1116" s="272">
        <f t="shared" si="85"/>
        <v>1</v>
      </c>
      <c r="B1116" s="7" t="str">
        <f>IF(CAPTURE_DATA!W1117=0,"",CAPTURE_DATA!W1117)</f>
        <v/>
      </c>
      <c r="C1116" s="272" t="str">
        <f t="shared" si="86"/>
        <v/>
      </c>
      <c r="D1116" s="272" t="str">
        <f t="shared" si="87"/>
        <v/>
      </c>
      <c r="E1116" s="272">
        <f t="shared" si="88"/>
        <v>0</v>
      </c>
      <c r="F1116" s="272">
        <v>1114</v>
      </c>
      <c r="G1116" s="272" t="str">
        <f t="shared" si="89"/>
        <v/>
      </c>
      <c r="H1116" s="272" t="str">
        <f>IFERROR(VLOOKUP(B1116,CAPTURE_DATA!$W$4:$Z$2000,4,FALSE),"")</f>
        <v/>
      </c>
    </row>
    <row r="1117" spans="1:8" x14ac:dyDescent="0.35">
      <c r="A1117" s="272">
        <f t="shared" si="85"/>
        <v>1</v>
      </c>
      <c r="B1117" s="7" t="str">
        <f>IF(CAPTURE_DATA!W1118=0,"",CAPTURE_DATA!W1118)</f>
        <v/>
      </c>
      <c r="C1117" s="272" t="str">
        <f t="shared" si="86"/>
        <v/>
      </c>
      <c r="D1117" s="272" t="str">
        <f t="shared" si="87"/>
        <v/>
      </c>
      <c r="E1117" s="272">
        <f t="shared" si="88"/>
        <v>0</v>
      </c>
      <c r="F1117" s="272">
        <v>1115</v>
      </c>
      <c r="G1117" s="272" t="str">
        <f t="shared" si="89"/>
        <v/>
      </c>
      <c r="H1117" s="272" t="str">
        <f>IFERROR(VLOOKUP(B1117,CAPTURE_DATA!$W$4:$Z$2000,4,FALSE),"")</f>
        <v/>
      </c>
    </row>
    <row r="1118" spans="1:8" x14ac:dyDescent="0.35">
      <c r="A1118" s="272">
        <f t="shared" si="85"/>
        <v>1</v>
      </c>
      <c r="B1118" s="7" t="str">
        <f>IF(CAPTURE_DATA!W1119=0,"",CAPTURE_DATA!W1119)</f>
        <v/>
      </c>
      <c r="C1118" s="272" t="str">
        <f t="shared" si="86"/>
        <v/>
      </c>
      <c r="D1118" s="272" t="str">
        <f t="shared" si="87"/>
        <v/>
      </c>
      <c r="E1118" s="272">
        <f t="shared" si="88"/>
        <v>0</v>
      </c>
      <c r="F1118" s="272">
        <v>1116</v>
      </c>
      <c r="G1118" s="272" t="str">
        <f t="shared" si="89"/>
        <v/>
      </c>
      <c r="H1118" s="272" t="str">
        <f>IFERROR(VLOOKUP(B1118,CAPTURE_DATA!$W$4:$Z$2000,4,FALSE),"")</f>
        <v/>
      </c>
    </row>
    <row r="1119" spans="1:8" x14ac:dyDescent="0.35">
      <c r="A1119" s="272">
        <f t="shared" si="85"/>
        <v>1</v>
      </c>
      <c r="B1119" s="7" t="str">
        <f>IF(CAPTURE_DATA!W1120=0,"",CAPTURE_DATA!W1120)</f>
        <v/>
      </c>
      <c r="C1119" s="272" t="str">
        <f t="shared" si="86"/>
        <v/>
      </c>
      <c r="D1119" s="272" t="str">
        <f t="shared" si="87"/>
        <v/>
      </c>
      <c r="E1119" s="272">
        <f t="shared" si="88"/>
        <v>0</v>
      </c>
      <c r="F1119" s="272">
        <v>1117</v>
      </c>
      <c r="G1119" s="272" t="str">
        <f t="shared" si="89"/>
        <v/>
      </c>
      <c r="H1119" s="272" t="str">
        <f>IFERROR(VLOOKUP(B1119,CAPTURE_DATA!$W$4:$Z$2000,4,FALSE),"")</f>
        <v/>
      </c>
    </row>
    <row r="1120" spans="1:8" x14ac:dyDescent="0.35">
      <c r="A1120" s="272">
        <f t="shared" si="85"/>
        <v>1</v>
      </c>
      <c r="B1120" s="7" t="str">
        <f>IF(CAPTURE_DATA!W1121=0,"",CAPTURE_DATA!W1121)</f>
        <v/>
      </c>
      <c r="C1120" s="272" t="str">
        <f t="shared" si="86"/>
        <v/>
      </c>
      <c r="D1120" s="272" t="str">
        <f t="shared" si="87"/>
        <v/>
      </c>
      <c r="E1120" s="272">
        <f t="shared" si="88"/>
        <v>0</v>
      </c>
      <c r="F1120" s="272">
        <v>1118</v>
      </c>
      <c r="G1120" s="272" t="str">
        <f t="shared" si="89"/>
        <v/>
      </c>
      <c r="H1120" s="272" t="str">
        <f>IFERROR(VLOOKUP(B1120,CAPTURE_DATA!$W$4:$Z$2000,4,FALSE),"")</f>
        <v/>
      </c>
    </row>
    <row r="1121" spans="1:8" x14ac:dyDescent="0.35">
      <c r="A1121" s="272">
        <f t="shared" si="85"/>
        <v>1</v>
      </c>
      <c r="B1121" s="7" t="str">
        <f>IF(CAPTURE_DATA!W1122=0,"",CAPTURE_DATA!W1122)</f>
        <v/>
      </c>
      <c r="C1121" s="272" t="str">
        <f t="shared" si="86"/>
        <v/>
      </c>
      <c r="D1121" s="272" t="str">
        <f t="shared" si="87"/>
        <v/>
      </c>
      <c r="E1121" s="272">
        <f t="shared" si="88"/>
        <v>0</v>
      </c>
      <c r="F1121" s="272">
        <v>1119</v>
      </c>
      <c r="G1121" s="272" t="str">
        <f t="shared" si="89"/>
        <v/>
      </c>
      <c r="H1121" s="272" t="str">
        <f>IFERROR(VLOOKUP(B1121,CAPTURE_DATA!$W$4:$Z$2000,4,FALSE),"")</f>
        <v/>
      </c>
    </row>
    <row r="1122" spans="1:8" x14ac:dyDescent="0.35">
      <c r="A1122" s="272">
        <f t="shared" si="85"/>
        <v>1</v>
      </c>
      <c r="B1122" s="7" t="str">
        <f>IF(CAPTURE_DATA!W1123=0,"",CAPTURE_DATA!W1123)</f>
        <v/>
      </c>
      <c r="C1122" s="272" t="str">
        <f t="shared" si="86"/>
        <v/>
      </c>
      <c r="D1122" s="272" t="str">
        <f t="shared" si="87"/>
        <v/>
      </c>
      <c r="E1122" s="272">
        <f t="shared" si="88"/>
        <v>0</v>
      </c>
      <c r="F1122" s="272">
        <v>1120</v>
      </c>
      <c r="G1122" s="272" t="str">
        <f t="shared" si="89"/>
        <v/>
      </c>
      <c r="H1122" s="272" t="str">
        <f>IFERROR(VLOOKUP(B1122,CAPTURE_DATA!$W$4:$Z$2000,4,FALSE),"")</f>
        <v/>
      </c>
    </row>
    <row r="1123" spans="1:8" x14ac:dyDescent="0.35">
      <c r="A1123" s="272">
        <f t="shared" si="85"/>
        <v>1</v>
      </c>
      <c r="B1123" s="7" t="str">
        <f>IF(CAPTURE_DATA!W1124=0,"",CAPTURE_DATA!W1124)</f>
        <v/>
      </c>
      <c r="C1123" s="272" t="str">
        <f t="shared" si="86"/>
        <v/>
      </c>
      <c r="D1123" s="272" t="str">
        <f t="shared" si="87"/>
        <v/>
      </c>
      <c r="E1123" s="272">
        <f t="shared" si="88"/>
        <v>0</v>
      </c>
      <c r="F1123" s="272">
        <v>1121</v>
      </c>
      <c r="G1123" s="272" t="str">
        <f t="shared" si="89"/>
        <v/>
      </c>
      <c r="H1123" s="272" t="str">
        <f>IFERROR(VLOOKUP(B1123,CAPTURE_DATA!$W$4:$Z$2000,4,FALSE),"")</f>
        <v/>
      </c>
    </row>
    <row r="1124" spans="1:8" x14ac:dyDescent="0.35">
      <c r="A1124" s="272">
        <f t="shared" si="85"/>
        <v>1</v>
      </c>
      <c r="B1124" s="7" t="str">
        <f>IF(CAPTURE_DATA!W1125=0,"",CAPTURE_DATA!W1125)</f>
        <v/>
      </c>
      <c r="C1124" s="272" t="str">
        <f t="shared" si="86"/>
        <v/>
      </c>
      <c r="D1124" s="272" t="str">
        <f t="shared" si="87"/>
        <v/>
      </c>
      <c r="E1124" s="272">
        <f t="shared" si="88"/>
        <v>0</v>
      </c>
      <c r="F1124" s="272">
        <v>1122</v>
      </c>
      <c r="G1124" s="272" t="str">
        <f t="shared" si="89"/>
        <v/>
      </c>
      <c r="H1124" s="272" t="str">
        <f>IFERROR(VLOOKUP(B1124,CAPTURE_DATA!$W$4:$Z$2000,4,FALSE),"")</f>
        <v/>
      </c>
    </row>
    <row r="1125" spans="1:8" x14ac:dyDescent="0.35">
      <c r="A1125" s="272">
        <f t="shared" si="85"/>
        <v>1</v>
      </c>
      <c r="B1125" s="7" t="str">
        <f>IF(CAPTURE_DATA!W1126=0,"",CAPTURE_DATA!W1126)</f>
        <v/>
      </c>
      <c r="C1125" s="272" t="str">
        <f t="shared" si="86"/>
        <v/>
      </c>
      <c r="D1125" s="272" t="str">
        <f t="shared" si="87"/>
        <v/>
      </c>
      <c r="E1125" s="272">
        <f t="shared" si="88"/>
        <v>0</v>
      </c>
      <c r="F1125" s="272">
        <v>1123</v>
      </c>
      <c r="G1125" s="272" t="str">
        <f t="shared" si="89"/>
        <v/>
      </c>
      <c r="H1125" s="272" t="str">
        <f>IFERROR(VLOOKUP(B1125,CAPTURE_DATA!$W$4:$Z$2000,4,FALSE),"")</f>
        <v/>
      </c>
    </row>
    <row r="1126" spans="1:8" x14ac:dyDescent="0.35">
      <c r="A1126" s="272">
        <f t="shared" si="85"/>
        <v>1</v>
      </c>
      <c r="B1126" s="7" t="str">
        <f>IF(CAPTURE_DATA!W1127=0,"",CAPTURE_DATA!W1127)</f>
        <v/>
      </c>
      <c r="C1126" s="272" t="str">
        <f t="shared" si="86"/>
        <v/>
      </c>
      <c r="D1126" s="272" t="str">
        <f t="shared" si="87"/>
        <v/>
      </c>
      <c r="E1126" s="272">
        <f t="shared" si="88"/>
        <v>0</v>
      </c>
      <c r="F1126" s="272">
        <v>1124</v>
      </c>
      <c r="G1126" s="272" t="str">
        <f t="shared" si="89"/>
        <v/>
      </c>
      <c r="H1126" s="272" t="str">
        <f>IFERROR(VLOOKUP(B1126,CAPTURE_DATA!$W$4:$Z$2000,4,FALSE),"")</f>
        <v/>
      </c>
    </row>
    <row r="1127" spans="1:8" x14ac:dyDescent="0.35">
      <c r="A1127" s="272">
        <f t="shared" si="85"/>
        <v>1</v>
      </c>
      <c r="B1127" s="7" t="str">
        <f>IF(CAPTURE_DATA!W1128=0,"",CAPTURE_DATA!W1128)</f>
        <v/>
      </c>
      <c r="C1127" s="272" t="str">
        <f t="shared" si="86"/>
        <v/>
      </c>
      <c r="D1127" s="272" t="str">
        <f t="shared" si="87"/>
        <v/>
      </c>
      <c r="E1127" s="272">
        <f t="shared" si="88"/>
        <v>0</v>
      </c>
      <c r="F1127" s="272">
        <v>1125</v>
      </c>
      <c r="G1127" s="272" t="str">
        <f t="shared" si="89"/>
        <v/>
      </c>
      <c r="H1127" s="272" t="str">
        <f>IFERROR(VLOOKUP(B1127,CAPTURE_DATA!$W$4:$Z$2000,4,FALSE),"")</f>
        <v/>
      </c>
    </row>
    <row r="1128" spans="1:8" x14ac:dyDescent="0.35">
      <c r="A1128" s="272">
        <f t="shared" si="85"/>
        <v>1</v>
      </c>
      <c r="B1128" s="7" t="str">
        <f>IF(CAPTURE_DATA!W1129=0,"",CAPTURE_DATA!W1129)</f>
        <v/>
      </c>
      <c r="C1128" s="272" t="str">
        <f t="shared" si="86"/>
        <v/>
      </c>
      <c r="D1128" s="272" t="str">
        <f t="shared" si="87"/>
        <v/>
      </c>
      <c r="E1128" s="272">
        <f t="shared" si="88"/>
        <v>0</v>
      </c>
      <c r="F1128" s="272">
        <v>1126</v>
      </c>
      <c r="G1128" s="272" t="str">
        <f t="shared" si="89"/>
        <v/>
      </c>
      <c r="H1128" s="272" t="str">
        <f>IFERROR(VLOOKUP(B1128,CAPTURE_DATA!$W$4:$Z$2000,4,FALSE),"")</f>
        <v/>
      </c>
    </row>
    <row r="1129" spans="1:8" x14ac:dyDescent="0.35">
      <c r="A1129" s="272">
        <f t="shared" si="85"/>
        <v>1</v>
      </c>
      <c r="B1129" s="7" t="str">
        <f>IF(CAPTURE_DATA!W1130=0,"",CAPTURE_DATA!W1130)</f>
        <v/>
      </c>
      <c r="C1129" s="272" t="str">
        <f t="shared" si="86"/>
        <v/>
      </c>
      <c r="D1129" s="272" t="str">
        <f t="shared" si="87"/>
        <v/>
      </c>
      <c r="E1129" s="272">
        <f t="shared" si="88"/>
        <v>0</v>
      </c>
      <c r="F1129" s="272">
        <v>1127</v>
      </c>
      <c r="G1129" s="272" t="str">
        <f t="shared" si="89"/>
        <v/>
      </c>
      <c r="H1129" s="272" t="str">
        <f>IFERROR(VLOOKUP(B1129,CAPTURE_DATA!$W$4:$Z$2000,4,FALSE),"")</f>
        <v/>
      </c>
    </row>
    <row r="1130" spans="1:8" x14ac:dyDescent="0.35">
      <c r="A1130" s="272">
        <f t="shared" si="85"/>
        <v>1</v>
      </c>
      <c r="B1130" s="7" t="str">
        <f>IF(CAPTURE_DATA!W1131=0,"",CAPTURE_DATA!W1131)</f>
        <v/>
      </c>
      <c r="C1130" s="272" t="str">
        <f t="shared" si="86"/>
        <v/>
      </c>
      <c r="D1130" s="272" t="str">
        <f t="shared" si="87"/>
        <v/>
      </c>
      <c r="E1130" s="272">
        <f t="shared" si="88"/>
        <v>0</v>
      </c>
      <c r="F1130" s="272">
        <v>1128</v>
      </c>
      <c r="G1130" s="272" t="str">
        <f t="shared" si="89"/>
        <v/>
      </c>
      <c r="H1130" s="272" t="str">
        <f>IFERROR(VLOOKUP(B1130,CAPTURE_DATA!$W$4:$Z$2000,4,FALSE),"")</f>
        <v/>
      </c>
    </row>
    <row r="1131" spans="1:8" x14ac:dyDescent="0.35">
      <c r="A1131" s="272">
        <f t="shared" si="85"/>
        <v>1</v>
      </c>
      <c r="B1131" s="7" t="str">
        <f>IF(CAPTURE_DATA!W1132=0,"",CAPTURE_DATA!W1132)</f>
        <v/>
      </c>
      <c r="C1131" s="272" t="str">
        <f t="shared" si="86"/>
        <v/>
      </c>
      <c r="D1131" s="272" t="str">
        <f t="shared" si="87"/>
        <v/>
      </c>
      <c r="E1131" s="272">
        <f t="shared" si="88"/>
        <v>0</v>
      </c>
      <c r="F1131" s="272">
        <v>1129</v>
      </c>
      <c r="G1131" s="272" t="str">
        <f t="shared" si="89"/>
        <v/>
      </c>
      <c r="H1131" s="272" t="str">
        <f>IFERROR(VLOOKUP(B1131,CAPTURE_DATA!$W$4:$Z$2000,4,FALSE),"")</f>
        <v/>
      </c>
    </row>
    <row r="1132" spans="1:8" x14ac:dyDescent="0.35">
      <c r="A1132" s="272">
        <f t="shared" si="85"/>
        <v>1</v>
      </c>
      <c r="B1132" s="7" t="str">
        <f>IF(CAPTURE_DATA!W1133=0,"",CAPTURE_DATA!W1133)</f>
        <v/>
      </c>
      <c r="C1132" s="272" t="str">
        <f t="shared" si="86"/>
        <v/>
      </c>
      <c r="D1132" s="272" t="str">
        <f t="shared" si="87"/>
        <v/>
      </c>
      <c r="E1132" s="272">
        <f t="shared" si="88"/>
        <v>0</v>
      </c>
      <c r="F1132" s="272">
        <v>1130</v>
      </c>
      <c r="G1132" s="272" t="str">
        <f t="shared" si="89"/>
        <v/>
      </c>
      <c r="H1132" s="272" t="str">
        <f>IFERROR(VLOOKUP(B1132,CAPTURE_DATA!$W$4:$Z$2000,4,FALSE),"")</f>
        <v/>
      </c>
    </row>
    <row r="1133" spans="1:8" x14ac:dyDescent="0.35">
      <c r="A1133" s="272">
        <f t="shared" si="85"/>
        <v>1</v>
      </c>
      <c r="B1133" s="7" t="str">
        <f>IF(CAPTURE_DATA!W1134=0,"",CAPTURE_DATA!W1134)</f>
        <v/>
      </c>
      <c r="C1133" s="272" t="str">
        <f t="shared" si="86"/>
        <v/>
      </c>
      <c r="D1133" s="272" t="str">
        <f t="shared" si="87"/>
        <v/>
      </c>
      <c r="E1133" s="272">
        <f t="shared" si="88"/>
        <v>0</v>
      </c>
      <c r="F1133" s="272">
        <v>1131</v>
      </c>
      <c r="G1133" s="272" t="str">
        <f t="shared" si="89"/>
        <v/>
      </c>
      <c r="H1133" s="272" t="str">
        <f>IFERROR(VLOOKUP(B1133,CAPTURE_DATA!$W$4:$Z$2000,4,FALSE),"")</f>
        <v/>
      </c>
    </row>
    <row r="1134" spans="1:8" x14ac:dyDescent="0.35">
      <c r="A1134" s="272">
        <f t="shared" si="85"/>
        <v>1</v>
      </c>
      <c r="B1134" s="7" t="str">
        <f>IF(CAPTURE_DATA!W1135=0,"",CAPTURE_DATA!W1135)</f>
        <v/>
      </c>
      <c r="C1134" s="272" t="str">
        <f t="shared" si="86"/>
        <v/>
      </c>
      <c r="D1134" s="272" t="str">
        <f t="shared" si="87"/>
        <v/>
      </c>
      <c r="E1134" s="272">
        <f t="shared" si="88"/>
        <v>0</v>
      </c>
      <c r="F1134" s="272">
        <v>1132</v>
      </c>
      <c r="G1134" s="272" t="str">
        <f t="shared" si="89"/>
        <v/>
      </c>
      <c r="H1134" s="272" t="str">
        <f>IFERROR(VLOOKUP(B1134,CAPTURE_DATA!$W$4:$Z$2000,4,FALSE),"")</f>
        <v/>
      </c>
    </row>
    <row r="1135" spans="1:8" x14ac:dyDescent="0.35">
      <c r="A1135" s="272">
        <f t="shared" si="85"/>
        <v>1</v>
      </c>
      <c r="B1135" s="7" t="str">
        <f>IF(CAPTURE_DATA!W1136=0,"",CAPTURE_DATA!W1136)</f>
        <v/>
      </c>
      <c r="C1135" s="272" t="str">
        <f t="shared" si="86"/>
        <v/>
      </c>
      <c r="D1135" s="272" t="str">
        <f t="shared" si="87"/>
        <v/>
      </c>
      <c r="E1135" s="272">
        <f t="shared" si="88"/>
        <v>0</v>
      </c>
      <c r="F1135" s="272">
        <v>1133</v>
      </c>
      <c r="G1135" s="272" t="str">
        <f t="shared" si="89"/>
        <v/>
      </c>
      <c r="H1135" s="272" t="str">
        <f>IFERROR(VLOOKUP(B1135,CAPTURE_DATA!$W$4:$Z$2000,4,FALSE),"")</f>
        <v/>
      </c>
    </row>
    <row r="1136" spans="1:8" x14ac:dyDescent="0.35">
      <c r="A1136" s="272">
        <f t="shared" si="85"/>
        <v>1</v>
      </c>
      <c r="B1136" s="7" t="str">
        <f>IF(CAPTURE_DATA!W1137=0,"",CAPTURE_DATA!W1137)</f>
        <v/>
      </c>
      <c r="C1136" s="272" t="str">
        <f t="shared" si="86"/>
        <v/>
      </c>
      <c r="D1136" s="272" t="str">
        <f t="shared" si="87"/>
        <v/>
      </c>
      <c r="E1136" s="272">
        <f t="shared" si="88"/>
        <v>0</v>
      </c>
      <c r="F1136" s="272">
        <v>1134</v>
      </c>
      <c r="G1136" s="272" t="str">
        <f t="shared" si="89"/>
        <v/>
      </c>
      <c r="H1136" s="272" t="str">
        <f>IFERROR(VLOOKUP(B1136,CAPTURE_DATA!$W$4:$Z$2000,4,FALSE),"")</f>
        <v/>
      </c>
    </row>
    <row r="1137" spans="1:8" x14ac:dyDescent="0.35">
      <c r="A1137" s="272">
        <f t="shared" si="85"/>
        <v>1</v>
      </c>
      <c r="B1137" s="7" t="str">
        <f>IF(CAPTURE_DATA!W1138=0,"",CAPTURE_DATA!W1138)</f>
        <v/>
      </c>
      <c r="C1137" s="272" t="str">
        <f t="shared" si="86"/>
        <v/>
      </c>
      <c r="D1137" s="272" t="str">
        <f t="shared" si="87"/>
        <v/>
      </c>
      <c r="E1137" s="272">
        <f t="shared" si="88"/>
        <v>0</v>
      </c>
      <c r="F1137" s="272">
        <v>1135</v>
      </c>
      <c r="G1137" s="272" t="str">
        <f t="shared" si="89"/>
        <v/>
      </c>
      <c r="H1137" s="272" t="str">
        <f>IFERROR(VLOOKUP(B1137,CAPTURE_DATA!$W$4:$Z$2000,4,FALSE),"")</f>
        <v/>
      </c>
    </row>
    <row r="1138" spans="1:8" x14ac:dyDescent="0.35">
      <c r="A1138" s="272">
        <f t="shared" si="85"/>
        <v>1</v>
      </c>
      <c r="B1138" s="7" t="str">
        <f>IF(CAPTURE_DATA!W1139=0,"",CAPTURE_DATA!W1139)</f>
        <v/>
      </c>
      <c r="C1138" s="272" t="str">
        <f t="shared" si="86"/>
        <v/>
      </c>
      <c r="D1138" s="272" t="str">
        <f t="shared" si="87"/>
        <v/>
      </c>
      <c r="E1138" s="272">
        <f t="shared" si="88"/>
        <v>0</v>
      </c>
      <c r="F1138" s="272">
        <v>1136</v>
      </c>
      <c r="G1138" s="272" t="str">
        <f t="shared" si="89"/>
        <v/>
      </c>
      <c r="H1138" s="272" t="str">
        <f>IFERROR(VLOOKUP(B1138,CAPTURE_DATA!$W$4:$Z$2000,4,FALSE),"")</f>
        <v/>
      </c>
    </row>
    <row r="1139" spans="1:8" x14ac:dyDescent="0.35">
      <c r="A1139" s="272">
        <f t="shared" si="85"/>
        <v>1</v>
      </c>
      <c r="B1139" s="7" t="str">
        <f>IF(CAPTURE_DATA!W1140=0,"",CAPTURE_DATA!W1140)</f>
        <v/>
      </c>
      <c r="C1139" s="272" t="str">
        <f t="shared" si="86"/>
        <v/>
      </c>
      <c r="D1139" s="272" t="str">
        <f t="shared" si="87"/>
        <v/>
      </c>
      <c r="E1139" s="272">
        <f t="shared" si="88"/>
        <v>0</v>
      </c>
      <c r="F1139" s="272">
        <v>1137</v>
      </c>
      <c r="G1139" s="272" t="str">
        <f t="shared" si="89"/>
        <v/>
      </c>
      <c r="H1139" s="272" t="str">
        <f>IFERROR(VLOOKUP(B1139,CAPTURE_DATA!$W$4:$Z$2000,4,FALSE),"")</f>
        <v/>
      </c>
    </row>
    <row r="1140" spans="1:8" x14ac:dyDescent="0.35">
      <c r="A1140" s="272">
        <f t="shared" si="85"/>
        <v>1</v>
      </c>
      <c r="B1140" s="7" t="str">
        <f>IF(CAPTURE_DATA!W1141=0,"",CAPTURE_DATA!W1141)</f>
        <v/>
      </c>
      <c r="C1140" s="272" t="str">
        <f t="shared" si="86"/>
        <v/>
      </c>
      <c r="D1140" s="272" t="str">
        <f t="shared" si="87"/>
        <v/>
      </c>
      <c r="E1140" s="272">
        <f t="shared" si="88"/>
        <v>0</v>
      </c>
      <c r="F1140" s="272">
        <v>1138</v>
      </c>
      <c r="G1140" s="272" t="str">
        <f t="shared" si="89"/>
        <v/>
      </c>
      <c r="H1140" s="272" t="str">
        <f>IFERROR(VLOOKUP(B1140,CAPTURE_DATA!$W$4:$Z$2000,4,FALSE),"")</f>
        <v/>
      </c>
    </row>
    <row r="1141" spans="1:8" x14ac:dyDescent="0.35">
      <c r="A1141" s="272">
        <f t="shared" si="85"/>
        <v>1</v>
      </c>
      <c r="B1141" s="7" t="str">
        <f>IF(CAPTURE_DATA!W1142=0,"",CAPTURE_DATA!W1142)</f>
        <v/>
      </c>
      <c r="C1141" s="272" t="str">
        <f t="shared" si="86"/>
        <v/>
      </c>
      <c r="D1141" s="272" t="str">
        <f t="shared" si="87"/>
        <v/>
      </c>
      <c r="E1141" s="272">
        <f t="shared" si="88"/>
        <v>0</v>
      </c>
      <c r="F1141" s="272">
        <v>1139</v>
      </c>
      <c r="G1141" s="272" t="str">
        <f t="shared" si="89"/>
        <v/>
      </c>
      <c r="H1141" s="272" t="str">
        <f>IFERROR(VLOOKUP(B1141,CAPTURE_DATA!$W$4:$Z$2000,4,FALSE),"")</f>
        <v/>
      </c>
    </row>
    <row r="1142" spans="1:8" x14ac:dyDescent="0.35">
      <c r="A1142" s="272">
        <f t="shared" si="85"/>
        <v>1</v>
      </c>
      <c r="B1142" s="7" t="str">
        <f>IF(CAPTURE_DATA!W1143=0,"",CAPTURE_DATA!W1143)</f>
        <v/>
      </c>
      <c r="C1142" s="272" t="str">
        <f t="shared" si="86"/>
        <v/>
      </c>
      <c r="D1142" s="272" t="str">
        <f t="shared" si="87"/>
        <v/>
      </c>
      <c r="E1142" s="272">
        <f t="shared" si="88"/>
        <v>0</v>
      </c>
      <c r="F1142" s="272">
        <v>1140</v>
      </c>
      <c r="G1142" s="272" t="str">
        <f t="shared" si="89"/>
        <v/>
      </c>
      <c r="H1142" s="272" t="str">
        <f>IFERROR(VLOOKUP(B1142,CAPTURE_DATA!$W$4:$Z$2000,4,FALSE),"")</f>
        <v/>
      </c>
    </row>
    <row r="1143" spans="1:8" x14ac:dyDescent="0.35">
      <c r="A1143" s="272">
        <f t="shared" si="85"/>
        <v>1</v>
      </c>
      <c r="B1143" s="7" t="str">
        <f>IF(CAPTURE_DATA!W1144=0,"",CAPTURE_DATA!W1144)</f>
        <v/>
      </c>
      <c r="C1143" s="272" t="str">
        <f t="shared" si="86"/>
        <v/>
      </c>
      <c r="D1143" s="272" t="str">
        <f t="shared" si="87"/>
        <v/>
      </c>
      <c r="E1143" s="272">
        <f t="shared" si="88"/>
        <v>0</v>
      </c>
      <c r="F1143" s="272">
        <v>1141</v>
      </c>
      <c r="G1143" s="272" t="str">
        <f t="shared" si="89"/>
        <v/>
      </c>
      <c r="H1143" s="272" t="str">
        <f>IFERROR(VLOOKUP(B1143,CAPTURE_DATA!$W$4:$Z$2000,4,FALSE),"")</f>
        <v/>
      </c>
    </row>
    <row r="1144" spans="1:8" x14ac:dyDescent="0.35">
      <c r="A1144" s="272">
        <f t="shared" si="85"/>
        <v>1</v>
      </c>
      <c r="B1144" s="7" t="str">
        <f>IF(CAPTURE_DATA!W1145=0,"",CAPTURE_DATA!W1145)</f>
        <v/>
      </c>
      <c r="C1144" s="272" t="str">
        <f t="shared" si="86"/>
        <v/>
      </c>
      <c r="D1144" s="272" t="str">
        <f t="shared" si="87"/>
        <v/>
      </c>
      <c r="E1144" s="272">
        <f t="shared" si="88"/>
        <v>0</v>
      </c>
      <c r="F1144" s="272">
        <v>1142</v>
      </c>
      <c r="G1144" s="272" t="str">
        <f t="shared" si="89"/>
        <v/>
      </c>
      <c r="H1144" s="272" t="str">
        <f>IFERROR(VLOOKUP(B1144,CAPTURE_DATA!$W$4:$Z$2000,4,FALSE),"")</f>
        <v/>
      </c>
    </row>
    <row r="1145" spans="1:8" x14ac:dyDescent="0.35">
      <c r="A1145" s="272">
        <f t="shared" si="85"/>
        <v>1</v>
      </c>
      <c r="B1145" s="7" t="str">
        <f>IF(CAPTURE_DATA!W1146=0,"",CAPTURE_DATA!W1146)</f>
        <v/>
      </c>
      <c r="C1145" s="272" t="str">
        <f t="shared" si="86"/>
        <v/>
      </c>
      <c r="D1145" s="272" t="str">
        <f t="shared" si="87"/>
        <v/>
      </c>
      <c r="E1145" s="272">
        <f t="shared" si="88"/>
        <v>0</v>
      </c>
      <c r="F1145" s="272">
        <v>1143</v>
      </c>
      <c r="G1145" s="272" t="str">
        <f t="shared" si="89"/>
        <v/>
      </c>
      <c r="H1145" s="272" t="str">
        <f>IFERROR(VLOOKUP(B1145,CAPTURE_DATA!$W$4:$Z$2000,4,FALSE),"")</f>
        <v/>
      </c>
    </row>
    <row r="1146" spans="1:8" x14ac:dyDescent="0.35">
      <c r="A1146" s="272">
        <f t="shared" si="85"/>
        <v>1</v>
      </c>
      <c r="B1146" s="7" t="str">
        <f>IF(CAPTURE_DATA!W1147=0,"",CAPTURE_DATA!W1147)</f>
        <v/>
      </c>
      <c r="C1146" s="272" t="str">
        <f t="shared" si="86"/>
        <v/>
      </c>
      <c r="D1146" s="272" t="str">
        <f t="shared" si="87"/>
        <v/>
      </c>
      <c r="E1146" s="272">
        <f t="shared" si="88"/>
        <v>0</v>
      </c>
      <c r="F1146" s="272">
        <v>1144</v>
      </c>
      <c r="G1146" s="272" t="str">
        <f t="shared" si="89"/>
        <v/>
      </c>
      <c r="H1146" s="272" t="str">
        <f>IFERROR(VLOOKUP(B1146,CAPTURE_DATA!$W$4:$Z$2000,4,FALSE),"")</f>
        <v/>
      </c>
    </row>
    <row r="1147" spans="1:8" x14ac:dyDescent="0.35">
      <c r="A1147" s="272">
        <f t="shared" si="85"/>
        <v>1</v>
      </c>
      <c r="B1147" s="7" t="str">
        <f>IF(CAPTURE_DATA!W1148=0,"",CAPTURE_DATA!W1148)</f>
        <v/>
      </c>
      <c r="C1147" s="272" t="str">
        <f t="shared" si="86"/>
        <v/>
      </c>
      <c r="D1147" s="272" t="str">
        <f t="shared" si="87"/>
        <v/>
      </c>
      <c r="E1147" s="272">
        <f t="shared" si="88"/>
        <v>0</v>
      </c>
      <c r="F1147" s="272">
        <v>1145</v>
      </c>
      <c r="G1147" s="272" t="str">
        <f t="shared" si="89"/>
        <v/>
      </c>
      <c r="H1147" s="272" t="str">
        <f>IFERROR(VLOOKUP(B1147,CAPTURE_DATA!$W$4:$Z$2000,4,FALSE),"")</f>
        <v/>
      </c>
    </row>
    <row r="1148" spans="1:8" x14ac:dyDescent="0.35">
      <c r="A1148" s="272">
        <f t="shared" si="85"/>
        <v>1</v>
      </c>
      <c r="B1148" s="7" t="str">
        <f>IF(CAPTURE_DATA!W1149=0,"",CAPTURE_DATA!W1149)</f>
        <v/>
      </c>
      <c r="C1148" s="272" t="str">
        <f t="shared" si="86"/>
        <v/>
      </c>
      <c r="D1148" s="272" t="str">
        <f t="shared" si="87"/>
        <v/>
      </c>
      <c r="E1148" s="272">
        <f t="shared" si="88"/>
        <v>0</v>
      </c>
      <c r="F1148" s="272">
        <v>1146</v>
      </c>
      <c r="G1148" s="272" t="str">
        <f t="shared" si="89"/>
        <v/>
      </c>
      <c r="H1148" s="272" t="str">
        <f>IFERROR(VLOOKUP(B1148,CAPTURE_DATA!$W$4:$Z$2000,4,FALSE),"")</f>
        <v/>
      </c>
    </row>
    <row r="1149" spans="1:8" x14ac:dyDescent="0.35">
      <c r="A1149" s="272">
        <f t="shared" si="85"/>
        <v>1</v>
      </c>
      <c r="B1149" s="7" t="str">
        <f>IF(CAPTURE_DATA!W1150=0,"",CAPTURE_DATA!W1150)</f>
        <v/>
      </c>
      <c r="C1149" s="272" t="str">
        <f t="shared" si="86"/>
        <v/>
      </c>
      <c r="D1149" s="272" t="str">
        <f t="shared" si="87"/>
        <v/>
      </c>
      <c r="E1149" s="272">
        <f t="shared" si="88"/>
        <v>0</v>
      </c>
      <c r="F1149" s="272">
        <v>1147</v>
      </c>
      <c r="G1149" s="272" t="str">
        <f t="shared" si="89"/>
        <v/>
      </c>
      <c r="H1149" s="272" t="str">
        <f>IFERROR(VLOOKUP(B1149,CAPTURE_DATA!$W$4:$Z$2000,4,FALSE),"")</f>
        <v/>
      </c>
    </row>
    <row r="1150" spans="1:8" x14ac:dyDescent="0.35">
      <c r="A1150" s="272">
        <f t="shared" si="85"/>
        <v>1</v>
      </c>
      <c r="B1150" s="7" t="str">
        <f>IF(CAPTURE_DATA!W1151=0,"",CAPTURE_DATA!W1151)</f>
        <v/>
      </c>
      <c r="C1150" s="272" t="str">
        <f t="shared" si="86"/>
        <v/>
      </c>
      <c r="D1150" s="272" t="str">
        <f t="shared" si="87"/>
        <v/>
      </c>
      <c r="E1150" s="272">
        <f t="shared" si="88"/>
        <v>0</v>
      </c>
      <c r="F1150" s="272">
        <v>1148</v>
      </c>
      <c r="G1150" s="272" t="str">
        <f t="shared" si="89"/>
        <v/>
      </c>
      <c r="H1150" s="272" t="str">
        <f>IFERROR(VLOOKUP(B1150,CAPTURE_DATA!$W$4:$Z$2000,4,FALSE),"")</f>
        <v/>
      </c>
    </row>
    <row r="1151" spans="1:8" x14ac:dyDescent="0.35">
      <c r="A1151" s="272">
        <f t="shared" si="85"/>
        <v>1</v>
      </c>
      <c r="B1151" s="7" t="str">
        <f>IF(CAPTURE_DATA!W1152=0,"",CAPTURE_DATA!W1152)</f>
        <v/>
      </c>
      <c r="C1151" s="272" t="str">
        <f t="shared" si="86"/>
        <v/>
      </c>
      <c r="D1151" s="272" t="str">
        <f t="shared" si="87"/>
        <v/>
      </c>
      <c r="E1151" s="272">
        <f t="shared" si="88"/>
        <v>0</v>
      </c>
      <c r="F1151" s="272">
        <v>1149</v>
      </c>
      <c r="G1151" s="272" t="str">
        <f t="shared" si="89"/>
        <v/>
      </c>
      <c r="H1151" s="272" t="str">
        <f>IFERROR(VLOOKUP(B1151,CAPTURE_DATA!$W$4:$Z$2000,4,FALSE),"")</f>
        <v/>
      </c>
    </row>
    <row r="1152" spans="1:8" x14ac:dyDescent="0.35">
      <c r="A1152" s="272">
        <f t="shared" si="85"/>
        <v>1</v>
      </c>
      <c r="B1152" s="7" t="str">
        <f>IF(CAPTURE_DATA!W1153=0,"",CAPTURE_DATA!W1153)</f>
        <v/>
      </c>
      <c r="C1152" s="272" t="str">
        <f t="shared" si="86"/>
        <v/>
      </c>
      <c r="D1152" s="272" t="str">
        <f t="shared" si="87"/>
        <v/>
      </c>
      <c r="E1152" s="272">
        <f t="shared" si="88"/>
        <v>0</v>
      </c>
      <c r="F1152" s="272">
        <v>1150</v>
      </c>
      <c r="G1152" s="272" t="str">
        <f t="shared" si="89"/>
        <v/>
      </c>
      <c r="H1152" s="272" t="str">
        <f>IFERROR(VLOOKUP(B1152,CAPTURE_DATA!$W$4:$Z$2000,4,FALSE),"")</f>
        <v/>
      </c>
    </row>
    <row r="1153" spans="1:8" x14ac:dyDescent="0.35">
      <c r="A1153" s="272">
        <f t="shared" si="85"/>
        <v>1</v>
      </c>
      <c r="B1153" s="7" t="str">
        <f>IF(CAPTURE_DATA!W1154=0,"",CAPTURE_DATA!W1154)</f>
        <v/>
      </c>
      <c r="C1153" s="272" t="str">
        <f t="shared" si="86"/>
        <v/>
      </c>
      <c r="D1153" s="272" t="str">
        <f t="shared" si="87"/>
        <v/>
      </c>
      <c r="E1153" s="272">
        <f t="shared" si="88"/>
        <v>0</v>
      </c>
      <c r="F1153" s="272">
        <v>1151</v>
      </c>
      <c r="G1153" s="272" t="str">
        <f t="shared" si="89"/>
        <v/>
      </c>
      <c r="H1153" s="272" t="str">
        <f>IFERROR(VLOOKUP(B1153,CAPTURE_DATA!$W$4:$Z$2000,4,FALSE),"")</f>
        <v/>
      </c>
    </row>
    <row r="1154" spans="1:8" x14ac:dyDescent="0.35">
      <c r="A1154" s="272">
        <f t="shared" si="85"/>
        <v>1</v>
      </c>
      <c r="B1154" s="7" t="str">
        <f>IF(CAPTURE_DATA!W1155=0,"",CAPTURE_DATA!W1155)</f>
        <v/>
      </c>
      <c r="C1154" s="272" t="str">
        <f t="shared" si="86"/>
        <v/>
      </c>
      <c r="D1154" s="272" t="str">
        <f t="shared" si="87"/>
        <v/>
      </c>
      <c r="E1154" s="272">
        <f t="shared" si="88"/>
        <v>0</v>
      </c>
      <c r="F1154" s="272">
        <v>1152</v>
      </c>
      <c r="G1154" s="272" t="str">
        <f t="shared" si="89"/>
        <v/>
      </c>
      <c r="H1154" s="272" t="str">
        <f>IFERROR(VLOOKUP(B1154,CAPTURE_DATA!$W$4:$Z$2000,4,FALSE),"")</f>
        <v/>
      </c>
    </row>
    <row r="1155" spans="1:8" x14ac:dyDescent="0.35">
      <c r="A1155" s="272">
        <f t="shared" si="85"/>
        <v>1</v>
      </c>
      <c r="B1155" s="7" t="str">
        <f>IF(CAPTURE_DATA!W1156=0,"",CAPTURE_DATA!W1156)</f>
        <v/>
      </c>
      <c r="C1155" s="272" t="str">
        <f t="shared" si="86"/>
        <v/>
      </c>
      <c r="D1155" s="272" t="str">
        <f t="shared" si="87"/>
        <v/>
      </c>
      <c r="E1155" s="272">
        <f t="shared" si="88"/>
        <v>0</v>
      </c>
      <c r="F1155" s="272">
        <v>1153</v>
      </c>
      <c r="G1155" s="272" t="str">
        <f t="shared" si="89"/>
        <v/>
      </c>
      <c r="H1155" s="272" t="str">
        <f>IFERROR(VLOOKUP(B1155,CAPTURE_DATA!$W$4:$Z$2000,4,FALSE),"")</f>
        <v/>
      </c>
    </row>
    <row r="1156" spans="1:8" x14ac:dyDescent="0.35">
      <c r="A1156" s="272">
        <f t="shared" ref="A1156:A1219" si="90">RANK(E1156,$E$3:$E$2000,)</f>
        <v>1</v>
      </c>
      <c r="B1156" s="7" t="str">
        <f>IF(CAPTURE_DATA!W1157=0,"",CAPTURE_DATA!W1157)</f>
        <v/>
      </c>
      <c r="C1156" s="272" t="str">
        <f t="shared" ref="C1156:C1219" si="91">IFERROR(VALUE(B1156),"")</f>
        <v/>
      </c>
      <c r="D1156" s="272" t="str">
        <f t="shared" ref="D1156:D1219" si="92">IF(CONCATENATE(B1156,"-",H1156)="-","",(CONCATENATE(B1156,"-",H1156)))</f>
        <v/>
      </c>
      <c r="E1156" s="272">
        <f t="shared" ref="E1156:E1219" si="93">IF(C1156="",0,C1156)</f>
        <v>0</v>
      </c>
      <c r="F1156" s="272">
        <v>1154</v>
      </c>
      <c r="G1156" s="272" t="str">
        <f t="shared" ref="G1156:G1219" si="94">IFERROR(VLOOKUP(F1156,$A$1:$D$2000,4,FALSE),"")</f>
        <v/>
      </c>
      <c r="H1156" s="272" t="str">
        <f>IFERROR(VLOOKUP(B1156,CAPTURE_DATA!$W$4:$Z$2000,4,FALSE),"")</f>
        <v/>
      </c>
    </row>
    <row r="1157" spans="1:8" x14ac:dyDescent="0.35">
      <c r="A1157" s="272">
        <f t="shared" si="90"/>
        <v>1</v>
      </c>
      <c r="B1157" s="7" t="str">
        <f>IF(CAPTURE_DATA!W1158=0,"",CAPTURE_DATA!W1158)</f>
        <v/>
      </c>
      <c r="C1157" s="272" t="str">
        <f t="shared" si="91"/>
        <v/>
      </c>
      <c r="D1157" s="272" t="str">
        <f t="shared" si="92"/>
        <v/>
      </c>
      <c r="E1157" s="272">
        <f t="shared" si="93"/>
        <v>0</v>
      </c>
      <c r="F1157" s="272">
        <v>1155</v>
      </c>
      <c r="G1157" s="272" t="str">
        <f t="shared" si="94"/>
        <v/>
      </c>
      <c r="H1157" s="272" t="str">
        <f>IFERROR(VLOOKUP(B1157,CAPTURE_DATA!$W$4:$Z$2000,4,FALSE),"")</f>
        <v/>
      </c>
    </row>
    <row r="1158" spans="1:8" x14ac:dyDescent="0.35">
      <c r="A1158" s="272">
        <f t="shared" si="90"/>
        <v>1</v>
      </c>
      <c r="B1158" s="7" t="str">
        <f>IF(CAPTURE_DATA!W1159=0,"",CAPTURE_DATA!W1159)</f>
        <v/>
      </c>
      <c r="C1158" s="272" t="str">
        <f t="shared" si="91"/>
        <v/>
      </c>
      <c r="D1158" s="272" t="str">
        <f t="shared" si="92"/>
        <v/>
      </c>
      <c r="E1158" s="272">
        <f t="shared" si="93"/>
        <v>0</v>
      </c>
      <c r="F1158" s="272">
        <v>1156</v>
      </c>
      <c r="G1158" s="272" t="str">
        <f t="shared" si="94"/>
        <v/>
      </c>
      <c r="H1158" s="272" t="str">
        <f>IFERROR(VLOOKUP(B1158,CAPTURE_DATA!$W$4:$Z$2000,4,FALSE),"")</f>
        <v/>
      </c>
    </row>
    <row r="1159" spans="1:8" x14ac:dyDescent="0.35">
      <c r="A1159" s="272">
        <f t="shared" si="90"/>
        <v>1</v>
      </c>
      <c r="B1159" s="7" t="str">
        <f>IF(CAPTURE_DATA!W1160=0,"",CAPTURE_DATA!W1160)</f>
        <v/>
      </c>
      <c r="C1159" s="272" t="str">
        <f t="shared" si="91"/>
        <v/>
      </c>
      <c r="D1159" s="272" t="str">
        <f t="shared" si="92"/>
        <v/>
      </c>
      <c r="E1159" s="272">
        <f t="shared" si="93"/>
        <v>0</v>
      </c>
      <c r="F1159" s="272">
        <v>1157</v>
      </c>
      <c r="G1159" s="272" t="str">
        <f t="shared" si="94"/>
        <v/>
      </c>
      <c r="H1159" s="272" t="str">
        <f>IFERROR(VLOOKUP(B1159,CAPTURE_DATA!$W$4:$Z$2000,4,FALSE),"")</f>
        <v/>
      </c>
    </row>
    <row r="1160" spans="1:8" x14ac:dyDescent="0.35">
      <c r="A1160" s="272">
        <f t="shared" si="90"/>
        <v>1</v>
      </c>
      <c r="B1160" s="7" t="str">
        <f>IF(CAPTURE_DATA!W1161=0,"",CAPTURE_DATA!W1161)</f>
        <v/>
      </c>
      <c r="C1160" s="272" t="str">
        <f t="shared" si="91"/>
        <v/>
      </c>
      <c r="D1160" s="272" t="str">
        <f t="shared" si="92"/>
        <v/>
      </c>
      <c r="E1160" s="272">
        <f t="shared" si="93"/>
        <v>0</v>
      </c>
      <c r="F1160" s="272">
        <v>1158</v>
      </c>
      <c r="G1160" s="272" t="str">
        <f t="shared" si="94"/>
        <v/>
      </c>
      <c r="H1160" s="272" t="str">
        <f>IFERROR(VLOOKUP(B1160,CAPTURE_DATA!$W$4:$Z$2000,4,FALSE),"")</f>
        <v/>
      </c>
    </row>
    <row r="1161" spans="1:8" x14ac:dyDescent="0.35">
      <c r="A1161" s="272">
        <f t="shared" si="90"/>
        <v>1</v>
      </c>
      <c r="B1161" s="7" t="str">
        <f>IF(CAPTURE_DATA!W1162=0,"",CAPTURE_DATA!W1162)</f>
        <v/>
      </c>
      <c r="C1161" s="272" t="str">
        <f t="shared" si="91"/>
        <v/>
      </c>
      <c r="D1161" s="272" t="str">
        <f t="shared" si="92"/>
        <v/>
      </c>
      <c r="E1161" s="272">
        <f t="shared" si="93"/>
        <v>0</v>
      </c>
      <c r="F1161" s="272">
        <v>1159</v>
      </c>
      <c r="G1161" s="272" t="str">
        <f t="shared" si="94"/>
        <v/>
      </c>
      <c r="H1161" s="272" t="str">
        <f>IFERROR(VLOOKUP(B1161,CAPTURE_DATA!$W$4:$Z$2000,4,FALSE),"")</f>
        <v/>
      </c>
    </row>
    <row r="1162" spans="1:8" x14ac:dyDescent="0.35">
      <c r="A1162" s="272">
        <f t="shared" si="90"/>
        <v>1</v>
      </c>
      <c r="B1162" s="7" t="str">
        <f>IF(CAPTURE_DATA!W1163=0,"",CAPTURE_DATA!W1163)</f>
        <v/>
      </c>
      <c r="C1162" s="272" t="str">
        <f t="shared" si="91"/>
        <v/>
      </c>
      <c r="D1162" s="272" t="str">
        <f t="shared" si="92"/>
        <v/>
      </c>
      <c r="E1162" s="272">
        <f t="shared" si="93"/>
        <v>0</v>
      </c>
      <c r="F1162" s="272">
        <v>1160</v>
      </c>
      <c r="G1162" s="272" t="str">
        <f t="shared" si="94"/>
        <v/>
      </c>
      <c r="H1162" s="272" t="str">
        <f>IFERROR(VLOOKUP(B1162,CAPTURE_DATA!$W$4:$Z$2000,4,FALSE),"")</f>
        <v/>
      </c>
    </row>
    <row r="1163" spans="1:8" x14ac:dyDescent="0.35">
      <c r="A1163" s="272">
        <f t="shared" si="90"/>
        <v>1</v>
      </c>
      <c r="B1163" s="7" t="str">
        <f>IF(CAPTURE_DATA!W1164=0,"",CAPTURE_DATA!W1164)</f>
        <v/>
      </c>
      <c r="C1163" s="272" t="str">
        <f t="shared" si="91"/>
        <v/>
      </c>
      <c r="D1163" s="272" t="str">
        <f t="shared" si="92"/>
        <v/>
      </c>
      <c r="E1163" s="272">
        <f t="shared" si="93"/>
        <v>0</v>
      </c>
      <c r="F1163" s="272">
        <v>1161</v>
      </c>
      <c r="G1163" s="272" t="str">
        <f t="shared" si="94"/>
        <v/>
      </c>
      <c r="H1163" s="272" t="str">
        <f>IFERROR(VLOOKUP(B1163,CAPTURE_DATA!$W$4:$Z$2000,4,FALSE),"")</f>
        <v/>
      </c>
    </row>
    <row r="1164" spans="1:8" x14ac:dyDescent="0.35">
      <c r="A1164" s="272">
        <f t="shared" si="90"/>
        <v>1</v>
      </c>
      <c r="B1164" s="7" t="str">
        <f>IF(CAPTURE_DATA!W1165=0,"",CAPTURE_DATA!W1165)</f>
        <v/>
      </c>
      <c r="C1164" s="272" t="str">
        <f t="shared" si="91"/>
        <v/>
      </c>
      <c r="D1164" s="272" t="str">
        <f t="shared" si="92"/>
        <v/>
      </c>
      <c r="E1164" s="272">
        <f t="shared" si="93"/>
        <v>0</v>
      </c>
      <c r="F1164" s="272">
        <v>1162</v>
      </c>
      <c r="G1164" s="272" t="str">
        <f t="shared" si="94"/>
        <v/>
      </c>
      <c r="H1164" s="272" t="str">
        <f>IFERROR(VLOOKUP(B1164,CAPTURE_DATA!$W$4:$Z$2000,4,FALSE),"")</f>
        <v/>
      </c>
    </row>
    <row r="1165" spans="1:8" x14ac:dyDescent="0.35">
      <c r="A1165" s="272">
        <f t="shared" si="90"/>
        <v>1</v>
      </c>
      <c r="B1165" s="7" t="str">
        <f>IF(CAPTURE_DATA!W1166=0,"",CAPTURE_DATA!W1166)</f>
        <v/>
      </c>
      <c r="C1165" s="272" t="str">
        <f t="shared" si="91"/>
        <v/>
      </c>
      <c r="D1165" s="272" t="str">
        <f t="shared" si="92"/>
        <v/>
      </c>
      <c r="E1165" s="272">
        <f t="shared" si="93"/>
        <v>0</v>
      </c>
      <c r="F1165" s="272">
        <v>1163</v>
      </c>
      <c r="G1165" s="272" t="str">
        <f t="shared" si="94"/>
        <v/>
      </c>
      <c r="H1165" s="272" t="str">
        <f>IFERROR(VLOOKUP(B1165,CAPTURE_DATA!$W$4:$Z$2000,4,FALSE),"")</f>
        <v/>
      </c>
    </row>
    <row r="1166" spans="1:8" x14ac:dyDescent="0.35">
      <c r="A1166" s="272">
        <f t="shared" si="90"/>
        <v>1</v>
      </c>
      <c r="B1166" s="7" t="str">
        <f>IF(CAPTURE_DATA!W1167=0,"",CAPTURE_DATA!W1167)</f>
        <v/>
      </c>
      <c r="C1166" s="272" t="str">
        <f t="shared" si="91"/>
        <v/>
      </c>
      <c r="D1166" s="272" t="str">
        <f t="shared" si="92"/>
        <v/>
      </c>
      <c r="E1166" s="272">
        <f t="shared" si="93"/>
        <v>0</v>
      </c>
      <c r="F1166" s="272">
        <v>1164</v>
      </c>
      <c r="G1166" s="272" t="str">
        <f t="shared" si="94"/>
        <v/>
      </c>
      <c r="H1166" s="272" t="str">
        <f>IFERROR(VLOOKUP(B1166,CAPTURE_DATA!$W$4:$Z$2000,4,FALSE),"")</f>
        <v/>
      </c>
    </row>
    <row r="1167" spans="1:8" x14ac:dyDescent="0.35">
      <c r="A1167" s="272">
        <f t="shared" si="90"/>
        <v>1</v>
      </c>
      <c r="B1167" s="7" t="str">
        <f>IF(CAPTURE_DATA!W1168=0,"",CAPTURE_DATA!W1168)</f>
        <v/>
      </c>
      <c r="C1167" s="272" t="str">
        <f t="shared" si="91"/>
        <v/>
      </c>
      <c r="D1167" s="272" t="str">
        <f t="shared" si="92"/>
        <v/>
      </c>
      <c r="E1167" s="272">
        <f t="shared" si="93"/>
        <v>0</v>
      </c>
      <c r="F1167" s="272">
        <v>1165</v>
      </c>
      <c r="G1167" s="272" t="str">
        <f t="shared" si="94"/>
        <v/>
      </c>
      <c r="H1167" s="272" t="str">
        <f>IFERROR(VLOOKUP(B1167,CAPTURE_DATA!$W$4:$Z$2000,4,FALSE),"")</f>
        <v/>
      </c>
    </row>
    <row r="1168" spans="1:8" x14ac:dyDescent="0.35">
      <c r="A1168" s="272">
        <f t="shared" si="90"/>
        <v>1</v>
      </c>
      <c r="B1168" s="7" t="str">
        <f>IF(CAPTURE_DATA!W1169=0,"",CAPTURE_DATA!W1169)</f>
        <v/>
      </c>
      <c r="C1168" s="272" t="str">
        <f t="shared" si="91"/>
        <v/>
      </c>
      <c r="D1168" s="272" t="str">
        <f t="shared" si="92"/>
        <v/>
      </c>
      <c r="E1168" s="272">
        <f t="shared" si="93"/>
        <v>0</v>
      </c>
      <c r="F1168" s="272">
        <v>1166</v>
      </c>
      <c r="G1168" s="272" t="str">
        <f t="shared" si="94"/>
        <v/>
      </c>
      <c r="H1168" s="272" t="str">
        <f>IFERROR(VLOOKUP(B1168,CAPTURE_DATA!$W$4:$Z$2000,4,FALSE),"")</f>
        <v/>
      </c>
    </row>
    <row r="1169" spans="1:8" x14ac:dyDescent="0.35">
      <c r="A1169" s="272">
        <f t="shared" si="90"/>
        <v>1</v>
      </c>
      <c r="B1169" s="7" t="str">
        <f>IF(CAPTURE_DATA!W1170=0,"",CAPTURE_DATA!W1170)</f>
        <v/>
      </c>
      <c r="C1169" s="272" t="str">
        <f t="shared" si="91"/>
        <v/>
      </c>
      <c r="D1169" s="272" t="str">
        <f t="shared" si="92"/>
        <v/>
      </c>
      <c r="E1169" s="272">
        <f t="shared" si="93"/>
        <v>0</v>
      </c>
      <c r="F1169" s="272">
        <v>1167</v>
      </c>
      <c r="G1169" s="272" t="str">
        <f t="shared" si="94"/>
        <v/>
      </c>
      <c r="H1169" s="272" t="str">
        <f>IFERROR(VLOOKUP(B1169,CAPTURE_DATA!$W$4:$Z$2000,4,FALSE),"")</f>
        <v/>
      </c>
    </row>
    <row r="1170" spans="1:8" x14ac:dyDescent="0.35">
      <c r="A1170" s="272">
        <f t="shared" si="90"/>
        <v>1</v>
      </c>
      <c r="B1170" s="7" t="str">
        <f>IF(CAPTURE_DATA!W1171=0,"",CAPTURE_DATA!W1171)</f>
        <v/>
      </c>
      <c r="C1170" s="272" t="str">
        <f t="shared" si="91"/>
        <v/>
      </c>
      <c r="D1170" s="272" t="str">
        <f t="shared" si="92"/>
        <v/>
      </c>
      <c r="E1170" s="272">
        <f t="shared" si="93"/>
        <v>0</v>
      </c>
      <c r="F1170" s="272">
        <v>1168</v>
      </c>
      <c r="G1170" s="272" t="str">
        <f t="shared" si="94"/>
        <v/>
      </c>
      <c r="H1170" s="272" t="str">
        <f>IFERROR(VLOOKUP(B1170,CAPTURE_DATA!$W$4:$Z$2000,4,FALSE),"")</f>
        <v/>
      </c>
    </row>
    <row r="1171" spans="1:8" x14ac:dyDescent="0.35">
      <c r="A1171" s="272">
        <f t="shared" si="90"/>
        <v>1</v>
      </c>
      <c r="B1171" s="7" t="str">
        <f>IF(CAPTURE_DATA!W1172=0,"",CAPTURE_DATA!W1172)</f>
        <v/>
      </c>
      <c r="C1171" s="272" t="str">
        <f t="shared" si="91"/>
        <v/>
      </c>
      <c r="D1171" s="272" t="str">
        <f t="shared" si="92"/>
        <v/>
      </c>
      <c r="E1171" s="272">
        <f t="shared" si="93"/>
        <v>0</v>
      </c>
      <c r="F1171" s="272">
        <v>1169</v>
      </c>
      <c r="G1171" s="272" t="str">
        <f t="shared" si="94"/>
        <v/>
      </c>
      <c r="H1171" s="272" t="str">
        <f>IFERROR(VLOOKUP(B1171,CAPTURE_DATA!$W$4:$Z$2000,4,FALSE),"")</f>
        <v/>
      </c>
    </row>
    <row r="1172" spans="1:8" x14ac:dyDescent="0.35">
      <c r="A1172" s="272">
        <f t="shared" si="90"/>
        <v>1</v>
      </c>
      <c r="B1172" s="7" t="str">
        <f>IF(CAPTURE_DATA!W1173=0,"",CAPTURE_DATA!W1173)</f>
        <v/>
      </c>
      <c r="C1172" s="272" t="str">
        <f t="shared" si="91"/>
        <v/>
      </c>
      <c r="D1172" s="272" t="str">
        <f t="shared" si="92"/>
        <v/>
      </c>
      <c r="E1172" s="272">
        <f t="shared" si="93"/>
        <v>0</v>
      </c>
      <c r="F1172" s="272">
        <v>1170</v>
      </c>
      <c r="G1172" s="272" t="str">
        <f t="shared" si="94"/>
        <v/>
      </c>
      <c r="H1172" s="272" t="str">
        <f>IFERROR(VLOOKUP(B1172,CAPTURE_DATA!$W$4:$Z$2000,4,FALSE),"")</f>
        <v/>
      </c>
    </row>
    <row r="1173" spans="1:8" x14ac:dyDescent="0.35">
      <c r="A1173" s="272">
        <f t="shared" si="90"/>
        <v>1</v>
      </c>
      <c r="B1173" s="7" t="str">
        <f>IF(CAPTURE_DATA!W1174=0,"",CAPTURE_DATA!W1174)</f>
        <v/>
      </c>
      <c r="C1173" s="272" t="str">
        <f t="shared" si="91"/>
        <v/>
      </c>
      <c r="D1173" s="272" t="str">
        <f t="shared" si="92"/>
        <v/>
      </c>
      <c r="E1173" s="272">
        <f t="shared" si="93"/>
        <v>0</v>
      </c>
      <c r="F1173" s="272">
        <v>1171</v>
      </c>
      <c r="G1173" s="272" t="str">
        <f t="shared" si="94"/>
        <v/>
      </c>
      <c r="H1173" s="272" t="str">
        <f>IFERROR(VLOOKUP(B1173,CAPTURE_DATA!$W$4:$Z$2000,4,FALSE),"")</f>
        <v/>
      </c>
    </row>
    <row r="1174" spans="1:8" x14ac:dyDescent="0.35">
      <c r="A1174" s="272">
        <f t="shared" si="90"/>
        <v>1</v>
      </c>
      <c r="B1174" s="7" t="str">
        <f>IF(CAPTURE_DATA!W1175=0,"",CAPTURE_DATA!W1175)</f>
        <v/>
      </c>
      <c r="C1174" s="272" t="str">
        <f t="shared" si="91"/>
        <v/>
      </c>
      <c r="D1174" s="272" t="str">
        <f t="shared" si="92"/>
        <v/>
      </c>
      <c r="E1174" s="272">
        <f t="shared" si="93"/>
        <v>0</v>
      </c>
      <c r="F1174" s="272">
        <v>1172</v>
      </c>
      <c r="G1174" s="272" t="str">
        <f t="shared" si="94"/>
        <v/>
      </c>
      <c r="H1174" s="272" t="str">
        <f>IFERROR(VLOOKUP(B1174,CAPTURE_DATA!$W$4:$Z$2000,4,FALSE),"")</f>
        <v/>
      </c>
    </row>
    <row r="1175" spans="1:8" x14ac:dyDescent="0.35">
      <c r="A1175" s="272">
        <f t="shared" si="90"/>
        <v>1</v>
      </c>
      <c r="B1175" s="7" t="str">
        <f>IF(CAPTURE_DATA!W1176=0,"",CAPTURE_DATA!W1176)</f>
        <v/>
      </c>
      <c r="C1175" s="272" t="str">
        <f t="shared" si="91"/>
        <v/>
      </c>
      <c r="D1175" s="272" t="str">
        <f t="shared" si="92"/>
        <v/>
      </c>
      <c r="E1175" s="272">
        <f t="shared" si="93"/>
        <v>0</v>
      </c>
      <c r="F1175" s="272">
        <v>1173</v>
      </c>
      <c r="G1175" s="272" t="str">
        <f t="shared" si="94"/>
        <v/>
      </c>
      <c r="H1175" s="272" t="str">
        <f>IFERROR(VLOOKUP(B1175,CAPTURE_DATA!$W$4:$Z$2000,4,FALSE),"")</f>
        <v/>
      </c>
    </row>
    <row r="1176" spans="1:8" x14ac:dyDescent="0.35">
      <c r="A1176" s="272">
        <f t="shared" si="90"/>
        <v>1</v>
      </c>
      <c r="B1176" s="7" t="str">
        <f>IF(CAPTURE_DATA!W1177=0,"",CAPTURE_DATA!W1177)</f>
        <v/>
      </c>
      <c r="C1176" s="272" t="str">
        <f t="shared" si="91"/>
        <v/>
      </c>
      <c r="D1176" s="272" t="str">
        <f t="shared" si="92"/>
        <v/>
      </c>
      <c r="E1176" s="272">
        <f t="shared" si="93"/>
        <v>0</v>
      </c>
      <c r="F1176" s="272">
        <v>1174</v>
      </c>
      <c r="G1176" s="272" t="str">
        <f t="shared" si="94"/>
        <v/>
      </c>
      <c r="H1176" s="272" t="str">
        <f>IFERROR(VLOOKUP(B1176,CAPTURE_DATA!$W$4:$Z$2000,4,FALSE),"")</f>
        <v/>
      </c>
    </row>
    <row r="1177" spans="1:8" x14ac:dyDescent="0.35">
      <c r="A1177" s="272">
        <f t="shared" si="90"/>
        <v>1</v>
      </c>
      <c r="B1177" s="7" t="str">
        <f>IF(CAPTURE_DATA!W1178=0,"",CAPTURE_DATA!W1178)</f>
        <v/>
      </c>
      <c r="C1177" s="272" t="str">
        <f t="shared" si="91"/>
        <v/>
      </c>
      <c r="D1177" s="272" t="str">
        <f t="shared" si="92"/>
        <v/>
      </c>
      <c r="E1177" s="272">
        <f t="shared" si="93"/>
        <v>0</v>
      </c>
      <c r="F1177" s="272">
        <v>1175</v>
      </c>
      <c r="G1177" s="272" t="str">
        <f t="shared" si="94"/>
        <v/>
      </c>
      <c r="H1177" s="272" t="str">
        <f>IFERROR(VLOOKUP(B1177,CAPTURE_DATA!$W$4:$Z$2000,4,FALSE),"")</f>
        <v/>
      </c>
    </row>
    <row r="1178" spans="1:8" x14ac:dyDescent="0.35">
      <c r="A1178" s="272">
        <f t="shared" si="90"/>
        <v>1</v>
      </c>
      <c r="B1178" s="7" t="str">
        <f>IF(CAPTURE_DATA!W1179=0,"",CAPTURE_DATA!W1179)</f>
        <v/>
      </c>
      <c r="C1178" s="272" t="str">
        <f t="shared" si="91"/>
        <v/>
      </c>
      <c r="D1178" s="272" t="str">
        <f t="shared" si="92"/>
        <v/>
      </c>
      <c r="E1178" s="272">
        <f t="shared" si="93"/>
        <v>0</v>
      </c>
      <c r="F1178" s="272">
        <v>1176</v>
      </c>
      <c r="G1178" s="272" t="str">
        <f t="shared" si="94"/>
        <v/>
      </c>
      <c r="H1178" s="272" t="str">
        <f>IFERROR(VLOOKUP(B1178,CAPTURE_DATA!$W$4:$Z$2000,4,FALSE),"")</f>
        <v/>
      </c>
    </row>
    <row r="1179" spans="1:8" x14ac:dyDescent="0.35">
      <c r="A1179" s="272">
        <f t="shared" si="90"/>
        <v>1</v>
      </c>
      <c r="B1179" s="7" t="str">
        <f>IF(CAPTURE_DATA!W1180=0,"",CAPTURE_DATA!W1180)</f>
        <v/>
      </c>
      <c r="C1179" s="272" t="str">
        <f t="shared" si="91"/>
        <v/>
      </c>
      <c r="D1179" s="272" t="str">
        <f t="shared" si="92"/>
        <v/>
      </c>
      <c r="E1179" s="272">
        <f t="shared" si="93"/>
        <v>0</v>
      </c>
      <c r="F1179" s="272">
        <v>1177</v>
      </c>
      <c r="G1179" s="272" t="str">
        <f t="shared" si="94"/>
        <v/>
      </c>
      <c r="H1179" s="272" t="str">
        <f>IFERROR(VLOOKUP(B1179,CAPTURE_DATA!$W$4:$Z$2000,4,FALSE),"")</f>
        <v/>
      </c>
    </row>
    <row r="1180" spans="1:8" x14ac:dyDescent="0.35">
      <c r="A1180" s="272">
        <f t="shared" si="90"/>
        <v>1</v>
      </c>
      <c r="B1180" s="7" t="str">
        <f>IF(CAPTURE_DATA!W1181=0,"",CAPTURE_DATA!W1181)</f>
        <v/>
      </c>
      <c r="C1180" s="272" t="str">
        <f t="shared" si="91"/>
        <v/>
      </c>
      <c r="D1180" s="272" t="str">
        <f t="shared" si="92"/>
        <v/>
      </c>
      <c r="E1180" s="272">
        <f t="shared" si="93"/>
        <v>0</v>
      </c>
      <c r="F1180" s="272">
        <v>1178</v>
      </c>
      <c r="G1180" s="272" t="str">
        <f t="shared" si="94"/>
        <v/>
      </c>
      <c r="H1180" s="272" t="str">
        <f>IFERROR(VLOOKUP(B1180,CAPTURE_DATA!$W$4:$Z$2000,4,FALSE),"")</f>
        <v/>
      </c>
    </row>
    <row r="1181" spans="1:8" x14ac:dyDescent="0.35">
      <c r="A1181" s="272">
        <f t="shared" si="90"/>
        <v>1</v>
      </c>
      <c r="B1181" s="7" t="str">
        <f>IF(CAPTURE_DATA!W1182=0,"",CAPTURE_DATA!W1182)</f>
        <v/>
      </c>
      <c r="C1181" s="272" t="str">
        <f t="shared" si="91"/>
        <v/>
      </c>
      <c r="D1181" s="272" t="str">
        <f t="shared" si="92"/>
        <v/>
      </c>
      <c r="E1181" s="272">
        <f t="shared" si="93"/>
        <v>0</v>
      </c>
      <c r="F1181" s="272">
        <v>1179</v>
      </c>
      <c r="G1181" s="272" t="str">
        <f t="shared" si="94"/>
        <v/>
      </c>
      <c r="H1181" s="272" t="str">
        <f>IFERROR(VLOOKUP(B1181,CAPTURE_DATA!$W$4:$Z$2000,4,FALSE),"")</f>
        <v/>
      </c>
    </row>
    <row r="1182" spans="1:8" x14ac:dyDescent="0.35">
      <c r="A1182" s="272">
        <f t="shared" si="90"/>
        <v>1</v>
      </c>
      <c r="B1182" s="7" t="str">
        <f>IF(CAPTURE_DATA!W1183=0,"",CAPTURE_DATA!W1183)</f>
        <v/>
      </c>
      <c r="C1182" s="272" t="str">
        <f t="shared" si="91"/>
        <v/>
      </c>
      <c r="D1182" s="272" t="str">
        <f t="shared" si="92"/>
        <v/>
      </c>
      <c r="E1182" s="272">
        <f t="shared" si="93"/>
        <v>0</v>
      </c>
      <c r="F1182" s="272">
        <v>1180</v>
      </c>
      <c r="G1182" s="272" t="str">
        <f t="shared" si="94"/>
        <v/>
      </c>
      <c r="H1182" s="272" t="str">
        <f>IFERROR(VLOOKUP(B1182,CAPTURE_DATA!$W$4:$Z$2000,4,FALSE),"")</f>
        <v/>
      </c>
    </row>
    <row r="1183" spans="1:8" x14ac:dyDescent="0.35">
      <c r="A1183" s="272">
        <f t="shared" si="90"/>
        <v>1</v>
      </c>
      <c r="B1183" s="7" t="str">
        <f>IF(CAPTURE_DATA!W1184=0,"",CAPTURE_DATA!W1184)</f>
        <v/>
      </c>
      <c r="C1183" s="272" t="str">
        <f t="shared" si="91"/>
        <v/>
      </c>
      <c r="D1183" s="272" t="str">
        <f t="shared" si="92"/>
        <v/>
      </c>
      <c r="E1183" s="272">
        <f t="shared" si="93"/>
        <v>0</v>
      </c>
      <c r="F1183" s="272">
        <v>1181</v>
      </c>
      <c r="G1183" s="272" t="str">
        <f t="shared" si="94"/>
        <v/>
      </c>
      <c r="H1183" s="272" t="str">
        <f>IFERROR(VLOOKUP(B1183,CAPTURE_DATA!$W$4:$Z$2000,4,FALSE),"")</f>
        <v/>
      </c>
    </row>
    <row r="1184" spans="1:8" x14ac:dyDescent="0.35">
      <c r="A1184" s="272">
        <f t="shared" si="90"/>
        <v>1</v>
      </c>
      <c r="B1184" s="7" t="str">
        <f>IF(CAPTURE_DATA!W1185=0,"",CAPTURE_DATA!W1185)</f>
        <v/>
      </c>
      <c r="C1184" s="272" t="str">
        <f t="shared" si="91"/>
        <v/>
      </c>
      <c r="D1184" s="272" t="str">
        <f t="shared" si="92"/>
        <v/>
      </c>
      <c r="E1184" s="272">
        <f t="shared" si="93"/>
        <v>0</v>
      </c>
      <c r="F1184" s="272">
        <v>1182</v>
      </c>
      <c r="G1184" s="272" t="str">
        <f t="shared" si="94"/>
        <v/>
      </c>
      <c r="H1184" s="272" t="str">
        <f>IFERROR(VLOOKUP(B1184,CAPTURE_DATA!$W$4:$Z$2000,4,FALSE),"")</f>
        <v/>
      </c>
    </row>
    <row r="1185" spans="1:8" x14ac:dyDescent="0.35">
      <c r="A1185" s="272">
        <f t="shared" si="90"/>
        <v>1</v>
      </c>
      <c r="B1185" s="7" t="str">
        <f>IF(CAPTURE_DATA!W1186=0,"",CAPTURE_DATA!W1186)</f>
        <v/>
      </c>
      <c r="C1185" s="272" t="str">
        <f t="shared" si="91"/>
        <v/>
      </c>
      <c r="D1185" s="272" t="str">
        <f t="shared" si="92"/>
        <v/>
      </c>
      <c r="E1185" s="272">
        <f t="shared" si="93"/>
        <v>0</v>
      </c>
      <c r="F1185" s="272">
        <v>1183</v>
      </c>
      <c r="G1185" s="272" t="str">
        <f t="shared" si="94"/>
        <v/>
      </c>
      <c r="H1185" s="272" t="str">
        <f>IFERROR(VLOOKUP(B1185,CAPTURE_DATA!$W$4:$Z$2000,4,FALSE),"")</f>
        <v/>
      </c>
    </row>
    <row r="1186" spans="1:8" x14ac:dyDescent="0.35">
      <c r="A1186" s="272">
        <f t="shared" si="90"/>
        <v>1</v>
      </c>
      <c r="B1186" s="7" t="str">
        <f>IF(CAPTURE_DATA!W1187=0,"",CAPTURE_DATA!W1187)</f>
        <v/>
      </c>
      <c r="C1186" s="272" t="str">
        <f t="shared" si="91"/>
        <v/>
      </c>
      <c r="D1186" s="272" t="str">
        <f t="shared" si="92"/>
        <v/>
      </c>
      <c r="E1186" s="272">
        <f t="shared" si="93"/>
        <v>0</v>
      </c>
      <c r="F1186" s="272">
        <v>1184</v>
      </c>
      <c r="G1186" s="272" t="str">
        <f t="shared" si="94"/>
        <v/>
      </c>
      <c r="H1186" s="272" t="str">
        <f>IFERROR(VLOOKUP(B1186,CAPTURE_DATA!$W$4:$Z$2000,4,FALSE),"")</f>
        <v/>
      </c>
    </row>
    <row r="1187" spans="1:8" x14ac:dyDescent="0.35">
      <c r="A1187" s="272">
        <f t="shared" si="90"/>
        <v>1</v>
      </c>
      <c r="B1187" s="7" t="str">
        <f>IF(CAPTURE_DATA!W1188=0,"",CAPTURE_DATA!W1188)</f>
        <v/>
      </c>
      <c r="C1187" s="272" t="str">
        <f t="shared" si="91"/>
        <v/>
      </c>
      <c r="D1187" s="272" t="str">
        <f t="shared" si="92"/>
        <v/>
      </c>
      <c r="E1187" s="272">
        <f t="shared" si="93"/>
        <v>0</v>
      </c>
      <c r="F1187" s="272">
        <v>1185</v>
      </c>
      <c r="G1187" s="272" t="str">
        <f t="shared" si="94"/>
        <v/>
      </c>
      <c r="H1187" s="272" t="str">
        <f>IFERROR(VLOOKUP(B1187,CAPTURE_DATA!$W$4:$Z$2000,4,FALSE),"")</f>
        <v/>
      </c>
    </row>
    <row r="1188" spans="1:8" x14ac:dyDescent="0.35">
      <c r="A1188" s="272">
        <f t="shared" si="90"/>
        <v>1</v>
      </c>
      <c r="B1188" s="7" t="str">
        <f>IF(CAPTURE_DATA!W1189=0,"",CAPTURE_DATA!W1189)</f>
        <v/>
      </c>
      <c r="C1188" s="272" t="str">
        <f t="shared" si="91"/>
        <v/>
      </c>
      <c r="D1188" s="272" t="str">
        <f t="shared" si="92"/>
        <v/>
      </c>
      <c r="E1188" s="272">
        <f t="shared" si="93"/>
        <v>0</v>
      </c>
      <c r="F1188" s="272">
        <v>1186</v>
      </c>
      <c r="G1188" s="272" t="str">
        <f t="shared" si="94"/>
        <v/>
      </c>
      <c r="H1188" s="272" t="str">
        <f>IFERROR(VLOOKUP(B1188,CAPTURE_DATA!$W$4:$Z$2000,4,FALSE),"")</f>
        <v/>
      </c>
    </row>
    <row r="1189" spans="1:8" x14ac:dyDescent="0.35">
      <c r="A1189" s="272">
        <f t="shared" si="90"/>
        <v>1</v>
      </c>
      <c r="B1189" s="7" t="str">
        <f>IF(CAPTURE_DATA!W1190=0,"",CAPTURE_DATA!W1190)</f>
        <v/>
      </c>
      <c r="C1189" s="272" t="str">
        <f t="shared" si="91"/>
        <v/>
      </c>
      <c r="D1189" s="272" t="str">
        <f t="shared" si="92"/>
        <v/>
      </c>
      <c r="E1189" s="272">
        <f t="shared" si="93"/>
        <v>0</v>
      </c>
      <c r="F1189" s="272">
        <v>1187</v>
      </c>
      <c r="G1189" s="272" t="str">
        <f t="shared" si="94"/>
        <v/>
      </c>
      <c r="H1189" s="272" t="str">
        <f>IFERROR(VLOOKUP(B1189,CAPTURE_DATA!$W$4:$Z$2000,4,FALSE),"")</f>
        <v/>
      </c>
    </row>
    <row r="1190" spans="1:8" x14ac:dyDescent="0.35">
      <c r="A1190" s="272">
        <f t="shared" si="90"/>
        <v>1</v>
      </c>
      <c r="B1190" s="7" t="str">
        <f>IF(CAPTURE_DATA!W1191=0,"",CAPTURE_DATA!W1191)</f>
        <v/>
      </c>
      <c r="C1190" s="272" t="str">
        <f t="shared" si="91"/>
        <v/>
      </c>
      <c r="D1190" s="272" t="str">
        <f t="shared" si="92"/>
        <v/>
      </c>
      <c r="E1190" s="272">
        <f t="shared" si="93"/>
        <v>0</v>
      </c>
      <c r="F1190" s="272">
        <v>1188</v>
      </c>
      <c r="G1190" s="272" t="str">
        <f t="shared" si="94"/>
        <v/>
      </c>
      <c r="H1190" s="272" t="str">
        <f>IFERROR(VLOOKUP(B1190,CAPTURE_DATA!$W$4:$Z$2000,4,FALSE),"")</f>
        <v/>
      </c>
    </row>
    <row r="1191" spans="1:8" x14ac:dyDescent="0.35">
      <c r="A1191" s="272">
        <f t="shared" si="90"/>
        <v>1</v>
      </c>
      <c r="B1191" s="7" t="str">
        <f>IF(CAPTURE_DATA!W1192=0,"",CAPTURE_DATA!W1192)</f>
        <v/>
      </c>
      <c r="C1191" s="272" t="str">
        <f t="shared" si="91"/>
        <v/>
      </c>
      <c r="D1191" s="272" t="str">
        <f t="shared" si="92"/>
        <v/>
      </c>
      <c r="E1191" s="272">
        <f t="shared" si="93"/>
        <v>0</v>
      </c>
      <c r="F1191" s="272">
        <v>1189</v>
      </c>
      <c r="G1191" s="272" t="str">
        <f t="shared" si="94"/>
        <v/>
      </c>
      <c r="H1191" s="272" t="str">
        <f>IFERROR(VLOOKUP(B1191,CAPTURE_DATA!$W$4:$Z$2000,4,FALSE),"")</f>
        <v/>
      </c>
    </row>
    <row r="1192" spans="1:8" x14ac:dyDescent="0.35">
      <c r="A1192" s="272">
        <f t="shared" si="90"/>
        <v>1</v>
      </c>
      <c r="B1192" s="7" t="str">
        <f>IF(CAPTURE_DATA!W1193=0,"",CAPTURE_DATA!W1193)</f>
        <v/>
      </c>
      <c r="C1192" s="272" t="str">
        <f t="shared" si="91"/>
        <v/>
      </c>
      <c r="D1192" s="272" t="str">
        <f t="shared" si="92"/>
        <v/>
      </c>
      <c r="E1192" s="272">
        <f t="shared" si="93"/>
        <v>0</v>
      </c>
      <c r="F1192" s="272">
        <v>1190</v>
      </c>
      <c r="G1192" s="272" t="str">
        <f t="shared" si="94"/>
        <v/>
      </c>
      <c r="H1192" s="272" t="str">
        <f>IFERROR(VLOOKUP(B1192,CAPTURE_DATA!$W$4:$Z$2000,4,FALSE),"")</f>
        <v/>
      </c>
    </row>
    <row r="1193" spans="1:8" x14ac:dyDescent="0.35">
      <c r="A1193" s="272">
        <f t="shared" si="90"/>
        <v>1</v>
      </c>
      <c r="B1193" s="7" t="str">
        <f>IF(CAPTURE_DATA!W1194=0,"",CAPTURE_DATA!W1194)</f>
        <v/>
      </c>
      <c r="C1193" s="272" t="str">
        <f t="shared" si="91"/>
        <v/>
      </c>
      <c r="D1193" s="272" t="str">
        <f t="shared" si="92"/>
        <v/>
      </c>
      <c r="E1193" s="272">
        <f t="shared" si="93"/>
        <v>0</v>
      </c>
      <c r="F1193" s="272">
        <v>1191</v>
      </c>
      <c r="G1193" s="272" t="str">
        <f t="shared" si="94"/>
        <v/>
      </c>
      <c r="H1193" s="272" t="str">
        <f>IFERROR(VLOOKUP(B1193,CAPTURE_DATA!$W$4:$Z$2000,4,FALSE),"")</f>
        <v/>
      </c>
    </row>
    <row r="1194" spans="1:8" x14ac:dyDescent="0.35">
      <c r="A1194" s="272">
        <f t="shared" si="90"/>
        <v>1</v>
      </c>
      <c r="B1194" s="7" t="str">
        <f>IF(CAPTURE_DATA!W1195=0,"",CAPTURE_DATA!W1195)</f>
        <v/>
      </c>
      <c r="C1194" s="272" t="str">
        <f t="shared" si="91"/>
        <v/>
      </c>
      <c r="D1194" s="272" t="str">
        <f t="shared" si="92"/>
        <v/>
      </c>
      <c r="E1194" s="272">
        <f t="shared" si="93"/>
        <v>0</v>
      </c>
      <c r="F1194" s="272">
        <v>1192</v>
      </c>
      <c r="G1194" s="272" t="str">
        <f t="shared" si="94"/>
        <v/>
      </c>
      <c r="H1194" s="272" t="str">
        <f>IFERROR(VLOOKUP(B1194,CAPTURE_DATA!$W$4:$Z$2000,4,FALSE),"")</f>
        <v/>
      </c>
    </row>
    <row r="1195" spans="1:8" x14ac:dyDescent="0.35">
      <c r="A1195" s="272">
        <f t="shared" si="90"/>
        <v>1</v>
      </c>
      <c r="B1195" s="7" t="str">
        <f>IF(CAPTURE_DATA!W1196=0,"",CAPTURE_DATA!W1196)</f>
        <v/>
      </c>
      <c r="C1195" s="272" t="str">
        <f t="shared" si="91"/>
        <v/>
      </c>
      <c r="D1195" s="272" t="str">
        <f t="shared" si="92"/>
        <v/>
      </c>
      <c r="E1195" s="272">
        <f t="shared" si="93"/>
        <v>0</v>
      </c>
      <c r="F1195" s="272">
        <v>1193</v>
      </c>
      <c r="G1195" s="272" t="str">
        <f t="shared" si="94"/>
        <v/>
      </c>
      <c r="H1195" s="272" t="str">
        <f>IFERROR(VLOOKUP(B1195,CAPTURE_DATA!$W$4:$Z$2000,4,FALSE),"")</f>
        <v/>
      </c>
    </row>
    <row r="1196" spans="1:8" x14ac:dyDescent="0.35">
      <c r="A1196" s="272">
        <f t="shared" si="90"/>
        <v>1</v>
      </c>
      <c r="B1196" s="7" t="str">
        <f>IF(CAPTURE_DATA!W1197=0,"",CAPTURE_DATA!W1197)</f>
        <v/>
      </c>
      <c r="C1196" s="272" t="str">
        <f t="shared" si="91"/>
        <v/>
      </c>
      <c r="D1196" s="272" t="str">
        <f t="shared" si="92"/>
        <v/>
      </c>
      <c r="E1196" s="272">
        <f t="shared" si="93"/>
        <v>0</v>
      </c>
      <c r="F1196" s="272">
        <v>1194</v>
      </c>
      <c r="G1196" s="272" t="str">
        <f t="shared" si="94"/>
        <v/>
      </c>
      <c r="H1196" s="272" t="str">
        <f>IFERROR(VLOOKUP(B1196,CAPTURE_DATA!$W$4:$Z$2000,4,FALSE),"")</f>
        <v/>
      </c>
    </row>
    <row r="1197" spans="1:8" x14ac:dyDescent="0.35">
      <c r="A1197" s="272">
        <f t="shared" si="90"/>
        <v>1</v>
      </c>
      <c r="B1197" s="7" t="str">
        <f>IF(CAPTURE_DATA!W1198=0,"",CAPTURE_DATA!W1198)</f>
        <v/>
      </c>
      <c r="C1197" s="272" t="str">
        <f t="shared" si="91"/>
        <v/>
      </c>
      <c r="D1197" s="272" t="str">
        <f t="shared" si="92"/>
        <v/>
      </c>
      <c r="E1197" s="272">
        <f t="shared" si="93"/>
        <v>0</v>
      </c>
      <c r="F1197" s="272">
        <v>1195</v>
      </c>
      <c r="G1197" s="272" t="str">
        <f t="shared" si="94"/>
        <v/>
      </c>
      <c r="H1197" s="272" t="str">
        <f>IFERROR(VLOOKUP(B1197,CAPTURE_DATA!$W$4:$Z$2000,4,FALSE),"")</f>
        <v/>
      </c>
    </row>
    <row r="1198" spans="1:8" x14ac:dyDescent="0.35">
      <c r="A1198" s="272">
        <f t="shared" si="90"/>
        <v>1</v>
      </c>
      <c r="B1198" s="7" t="str">
        <f>IF(CAPTURE_DATA!W1199=0,"",CAPTURE_DATA!W1199)</f>
        <v/>
      </c>
      <c r="C1198" s="272" t="str">
        <f t="shared" si="91"/>
        <v/>
      </c>
      <c r="D1198" s="272" t="str">
        <f t="shared" si="92"/>
        <v/>
      </c>
      <c r="E1198" s="272">
        <f t="shared" si="93"/>
        <v>0</v>
      </c>
      <c r="F1198" s="272">
        <v>1196</v>
      </c>
      <c r="G1198" s="272" t="str">
        <f t="shared" si="94"/>
        <v/>
      </c>
      <c r="H1198" s="272" t="str">
        <f>IFERROR(VLOOKUP(B1198,CAPTURE_DATA!$W$4:$Z$2000,4,FALSE),"")</f>
        <v/>
      </c>
    </row>
    <row r="1199" spans="1:8" x14ac:dyDescent="0.35">
      <c r="A1199" s="272">
        <f t="shared" si="90"/>
        <v>1</v>
      </c>
      <c r="B1199" s="7" t="str">
        <f>IF(CAPTURE_DATA!W1200=0,"",CAPTURE_DATA!W1200)</f>
        <v/>
      </c>
      <c r="C1199" s="272" t="str">
        <f t="shared" si="91"/>
        <v/>
      </c>
      <c r="D1199" s="272" t="str">
        <f t="shared" si="92"/>
        <v/>
      </c>
      <c r="E1199" s="272">
        <f t="shared" si="93"/>
        <v>0</v>
      </c>
      <c r="F1199" s="272">
        <v>1197</v>
      </c>
      <c r="G1199" s="272" t="str">
        <f t="shared" si="94"/>
        <v/>
      </c>
      <c r="H1199" s="272" t="str">
        <f>IFERROR(VLOOKUP(B1199,CAPTURE_DATA!$W$4:$Z$2000,4,FALSE),"")</f>
        <v/>
      </c>
    </row>
    <row r="1200" spans="1:8" x14ac:dyDescent="0.35">
      <c r="A1200" s="272">
        <f t="shared" si="90"/>
        <v>1</v>
      </c>
      <c r="B1200" s="7" t="str">
        <f>IF(CAPTURE_DATA!W1201=0,"",CAPTURE_DATA!W1201)</f>
        <v/>
      </c>
      <c r="C1200" s="272" t="str">
        <f t="shared" si="91"/>
        <v/>
      </c>
      <c r="D1200" s="272" t="str">
        <f t="shared" si="92"/>
        <v/>
      </c>
      <c r="E1200" s="272">
        <f t="shared" si="93"/>
        <v>0</v>
      </c>
      <c r="F1200" s="272">
        <v>1198</v>
      </c>
      <c r="G1200" s="272" t="str">
        <f t="shared" si="94"/>
        <v/>
      </c>
      <c r="H1200" s="272" t="str">
        <f>IFERROR(VLOOKUP(B1200,CAPTURE_DATA!$W$4:$Z$2000,4,FALSE),"")</f>
        <v/>
      </c>
    </row>
    <row r="1201" spans="1:8" x14ac:dyDescent="0.35">
      <c r="A1201" s="272">
        <f t="shared" si="90"/>
        <v>1</v>
      </c>
      <c r="B1201" s="7" t="str">
        <f>IF(CAPTURE_DATA!W1202=0,"",CAPTURE_DATA!W1202)</f>
        <v/>
      </c>
      <c r="C1201" s="272" t="str">
        <f t="shared" si="91"/>
        <v/>
      </c>
      <c r="D1201" s="272" t="str">
        <f t="shared" si="92"/>
        <v/>
      </c>
      <c r="E1201" s="272">
        <f t="shared" si="93"/>
        <v>0</v>
      </c>
      <c r="F1201" s="272">
        <v>1199</v>
      </c>
      <c r="G1201" s="272" t="str">
        <f t="shared" si="94"/>
        <v/>
      </c>
      <c r="H1201" s="272" t="str">
        <f>IFERROR(VLOOKUP(B1201,CAPTURE_DATA!$W$4:$Z$2000,4,FALSE),"")</f>
        <v/>
      </c>
    </row>
    <row r="1202" spans="1:8" x14ac:dyDescent="0.35">
      <c r="A1202" s="272">
        <f t="shared" si="90"/>
        <v>1</v>
      </c>
      <c r="B1202" s="7" t="str">
        <f>IF(CAPTURE_DATA!W1203=0,"",CAPTURE_DATA!W1203)</f>
        <v/>
      </c>
      <c r="C1202" s="272" t="str">
        <f t="shared" si="91"/>
        <v/>
      </c>
      <c r="D1202" s="272" t="str">
        <f t="shared" si="92"/>
        <v/>
      </c>
      <c r="E1202" s="272">
        <f t="shared" si="93"/>
        <v>0</v>
      </c>
      <c r="F1202" s="272">
        <v>1200</v>
      </c>
      <c r="G1202" s="272" t="str">
        <f t="shared" si="94"/>
        <v/>
      </c>
      <c r="H1202" s="272" t="str">
        <f>IFERROR(VLOOKUP(B1202,CAPTURE_DATA!$W$4:$Z$2000,4,FALSE),"")</f>
        <v/>
      </c>
    </row>
    <row r="1203" spans="1:8" x14ac:dyDescent="0.35">
      <c r="A1203" s="272">
        <f t="shared" si="90"/>
        <v>1</v>
      </c>
      <c r="B1203" s="7" t="str">
        <f>IF(CAPTURE_DATA!W1204=0,"",CAPTURE_DATA!W1204)</f>
        <v/>
      </c>
      <c r="C1203" s="272" t="str">
        <f t="shared" si="91"/>
        <v/>
      </c>
      <c r="D1203" s="272" t="str">
        <f t="shared" si="92"/>
        <v/>
      </c>
      <c r="E1203" s="272">
        <f t="shared" si="93"/>
        <v>0</v>
      </c>
      <c r="F1203" s="272">
        <v>1201</v>
      </c>
      <c r="G1203" s="272" t="str">
        <f t="shared" si="94"/>
        <v/>
      </c>
      <c r="H1203" s="272" t="str">
        <f>IFERROR(VLOOKUP(B1203,CAPTURE_DATA!$W$4:$Z$2000,4,FALSE),"")</f>
        <v/>
      </c>
    </row>
    <row r="1204" spans="1:8" x14ac:dyDescent="0.35">
      <c r="A1204" s="272">
        <f t="shared" si="90"/>
        <v>1</v>
      </c>
      <c r="B1204" s="7" t="str">
        <f>IF(CAPTURE_DATA!W1205=0,"",CAPTURE_DATA!W1205)</f>
        <v/>
      </c>
      <c r="C1204" s="272" t="str">
        <f t="shared" si="91"/>
        <v/>
      </c>
      <c r="D1204" s="272" t="str">
        <f t="shared" si="92"/>
        <v/>
      </c>
      <c r="E1204" s="272">
        <f t="shared" si="93"/>
        <v>0</v>
      </c>
      <c r="F1204" s="272">
        <v>1202</v>
      </c>
      <c r="G1204" s="272" t="str">
        <f t="shared" si="94"/>
        <v/>
      </c>
      <c r="H1204" s="272" t="str">
        <f>IFERROR(VLOOKUP(B1204,CAPTURE_DATA!$W$4:$Z$2000,4,FALSE),"")</f>
        <v/>
      </c>
    </row>
    <row r="1205" spans="1:8" x14ac:dyDescent="0.35">
      <c r="A1205" s="272">
        <f t="shared" si="90"/>
        <v>1</v>
      </c>
      <c r="B1205" s="7" t="str">
        <f>IF(CAPTURE_DATA!W1206=0,"",CAPTURE_DATA!W1206)</f>
        <v/>
      </c>
      <c r="C1205" s="272" t="str">
        <f t="shared" si="91"/>
        <v/>
      </c>
      <c r="D1205" s="272" t="str">
        <f t="shared" si="92"/>
        <v/>
      </c>
      <c r="E1205" s="272">
        <f t="shared" si="93"/>
        <v>0</v>
      </c>
      <c r="F1205" s="272">
        <v>1203</v>
      </c>
      <c r="G1205" s="272" t="str">
        <f t="shared" si="94"/>
        <v/>
      </c>
      <c r="H1205" s="272" t="str">
        <f>IFERROR(VLOOKUP(B1205,CAPTURE_DATA!$W$4:$Z$2000,4,FALSE),"")</f>
        <v/>
      </c>
    </row>
    <row r="1206" spans="1:8" x14ac:dyDescent="0.35">
      <c r="A1206" s="272">
        <f t="shared" si="90"/>
        <v>1</v>
      </c>
      <c r="B1206" s="7" t="str">
        <f>IF(CAPTURE_DATA!W1207=0,"",CAPTURE_DATA!W1207)</f>
        <v/>
      </c>
      <c r="C1206" s="272" t="str">
        <f t="shared" si="91"/>
        <v/>
      </c>
      <c r="D1206" s="272" t="str">
        <f t="shared" si="92"/>
        <v/>
      </c>
      <c r="E1206" s="272">
        <f t="shared" si="93"/>
        <v>0</v>
      </c>
      <c r="F1206" s="272">
        <v>1204</v>
      </c>
      <c r="G1206" s="272" t="str">
        <f t="shared" si="94"/>
        <v/>
      </c>
      <c r="H1206" s="272" t="str">
        <f>IFERROR(VLOOKUP(B1206,CAPTURE_DATA!$W$4:$Z$2000,4,FALSE),"")</f>
        <v/>
      </c>
    </row>
    <row r="1207" spans="1:8" x14ac:dyDescent="0.35">
      <c r="A1207" s="272">
        <f t="shared" si="90"/>
        <v>1</v>
      </c>
      <c r="B1207" s="7" t="str">
        <f>IF(CAPTURE_DATA!W1208=0,"",CAPTURE_DATA!W1208)</f>
        <v/>
      </c>
      <c r="C1207" s="272" t="str">
        <f t="shared" si="91"/>
        <v/>
      </c>
      <c r="D1207" s="272" t="str">
        <f t="shared" si="92"/>
        <v/>
      </c>
      <c r="E1207" s="272">
        <f t="shared" si="93"/>
        <v>0</v>
      </c>
      <c r="F1207" s="272">
        <v>1205</v>
      </c>
      <c r="G1207" s="272" t="str">
        <f t="shared" si="94"/>
        <v/>
      </c>
      <c r="H1207" s="272" t="str">
        <f>IFERROR(VLOOKUP(B1207,CAPTURE_DATA!$W$4:$Z$2000,4,FALSE),"")</f>
        <v/>
      </c>
    </row>
    <row r="1208" spans="1:8" x14ac:dyDescent="0.35">
      <c r="A1208" s="272">
        <f t="shared" si="90"/>
        <v>1</v>
      </c>
      <c r="B1208" s="7" t="str">
        <f>IF(CAPTURE_DATA!W1209=0,"",CAPTURE_DATA!W1209)</f>
        <v/>
      </c>
      <c r="C1208" s="272" t="str">
        <f t="shared" si="91"/>
        <v/>
      </c>
      <c r="D1208" s="272" t="str">
        <f t="shared" si="92"/>
        <v/>
      </c>
      <c r="E1208" s="272">
        <f t="shared" si="93"/>
        <v>0</v>
      </c>
      <c r="F1208" s="272">
        <v>1206</v>
      </c>
      <c r="G1208" s="272" t="str">
        <f t="shared" si="94"/>
        <v/>
      </c>
      <c r="H1208" s="272" t="str">
        <f>IFERROR(VLOOKUP(B1208,CAPTURE_DATA!$W$4:$Z$2000,4,FALSE),"")</f>
        <v/>
      </c>
    </row>
    <row r="1209" spans="1:8" x14ac:dyDescent="0.35">
      <c r="A1209" s="272">
        <f t="shared" si="90"/>
        <v>1</v>
      </c>
      <c r="B1209" s="7" t="str">
        <f>IF(CAPTURE_DATA!W1210=0,"",CAPTURE_DATA!W1210)</f>
        <v/>
      </c>
      <c r="C1209" s="272" t="str">
        <f t="shared" si="91"/>
        <v/>
      </c>
      <c r="D1209" s="272" t="str">
        <f t="shared" si="92"/>
        <v/>
      </c>
      <c r="E1209" s="272">
        <f t="shared" si="93"/>
        <v>0</v>
      </c>
      <c r="F1209" s="272">
        <v>1207</v>
      </c>
      <c r="G1209" s="272" t="str">
        <f t="shared" si="94"/>
        <v/>
      </c>
      <c r="H1209" s="272" t="str">
        <f>IFERROR(VLOOKUP(B1209,CAPTURE_DATA!$W$4:$Z$2000,4,FALSE),"")</f>
        <v/>
      </c>
    </row>
    <row r="1210" spans="1:8" x14ac:dyDescent="0.35">
      <c r="A1210" s="272">
        <f t="shared" si="90"/>
        <v>1</v>
      </c>
      <c r="B1210" s="7" t="str">
        <f>IF(CAPTURE_DATA!W1211=0,"",CAPTURE_DATA!W1211)</f>
        <v/>
      </c>
      <c r="C1210" s="272" t="str">
        <f t="shared" si="91"/>
        <v/>
      </c>
      <c r="D1210" s="272" t="str">
        <f t="shared" si="92"/>
        <v/>
      </c>
      <c r="E1210" s="272">
        <f t="shared" si="93"/>
        <v>0</v>
      </c>
      <c r="F1210" s="272">
        <v>1208</v>
      </c>
      <c r="G1210" s="272" t="str">
        <f t="shared" si="94"/>
        <v/>
      </c>
      <c r="H1210" s="272" t="str">
        <f>IFERROR(VLOOKUP(B1210,CAPTURE_DATA!$W$4:$Z$2000,4,FALSE),"")</f>
        <v/>
      </c>
    </row>
    <row r="1211" spans="1:8" x14ac:dyDescent="0.35">
      <c r="A1211" s="272">
        <f t="shared" si="90"/>
        <v>1</v>
      </c>
      <c r="B1211" s="7" t="str">
        <f>IF(CAPTURE_DATA!W1212=0,"",CAPTURE_DATA!W1212)</f>
        <v/>
      </c>
      <c r="C1211" s="272" t="str">
        <f t="shared" si="91"/>
        <v/>
      </c>
      <c r="D1211" s="272" t="str">
        <f t="shared" si="92"/>
        <v/>
      </c>
      <c r="E1211" s="272">
        <f t="shared" si="93"/>
        <v>0</v>
      </c>
      <c r="F1211" s="272">
        <v>1209</v>
      </c>
      <c r="G1211" s="272" t="str">
        <f t="shared" si="94"/>
        <v/>
      </c>
      <c r="H1211" s="272" t="str">
        <f>IFERROR(VLOOKUP(B1211,CAPTURE_DATA!$W$4:$Z$2000,4,FALSE),"")</f>
        <v/>
      </c>
    </row>
    <row r="1212" spans="1:8" x14ac:dyDescent="0.35">
      <c r="A1212" s="272">
        <f t="shared" si="90"/>
        <v>1</v>
      </c>
      <c r="B1212" s="7" t="str">
        <f>IF(CAPTURE_DATA!W1213=0,"",CAPTURE_DATA!W1213)</f>
        <v/>
      </c>
      <c r="C1212" s="272" t="str">
        <f t="shared" si="91"/>
        <v/>
      </c>
      <c r="D1212" s="272" t="str">
        <f t="shared" si="92"/>
        <v/>
      </c>
      <c r="E1212" s="272">
        <f t="shared" si="93"/>
        <v>0</v>
      </c>
      <c r="F1212" s="272">
        <v>1210</v>
      </c>
      <c r="G1212" s="272" t="str">
        <f t="shared" si="94"/>
        <v/>
      </c>
      <c r="H1212" s="272" t="str">
        <f>IFERROR(VLOOKUP(B1212,CAPTURE_DATA!$W$4:$Z$2000,4,FALSE),"")</f>
        <v/>
      </c>
    </row>
    <row r="1213" spans="1:8" x14ac:dyDescent="0.35">
      <c r="A1213" s="272">
        <f t="shared" si="90"/>
        <v>1</v>
      </c>
      <c r="B1213" s="7" t="str">
        <f>IF(CAPTURE_DATA!W1214=0,"",CAPTURE_DATA!W1214)</f>
        <v/>
      </c>
      <c r="C1213" s="272" t="str">
        <f t="shared" si="91"/>
        <v/>
      </c>
      <c r="D1213" s="272" t="str">
        <f t="shared" si="92"/>
        <v/>
      </c>
      <c r="E1213" s="272">
        <f t="shared" si="93"/>
        <v>0</v>
      </c>
      <c r="F1213" s="272">
        <v>1211</v>
      </c>
      <c r="G1213" s="272" t="str">
        <f t="shared" si="94"/>
        <v/>
      </c>
      <c r="H1213" s="272" t="str">
        <f>IFERROR(VLOOKUP(B1213,CAPTURE_DATA!$W$4:$Z$2000,4,FALSE),"")</f>
        <v/>
      </c>
    </row>
    <row r="1214" spans="1:8" x14ac:dyDescent="0.35">
      <c r="A1214" s="272">
        <f t="shared" si="90"/>
        <v>1</v>
      </c>
      <c r="B1214" s="7" t="str">
        <f>IF(CAPTURE_DATA!W1215=0,"",CAPTURE_DATA!W1215)</f>
        <v/>
      </c>
      <c r="C1214" s="272" t="str">
        <f t="shared" si="91"/>
        <v/>
      </c>
      <c r="D1214" s="272" t="str">
        <f t="shared" si="92"/>
        <v/>
      </c>
      <c r="E1214" s="272">
        <f t="shared" si="93"/>
        <v>0</v>
      </c>
      <c r="F1214" s="272">
        <v>1212</v>
      </c>
      <c r="G1214" s="272" t="str">
        <f t="shared" si="94"/>
        <v/>
      </c>
      <c r="H1214" s="272" t="str">
        <f>IFERROR(VLOOKUP(B1214,CAPTURE_DATA!$W$4:$Z$2000,4,FALSE),"")</f>
        <v/>
      </c>
    </row>
    <row r="1215" spans="1:8" x14ac:dyDescent="0.35">
      <c r="A1215" s="272">
        <f t="shared" si="90"/>
        <v>1</v>
      </c>
      <c r="B1215" s="7" t="str">
        <f>IF(CAPTURE_DATA!W1216=0,"",CAPTURE_DATA!W1216)</f>
        <v/>
      </c>
      <c r="C1215" s="272" t="str">
        <f t="shared" si="91"/>
        <v/>
      </c>
      <c r="D1215" s="272" t="str">
        <f t="shared" si="92"/>
        <v/>
      </c>
      <c r="E1215" s="272">
        <f t="shared" si="93"/>
        <v>0</v>
      </c>
      <c r="F1215" s="272">
        <v>1213</v>
      </c>
      <c r="G1215" s="272" t="str">
        <f t="shared" si="94"/>
        <v/>
      </c>
      <c r="H1215" s="272" t="str">
        <f>IFERROR(VLOOKUP(B1215,CAPTURE_DATA!$W$4:$Z$2000,4,FALSE),"")</f>
        <v/>
      </c>
    </row>
    <row r="1216" spans="1:8" x14ac:dyDescent="0.35">
      <c r="A1216" s="272">
        <f t="shared" si="90"/>
        <v>1</v>
      </c>
      <c r="B1216" s="7" t="str">
        <f>IF(CAPTURE_DATA!W1217=0,"",CAPTURE_DATA!W1217)</f>
        <v/>
      </c>
      <c r="C1216" s="272" t="str">
        <f t="shared" si="91"/>
        <v/>
      </c>
      <c r="D1216" s="272" t="str">
        <f t="shared" si="92"/>
        <v/>
      </c>
      <c r="E1216" s="272">
        <f t="shared" si="93"/>
        <v>0</v>
      </c>
      <c r="F1216" s="272">
        <v>1214</v>
      </c>
      <c r="G1216" s="272" t="str">
        <f t="shared" si="94"/>
        <v/>
      </c>
      <c r="H1216" s="272" t="str">
        <f>IFERROR(VLOOKUP(B1216,CAPTURE_DATA!$W$4:$Z$2000,4,FALSE),"")</f>
        <v/>
      </c>
    </row>
    <row r="1217" spans="1:8" x14ac:dyDescent="0.35">
      <c r="A1217" s="272">
        <f t="shared" si="90"/>
        <v>1</v>
      </c>
      <c r="B1217" s="7" t="str">
        <f>IF(CAPTURE_DATA!W1218=0,"",CAPTURE_DATA!W1218)</f>
        <v/>
      </c>
      <c r="C1217" s="272" t="str">
        <f t="shared" si="91"/>
        <v/>
      </c>
      <c r="D1217" s="272" t="str">
        <f t="shared" si="92"/>
        <v/>
      </c>
      <c r="E1217" s="272">
        <f t="shared" si="93"/>
        <v>0</v>
      </c>
      <c r="F1217" s="272">
        <v>1215</v>
      </c>
      <c r="G1217" s="272" t="str">
        <f t="shared" si="94"/>
        <v/>
      </c>
      <c r="H1217" s="272" t="str">
        <f>IFERROR(VLOOKUP(B1217,CAPTURE_DATA!$W$4:$Z$2000,4,FALSE),"")</f>
        <v/>
      </c>
    </row>
    <row r="1218" spans="1:8" x14ac:dyDescent="0.35">
      <c r="A1218" s="272">
        <f t="shared" si="90"/>
        <v>1</v>
      </c>
      <c r="B1218" s="7" t="str">
        <f>IF(CAPTURE_DATA!W1219=0,"",CAPTURE_DATA!W1219)</f>
        <v/>
      </c>
      <c r="C1218" s="272" t="str">
        <f t="shared" si="91"/>
        <v/>
      </c>
      <c r="D1218" s="272" t="str">
        <f t="shared" si="92"/>
        <v/>
      </c>
      <c r="E1218" s="272">
        <f t="shared" si="93"/>
        <v>0</v>
      </c>
      <c r="F1218" s="272">
        <v>1216</v>
      </c>
      <c r="G1218" s="272" t="str">
        <f t="shared" si="94"/>
        <v/>
      </c>
      <c r="H1218" s="272" t="str">
        <f>IFERROR(VLOOKUP(B1218,CAPTURE_DATA!$W$4:$Z$2000,4,FALSE),"")</f>
        <v/>
      </c>
    </row>
    <row r="1219" spans="1:8" x14ac:dyDescent="0.35">
      <c r="A1219" s="272">
        <f t="shared" si="90"/>
        <v>1</v>
      </c>
      <c r="B1219" s="7" t="str">
        <f>IF(CAPTURE_DATA!W1220=0,"",CAPTURE_DATA!W1220)</f>
        <v/>
      </c>
      <c r="C1219" s="272" t="str">
        <f t="shared" si="91"/>
        <v/>
      </c>
      <c r="D1219" s="272" t="str">
        <f t="shared" si="92"/>
        <v/>
      </c>
      <c r="E1219" s="272">
        <f t="shared" si="93"/>
        <v>0</v>
      </c>
      <c r="F1219" s="272">
        <v>1217</v>
      </c>
      <c r="G1219" s="272" t="str">
        <f t="shared" si="94"/>
        <v/>
      </c>
      <c r="H1219" s="272" t="str">
        <f>IFERROR(VLOOKUP(B1219,CAPTURE_DATA!$W$4:$Z$2000,4,FALSE),"")</f>
        <v/>
      </c>
    </row>
    <row r="1220" spans="1:8" x14ac:dyDescent="0.35">
      <c r="A1220" s="272">
        <f t="shared" ref="A1220:A1283" si="95">RANK(E1220,$E$3:$E$2000,)</f>
        <v>1</v>
      </c>
      <c r="B1220" s="7" t="str">
        <f>IF(CAPTURE_DATA!W1221=0,"",CAPTURE_DATA!W1221)</f>
        <v/>
      </c>
      <c r="C1220" s="272" t="str">
        <f t="shared" ref="C1220:C1283" si="96">IFERROR(VALUE(B1220),"")</f>
        <v/>
      </c>
      <c r="D1220" s="272" t="str">
        <f t="shared" ref="D1220:D1283" si="97">IF(CONCATENATE(B1220,"-",H1220)="-","",(CONCATENATE(B1220,"-",H1220)))</f>
        <v/>
      </c>
      <c r="E1220" s="272">
        <f t="shared" ref="E1220:E1283" si="98">IF(C1220="",0,C1220)</f>
        <v>0</v>
      </c>
      <c r="F1220" s="272">
        <v>1218</v>
      </c>
      <c r="G1220" s="272" t="str">
        <f t="shared" ref="G1220:G1283" si="99">IFERROR(VLOOKUP(F1220,$A$1:$D$2000,4,FALSE),"")</f>
        <v/>
      </c>
      <c r="H1220" s="272" t="str">
        <f>IFERROR(VLOOKUP(B1220,CAPTURE_DATA!$W$4:$Z$2000,4,FALSE),"")</f>
        <v/>
      </c>
    </row>
    <row r="1221" spans="1:8" x14ac:dyDescent="0.35">
      <c r="A1221" s="272">
        <f t="shared" si="95"/>
        <v>1</v>
      </c>
      <c r="B1221" s="7" t="str">
        <f>IF(CAPTURE_DATA!W1222=0,"",CAPTURE_DATA!W1222)</f>
        <v/>
      </c>
      <c r="C1221" s="272" t="str">
        <f t="shared" si="96"/>
        <v/>
      </c>
      <c r="D1221" s="272" t="str">
        <f t="shared" si="97"/>
        <v/>
      </c>
      <c r="E1221" s="272">
        <f t="shared" si="98"/>
        <v>0</v>
      </c>
      <c r="F1221" s="272">
        <v>1219</v>
      </c>
      <c r="G1221" s="272" t="str">
        <f t="shared" si="99"/>
        <v/>
      </c>
      <c r="H1221" s="272" t="str">
        <f>IFERROR(VLOOKUP(B1221,CAPTURE_DATA!$W$4:$Z$2000,4,FALSE),"")</f>
        <v/>
      </c>
    </row>
    <row r="1222" spans="1:8" x14ac:dyDescent="0.35">
      <c r="A1222" s="272">
        <f t="shared" si="95"/>
        <v>1</v>
      </c>
      <c r="B1222" s="7" t="str">
        <f>IF(CAPTURE_DATA!W1223=0,"",CAPTURE_DATA!W1223)</f>
        <v/>
      </c>
      <c r="C1222" s="272" t="str">
        <f t="shared" si="96"/>
        <v/>
      </c>
      <c r="D1222" s="272" t="str">
        <f t="shared" si="97"/>
        <v/>
      </c>
      <c r="E1222" s="272">
        <f t="shared" si="98"/>
        <v>0</v>
      </c>
      <c r="F1222" s="272">
        <v>1220</v>
      </c>
      <c r="G1222" s="272" t="str">
        <f t="shared" si="99"/>
        <v/>
      </c>
      <c r="H1222" s="272" t="str">
        <f>IFERROR(VLOOKUP(B1222,CAPTURE_DATA!$W$4:$Z$2000,4,FALSE),"")</f>
        <v/>
      </c>
    </row>
    <row r="1223" spans="1:8" x14ac:dyDescent="0.35">
      <c r="A1223" s="272">
        <f t="shared" si="95"/>
        <v>1</v>
      </c>
      <c r="B1223" s="7" t="str">
        <f>IF(CAPTURE_DATA!W1224=0,"",CAPTURE_DATA!W1224)</f>
        <v/>
      </c>
      <c r="C1223" s="272" t="str">
        <f t="shared" si="96"/>
        <v/>
      </c>
      <c r="D1223" s="272" t="str">
        <f t="shared" si="97"/>
        <v/>
      </c>
      <c r="E1223" s="272">
        <f t="shared" si="98"/>
        <v>0</v>
      </c>
      <c r="F1223" s="272">
        <v>1221</v>
      </c>
      <c r="G1223" s="272" t="str">
        <f t="shared" si="99"/>
        <v/>
      </c>
      <c r="H1223" s="272" t="str">
        <f>IFERROR(VLOOKUP(B1223,CAPTURE_DATA!$W$4:$Z$2000,4,FALSE),"")</f>
        <v/>
      </c>
    </row>
    <row r="1224" spans="1:8" x14ac:dyDescent="0.35">
      <c r="A1224" s="272">
        <f t="shared" si="95"/>
        <v>1</v>
      </c>
      <c r="B1224" s="7" t="str">
        <f>IF(CAPTURE_DATA!W1225=0,"",CAPTURE_DATA!W1225)</f>
        <v/>
      </c>
      <c r="C1224" s="272" t="str">
        <f t="shared" si="96"/>
        <v/>
      </c>
      <c r="D1224" s="272" t="str">
        <f t="shared" si="97"/>
        <v/>
      </c>
      <c r="E1224" s="272">
        <f t="shared" si="98"/>
        <v>0</v>
      </c>
      <c r="F1224" s="272">
        <v>1222</v>
      </c>
      <c r="G1224" s="272" t="str">
        <f t="shared" si="99"/>
        <v/>
      </c>
      <c r="H1224" s="272" t="str">
        <f>IFERROR(VLOOKUP(B1224,CAPTURE_DATA!$W$4:$Z$2000,4,FALSE),"")</f>
        <v/>
      </c>
    </row>
    <row r="1225" spans="1:8" x14ac:dyDescent="0.35">
      <c r="A1225" s="272">
        <f t="shared" si="95"/>
        <v>1</v>
      </c>
      <c r="B1225" s="7" t="str">
        <f>IF(CAPTURE_DATA!W1226=0,"",CAPTURE_DATA!W1226)</f>
        <v/>
      </c>
      <c r="C1225" s="272" t="str">
        <f t="shared" si="96"/>
        <v/>
      </c>
      <c r="D1225" s="272" t="str">
        <f t="shared" si="97"/>
        <v/>
      </c>
      <c r="E1225" s="272">
        <f t="shared" si="98"/>
        <v>0</v>
      </c>
      <c r="F1225" s="272">
        <v>1223</v>
      </c>
      <c r="G1225" s="272" t="str">
        <f t="shared" si="99"/>
        <v/>
      </c>
      <c r="H1225" s="272" t="str">
        <f>IFERROR(VLOOKUP(B1225,CAPTURE_DATA!$W$4:$Z$2000,4,FALSE),"")</f>
        <v/>
      </c>
    </row>
    <row r="1226" spans="1:8" x14ac:dyDescent="0.35">
      <c r="A1226" s="272">
        <f t="shared" si="95"/>
        <v>1</v>
      </c>
      <c r="B1226" s="7" t="str">
        <f>IF(CAPTURE_DATA!W1227=0,"",CAPTURE_DATA!W1227)</f>
        <v/>
      </c>
      <c r="C1226" s="272" t="str">
        <f t="shared" si="96"/>
        <v/>
      </c>
      <c r="D1226" s="272" t="str">
        <f t="shared" si="97"/>
        <v/>
      </c>
      <c r="E1226" s="272">
        <f t="shared" si="98"/>
        <v>0</v>
      </c>
      <c r="F1226" s="272">
        <v>1224</v>
      </c>
      <c r="G1226" s="272" t="str">
        <f t="shared" si="99"/>
        <v/>
      </c>
      <c r="H1226" s="272" t="str">
        <f>IFERROR(VLOOKUP(B1226,CAPTURE_DATA!$W$4:$Z$2000,4,FALSE),"")</f>
        <v/>
      </c>
    </row>
    <row r="1227" spans="1:8" x14ac:dyDescent="0.35">
      <c r="A1227" s="272">
        <f t="shared" si="95"/>
        <v>1</v>
      </c>
      <c r="B1227" s="7" t="str">
        <f>IF(CAPTURE_DATA!W1228=0,"",CAPTURE_DATA!W1228)</f>
        <v/>
      </c>
      <c r="C1227" s="272" t="str">
        <f t="shared" si="96"/>
        <v/>
      </c>
      <c r="D1227" s="272" t="str">
        <f t="shared" si="97"/>
        <v/>
      </c>
      <c r="E1227" s="272">
        <f t="shared" si="98"/>
        <v>0</v>
      </c>
      <c r="F1227" s="272">
        <v>1225</v>
      </c>
      <c r="G1227" s="272" t="str">
        <f t="shared" si="99"/>
        <v/>
      </c>
      <c r="H1227" s="272" t="str">
        <f>IFERROR(VLOOKUP(B1227,CAPTURE_DATA!$W$4:$Z$2000,4,FALSE),"")</f>
        <v/>
      </c>
    </row>
    <row r="1228" spans="1:8" x14ac:dyDescent="0.35">
      <c r="A1228" s="272">
        <f t="shared" si="95"/>
        <v>1</v>
      </c>
      <c r="B1228" s="7" t="str">
        <f>IF(CAPTURE_DATA!W1229=0,"",CAPTURE_DATA!W1229)</f>
        <v/>
      </c>
      <c r="C1228" s="272" t="str">
        <f t="shared" si="96"/>
        <v/>
      </c>
      <c r="D1228" s="272" t="str">
        <f t="shared" si="97"/>
        <v/>
      </c>
      <c r="E1228" s="272">
        <f t="shared" si="98"/>
        <v>0</v>
      </c>
      <c r="F1228" s="272">
        <v>1226</v>
      </c>
      <c r="G1228" s="272" t="str">
        <f t="shared" si="99"/>
        <v/>
      </c>
      <c r="H1228" s="272" t="str">
        <f>IFERROR(VLOOKUP(B1228,CAPTURE_DATA!$W$4:$Z$2000,4,FALSE),"")</f>
        <v/>
      </c>
    </row>
    <row r="1229" spans="1:8" x14ac:dyDescent="0.35">
      <c r="A1229" s="272">
        <f t="shared" si="95"/>
        <v>1</v>
      </c>
      <c r="B1229" s="7" t="str">
        <f>IF(CAPTURE_DATA!W1230=0,"",CAPTURE_DATA!W1230)</f>
        <v/>
      </c>
      <c r="C1229" s="272" t="str">
        <f t="shared" si="96"/>
        <v/>
      </c>
      <c r="D1229" s="272" t="str">
        <f t="shared" si="97"/>
        <v/>
      </c>
      <c r="E1229" s="272">
        <f t="shared" si="98"/>
        <v>0</v>
      </c>
      <c r="F1229" s="272">
        <v>1227</v>
      </c>
      <c r="G1229" s="272" t="str">
        <f t="shared" si="99"/>
        <v/>
      </c>
      <c r="H1229" s="272" t="str">
        <f>IFERROR(VLOOKUP(B1229,CAPTURE_DATA!$W$4:$Z$2000,4,FALSE),"")</f>
        <v/>
      </c>
    </row>
    <row r="1230" spans="1:8" x14ac:dyDescent="0.35">
      <c r="A1230" s="272">
        <f t="shared" si="95"/>
        <v>1</v>
      </c>
      <c r="B1230" s="7" t="str">
        <f>IF(CAPTURE_DATA!W1231=0,"",CAPTURE_DATA!W1231)</f>
        <v/>
      </c>
      <c r="C1230" s="272" t="str">
        <f t="shared" si="96"/>
        <v/>
      </c>
      <c r="D1230" s="272" t="str">
        <f t="shared" si="97"/>
        <v/>
      </c>
      <c r="E1230" s="272">
        <f t="shared" si="98"/>
        <v>0</v>
      </c>
      <c r="F1230" s="272">
        <v>1228</v>
      </c>
      <c r="G1230" s="272" t="str">
        <f t="shared" si="99"/>
        <v/>
      </c>
      <c r="H1230" s="272" t="str">
        <f>IFERROR(VLOOKUP(B1230,CAPTURE_DATA!$W$4:$Z$2000,4,FALSE),"")</f>
        <v/>
      </c>
    </row>
    <row r="1231" spans="1:8" x14ac:dyDescent="0.35">
      <c r="A1231" s="272">
        <f t="shared" si="95"/>
        <v>1</v>
      </c>
      <c r="B1231" s="7" t="str">
        <f>IF(CAPTURE_DATA!W1232=0,"",CAPTURE_DATA!W1232)</f>
        <v/>
      </c>
      <c r="C1231" s="272" t="str">
        <f t="shared" si="96"/>
        <v/>
      </c>
      <c r="D1231" s="272" t="str">
        <f t="shared" si="97"/>
        <v/>
      </c>
      <c r="E1231" s="272">
        <f t="shared" si="98"/>
        <v>0</v>
      </c>
      <c r="F1231" s="272">
        <v>1229</v>
      </c>
      <c r="G1231" s="272" t="str">
        <f t="shared" si="99"/>
        <v/>
      </c>
      <c r="H1231" s="272" t="str">
        <f>IFERROR(VLOOKUP(B1231,CAPTURE_DATA!$W$4:$Z$2000,4,FALSE),"")</f>
        <v/>
      </c>
    </row>
    <row r="1232" spans="1:8" x14ac:dyDescent="0.35">
      <c r="A1232" s="272">
        <f t="shared" si="95"/>
        <v>1</v>
      </c>
      <c r="B1232" s="7" t="str">
        <f>IF(CAPTURE_DATA!W1233=0,"",CAPTURE_DATA!W1233)</f>
        <v/>
      </c>
      <c r="C1232" s="272" t="str">
        <f t="shared" si="96"/>
        <v/>
      </c>
      <c r="D1232" s="272" t="str">
        <f t="shared" si="97"/>
        <v/>
      </c>
      <c r="E1232" s="272">
        <f t="shared" si="98"/>
        <v>0</v>
      </c>
      <c r="F1232" s="272">
        <v>1230</v>
      </c>
      <c r="G1232" s="272" t="str">
        <f t="shared" si="99"/>
        <v/>
      </c>
      <c r="H1232" s="272" t="str">
        <f>IFERROR(VLOOKUP(B1232,CAPTURE_DATA!$W$4:$Z$2000,4,FALSE),"")</f>
        <v/>
      </c>
    </row>
    <row r="1233" spans="1:8" x14ac:dyDescent="0.35">
      <c r="A1233" s="272">
        <f t="shared" si="95"/>
        <v>1</v>
      </c>
      <c r="B1233" s="7" t="str">
        <f>IF(CAPTURE_DATA!W1234=0,"",CAPTURE_DATA!W1234)</f>
        <v/>
      </c>
      <c r="C1233" s="272" t="str">
        <f t="shared" si="96"/>
        <v/>
      </c>
      <c r="D1233" s="272" t="str">
        <f t="shared" si="97"/>
        <v/>
      </c>
      <c r="E1233" s="272">
        <f t="shared" si="98"/>
        <v>0</v>
      </c>
      <c r="F1233" s="272">
        <v>1231</v>
      </c>
      <c r="G1233" s="272" t="str">
        <f t="shared" si="99"/>
        <v/>
      </c>
      <c r="H1233" s="272" t="str">
        <f>IFERROR(VLOOKUP(B1233,CAPTURE_DATA!$W$4:$Z$2000,4,FALSE),"")</f>
        <v/>
      </c>
    </row>
    <row r="1234" spans="1:8" x14ac:dyDescent="0.35">
      <c r="A1234" s="272">
        <f t="shared" si="95"/>
        <v>1</v>
      </c>
      <c r="B1234" s="7" t="str">
        <f>IF(CAPTURE_DATA!W1235=0,"",CAPTURE_DATA!W1235)</f>
        <v/>
      </c>
      <c r="C1234" s="272" t="str">
        <f t="shared" si="96"/>
        <v/>
      </c>
      <c r="D1234" s="272" t="str">
        <f t="shared" si="97"/>
        <v/>
      </c>
      <c r="E1234" s="272">
        <f t="shared" si="98"/>
        <v>0</v>
      </c>
      <c r="F1234" s="272">
        <v>1232</v>
      </c>
      <c r="G1234" s="272" t="str">
        <f t="shared" si="99"/>
        <v/>
      </c>
      <c r="H1234" s="272" t="str">
        <f>IFERROR(VLOOKUP(B1234,CAPTURE_DATA!$W$4:$Z$2000,4,FALSE),"")</f>
        <v/>
      </c>
    </row>
    <row r="1235" spans="1:8" x14ac:dyDescent="0.35">
      <c r="A1235" s="272">
        <f t="shared" si="95"/>
        <v>1</v>
      </c>
      <c r="B1235" s="7" t="str">
        <f>IF(CAPTURE_DATA!W1236=0,"",CAPTURE_DATA!W1236)</f>
        <v/>
      </c>
      <c r="C1235" s="272" t="str">
        <f t="shared" si="96"/>
        <v/>
      </c>
      <c r="D1235" s="272" t="str">
        <f t="shared" si="97"/>
        <v/>
      </c>
      <c r="E1235" s="272">
        <f t="shared" si="98"/>
        <v>0</v>
      </c>
      <c r="F1235" s="272">
        <v>1233</v>
      </c>
      <c r="G1235" s="272" t="str">
        <f t="shared" si="99"/>
        <v/>
      </c>
      <c r="H1235" s="272" t="str">
        <f>IFERROR(VLOOKUP(B1235,CAPTURE_DATA!$W$4:$Z$2000,4,FALSE),"")</f>
        <v/>
      </c>
    </row>
    <row r="1236" spans="1:8" x14ac:dyDescent="0.35">
      <c r="A1236" s="272">
        <f t="shared" si="95"/>
        <v>1</v>
      </c>
      <c r="B1236" s="7" t="str">
        <f>IF(CAPTURE_DATA!W1237=0,"",CAPTURE_DATA!W1237)</f>
        <v/>
      </c>
      <c r="C1236" s="272" t="str">
        <f t="shared" si="96"/>
        <v/>
      </c>
      <c r="D1236" s="272" t="str">
        <f t="shared" si="97"/>
        <v/>
      </c>
      <c r="E1236" s="272">
        <f t="shared" si="98"/>
        <v>0</v>
      </c>
      <c r="F1236" s="272">
        <v>1234</v>
      </c>
      <c r="G1236" s="272" t="str">
        <f t="shared" si="99"/>
        <v/>
      </c>
      <c r="H1236" s="272" t="str">
        <f>IFERROR(VLOOKUP(B1236,CAPTURE_DATA!$W$4:$Z$2000,4,FALSE),"")</f>
        <v/>
      </c>
    </row>
    <row r="1237" spans="1:8" x14ac:dyDescent="0.35">
      <c r="A1237" s="272">
        <f t="shared" si="95"/>
        <v>1</v>
      </c>
      <c r="B1237" s="7" t="str">
        <f>IF(CAPTURE_DATA!W1238=0,"",CAPTURE_DATA!W1238)</f>
        <v/>
      </c>
      <c r="C1237" s="272" t="str">
        <f t="shared" si="96"/>
        <v/>
      </c>
      <c r="D1237" s="272" t="str">
        <f t="shared" si="97"/>
        <v/>
      </c>
      <c r="E1237" s="272">
        <f t="shared" si="98"/>
        <v>0</v>
      </c>
      <c r="F1237" s="272">
        <v>1235</v>
      </c>
      <c r="G1237" s="272" t="str">
        <f t="shared" si="99"/>
        <v/>
      </c>
      <c r="H1237" s="272" t="str">
        <f>IFERROR(VLOOKUP(B1237,CAPTURE_DATA!$W$4:$Z$2000,4,FALSE),"")</f>
        <v/>
      </c>
    </row>
    <row r="1238" spans="1:8" x14ac:dyDescent="0.35">
      <c r="A1238" s="272">
        <f t="shared" si="95"/>
        <v>1</v>
      </c>
      <c r="B1238" s="7" t="str">
        <f>IF(CAPTURE_DATA!W1239=0,"",CAPTURE_DATA!W1239)</f>
        <v/>
      </c>
      <c r="C1238" s="272" t="str">
        <f t="shared" si="96"/>
        <v/>
      </c>
      <c r="D1238" s="272" t="str">
        <f t="shared" si="97"/>
        <v/>
      </c>
      <c r="E1238" s="272">
        <f t="shared" si="98"/>
        <v>0</v>
      </c>
      <c r="F1238" s="272">
        <v>1236</v>
      </c>
      <c r="G1238" s="272" t="str">
        <f t="shared" si="99"/>
        <v/>
      </c>
      <c r="H1238" s="272" t="str">
        <f>IFERROR(VLOOKUP(B1238,CAPTURE_DATA!$W$4:$Z$2000,4,FALSE),"")</f>
        <v/>
      </c>
    </row>
    <row r="1239" spans="1:8" x14ac:dyDescent="0.35">
      <c r="A1239" s="272">
        <f t="shared" si="95"/>
        <v>1</v>
      </c>
      <c r="B1239" s="7" t="str">
        <f>IF(CAPTURE_DATA!W1240=0,"",CAPTURE_DATA!W1240)</f>
        <v/>
      </c>
      <c r="C1239" s="272" t="str">
        <f t="shared" si="96"/>
        <v/>
      </c>
      <c r="D1239" s="272" t="str">
        <f t="shared" si="97"/>
        <v/>
      </c>
      <c r="E1239" s="272">
        <f t="shared" si="98"/>
        <v>0</v>
      </c>
      <c r="F1239" s="272">
        <v>1237</v>
      </c>
      <c r="G1239" s="272" t="str">
        <f t="shared" si="99"/>
        <v/>
      </c>
      <c r="H1239" s="272" t="str">
        <f>IFERROR(VLOOKUP(B1239,CAPTURE_DATA!$W$4:$Z$2000,4,FALSE),"")</f>
        <v/>
      </c>
    </row>
    <row r="1240" spans="1:8" x14ac:dyDescent="0.35">
      <c r="A1240" s="272">
        <f t="shared" si="95"/>
        <v>1</v>
      </c>
      <c r="B1240" s="7" t="str">
        <f>IF(CAPTURE_DATA!W1241=0,"",CAPTURE_DATA!W1241)</f>
        <v/>
      </c>
      <c r="C1240" s="272" t="str">
        <f t="shared" si="96"/>
        <v/>
      </c>
      <c r="D1240" s="272" t="str">
        <f t="shared" si="97"/>
        <v/>
      </c>
      <c r="E1240" s="272">
        <f t="shared" si="98"/>
        <v>0</v>
      </c>
      <c r="F1240" s="272">
        <v>1238</v>
      </c>
      <c r="G1240" s="272" t="str">
        <f t="shared" si="99"/>
        <v/>
      </c>
      <c r="H1240" s="272" t="str">
        <f>IFERROR(VLOOKUP(B1240,CAPTURE_DATA!$W$4:$Z$2000,4,FALSE),"")</f>
        <v/>
      </c>
    </row>
    <row r="1241" spans="1:8" x14ac:dyDescent="0.35">
      <c r="A1241" s="272">
        <f t="shared" si="95"/>
        <v>1</v>
      </c>
      <c r="B1241" s="7" t="str">
        <f>IF(CAPTURE_DATA!W1242=0,"",CAPTURE_DATA!W1242)</f>
        <v/>
      </c>
      <c r="C1241" s="272" t="str">
        <f t="shared" si="96"/>
        <v/>
      </c>
      <c r="D1241" s="272" t="str">
        <f t="shared" si="97"/>
        <v/>
      </c>
      <c r="E1241" s="272">
        <f t="shared" si="98"/>
        <v>0</v>
      </c>
      <c r="F1241" s="272">
        <v>1239</v>
      </c>
      <c r="G1241" s="272" t="str">
        <f t="shared" si="99"/>
        <v/>
      </c>
      <c r="H1241" s="272" t="str">
        <f>IFERROR(VLOOKUP(B1241,CAPTURE_DATA!$W$4:$Z$2000,4,FALSE),"")</f>
        <v/>
      </c>
    </row>
    <row r="1242" spans="1:8" x14ac:dyDescent="0.35">
      <c r="A1242" s="272">
        <f t="shared" si="95"/>
        <v>1</v>
      </c>
      <c r="B1242" s="7" t="str">
        <f>IF(CAPTURE_DATA!W1243=0,"",CAPTURE_DATA!W1243)</f>
        <v/>
      </c>
      <c r="C1242" s="272" t="str">
        <f t="shared" si="96"/>
        <v/>
      </c>
      <c r="D1242" s="272" t="str">
        <f t="shared" si="97"/>
        <v/>
      </c>
      <c r="E1242" s="272">
        <f t="shared" si="98"/>
        <v>0</v>
      </c>
      <c r="F1242" s="272">
        <v>1240</v>
      </c>
      <c r="G1242" s="272" t="str">
        <f t="shared" si="99"/>
        <v/>
      </c>
      <c r="H1242" s="272" t="str">
        <f>IFERROR(VLOOKUP(B1242,CAPTURE_DATA!$W$4:$Z$2000,4,FALSE),"")</f>
        <v/>
      </c>
    </row>
    <row r="1243" spans="1:8" x14ac:dyDescent="0.35">
      <c r="A1243" s="272">
        <f t="shared" si="95"/>
        <v>1</v>
      </c>
      <c r="B1243" s="7" t="str">
        <f>IF(CAPTURE_DATA!W1244=0,"",CAPTURE_DATA!W1244)</f>
        <v/>
      </c>
      <c r="C1243" s="272" t="str">
        <f t="shared" si="96"/>
        <v/>
      </c>
      <c r="D1243" s="272" t="str">
        <f t="shared" si="97"/>
        <v/>
      </c>
      <c r="E1243" s="272">
        <f t="shared" si="98"/>
        <v>0</v>
      </c>
      <c r="F1243" s="272">
        <v>1241</v>
      </c>
      <c r="G1243" s="272" t="str">
        <f t="shared" si="99"/>
        <v/>
      </c>
      <c r="H1243" s="272" t="str">
        <f>IFERROR(VLOOKUP(B1243,CAPTURE_DATA!$W$4:$Z$2000,4,FALSE),"")</f>
        <v/>
      </c>
    </row>
    <row r="1244" spans="1:8" x14ac:dyDescent="0.35">
      <c r="A1244" s="272">
        <f t="shared" si="95"/>
        <v>1</v>
      </c>
      <c r="B1244" s="7" t="str">
        <f>IF(CAPTURE_DATA!W1245=0,"",CAPTURE_DATA!W1245)</f>
        <v/>
      </c>
      <c r="C1244" s="272" t="str">
        <f t="shared" si="96"/>
        <v/>
      </c>
      <c r="D1244" s="272" t="str">
        <f t="shared" si="97"/>
        <v/>
      </c>
      <c r="E1244" s="272">
        <f t="shared" si="98"/>
        <v>0</v>
      </c>
      <c r="F1244" s="272">
        <v>1242</v>
      </c>
      <c r="G1244" s="272" t="str">
        <f t="shared" si="99"/>
        <v/>
      </c>
      <c r="H1244" s="272" t="str">
        <f>IFERROR(VLOOKUP(B1244,CAPTURE_DATA!$W$4:$Z$2000,4,FALSE),"")</f>
        <v/>
      </c>
    </row>
    <row r="1245" spans="1:8" x14ac:dyDescent="0.35">
      <c r="A1245" s="272">
        <f t="shared" si="95"/>
        <v>1</v>
      </c>
      <c r="B1245" s="7" t="str">
        <f>IF(CAPTURE_DATA!W1246=0,"",CAPTURE_DATA!W1246)</f>
        <v/>
      </c>
      <c r="C1245" s="272" t="str">
        <f t="shared" si="96"/>
        <v/>
      </c>
      <c r="D1245" s="272" t="str">
        <f t="shared" si="97"/>
        <v/>
      </c>
      <c r="E1245" s="272">
        <f t="shared" si="98"/>
        <v>0</v>
      </c>
      <c r="F1245" s="272">
        <v>1243</v>
      </c>
      <c r="G1245" s="272" t="str">
        <f t="shared" si="99"/>
        <v/>
      </c>
      <c r="H1245" s="272" t="str">
        <f>IFERROR(VLOOKUP(B1245,CAPTURE_DATA!$W$4:$Z$2000,4,FALSE),"")</f>
        <v/>
      </c>
    </row>
    <row r="1246" spans="1:8" x14ac:dyDescent="0.35">
      <c r="A1246" s="272">
        <f t="shared" si="95"/>
        <v>1</v>
      </c>
      <c r="B1246" s="7" t="str">
        <f>IF(CAPTURE_DATA!W1247=0,"",CAPTURE_DATA!W1247)</f>
        <v/>
      </c>
      <c r="C1246" s="272" t="str">
        <f t="shared" si="96"/>
        <v/>
      </c>
      <c r="D1246" s="272" t="str">
        <f t="shared" si="97"/>
        <v/>
      </c>
      <c r="E1246" s="272">
        <f t="shared" si="98"/>
        <v>0</v>
      </c>
      <c r="F1246" s="272">
        <v>1244</v>
      </c>
      <c r="G1246" s="272" t="str">
        <f t="shared" si="99"/>
        <v/>
      </c>
      <c r="H1246" s="272" t="str">
        <f>IFERROR(VLOOKUP(B1246,CAPTURE_DATA!$W$4:$Z$2000,4,FALSE),"")</f>
        <v/>
      </c>
    </row>
    <row r="1247" spans="1:8" x14ac:dyDescent="0.35">
      <c r="A1247" s="272">
        <f t="shared" si="95"/>
        <v>1</v>
      </c>
      <c r="B1247" s="7" t="str">
        <f>IF(CAPTURE_DATA!W1248=0,"",CAPTURE_DATA!W1248)</f>
        <v/>
      </c>
      <c r="C1247" s="272" t="str">
        <f t="shared" si="96"/>
        <v/>
      </c>
      <c r="D1247" s="272" t="str">
        <f t="shared" si="97"/>
        <v/>
      </c>
      <c r="E1247" s="272">
        <f t="shared" si="98"/>
        <v>0</v>
      </c>
      <c r="F1247" s="272">
        <v>1245</v>
      </c>
      <c r="G1247" s="272" t="str">
        <f t="shared" si="99"/>
        <v/>
      </c>
      <c r="H1247" s="272" t="str">
        <f>IFERROR(VLOOKUP(B1247,CAPTURE_DATA!$W$4:$Z$2000,4,FALSE),"")</f>
        <v/>
      </c>
    </row>
    <row r="1248" spans="1:8" x14ac:dyDescent="0.35">
      <c r="A1248" s="272">
        <f t="shared" si="95"/>
        <v>1</v>
      </c>
      <c r="B1248" s="7" t="str">
        <f>IF(CAPTURE_DATA!W1249=0,"",CAPTURE_DATA!W1249)</f>
        <v/>
      </c>
      <c r="C1248" s="272" t="str">
        <f t="shared" si="96"/>
        <v/>
      </c>
      <c r="D1248" s="272" t="str">
        <f t="shared" si="97"/>
        <v/>
      </c>
      <c r="E1248" s="272">
        <f t="shared" si="98"/>
        <v>0</v>
      </c>
      <c r="F1248" s="272">
        <v>1246</v>
      </c>
      <c r="G1248" s="272" t="str">
        <f t="shared" si="99"/>
        <v/>
      </c>
      <c r="H1248" s="272" t="str">
        <f>IFERROR(VLOOKUP(B1248,CAPTURE_DATA!$W$4:$Z$2000,4,FALSE),"")</f>
        <v/>
      </c>
    </row>
    <row r="1249" spans="1:8" x14ac:dyDescent="0.35">
      <c r="A1249" s="272">
        <f t="shared" si="95"/>
        <v>1</v>
      </c>
      <c r="B1249" s="7" t="str">
        <f>IF(CAPTURE_DATA!W1250=0,"",CAPTURE_DATA!W1250)</f>
        <v/>
      </c>
      <c r="C1249" s="272" t="str">
        <f t="shared" si="96"/>
        <v/>
      </c>
      <c r="D1249" s="272" t="str">
        <f t="shared" si="97"/>
        <v/>
      </c>
      <c r="E1249" s="272">
        <f t="shared" si="98"/>
        <v>0</v>
      </c>
      <c r="F1249" s="272">
        <v>1247</v>
      </c>
      <c r="G1249" s="272" t="str">
        <f t="shared" si="99"/>
        <v/>
      </c>
      <c r="H1249" s="272" t="str">
        <f>IFERROR(VLOOKUP(B1249,CAPTURE_DATA!$W$4:$Z$2000,4,FALSE),"")</f>
        <v/>
      </c>
    </row>
    <row r="1250" spans="1:8" x14ac:dyDescent="0.35">
      <c r="A1250" s="272">
        <f t="shared" si="95"/>
        <v>1</v>
      </c>
      <c r="B1250" s="7" t="str">
        <f>IF(CAPTURE_DATA!W1251=0,"",CAPTURE_DATA!W1251)</f>
        <v/>
      </c>
      <c r="C1250" s="272" t="str">
        <f t="shared" si="96"/>
        <v/>
      </c>
      <c r="D1250" s="272" t="str">
        <f t="shared" si="97"/>
        <v/>
      </c>
      <c r="E1250" s="272">
        <f t="shared" si="98"/>
        <v>0</v>
      </c>
      <c r="F1250" s="272">
        <v>1248</v>
      </c>
      <c r="G1250" s="272" t="str">
        <f t="shared" si="99"/>
        <v/>
      </c>
      <c r="H1250" s="272" t="str">
        <f>IFERROR(VLOOKUP(B1250,CAPTURE_DATA!$W$4:$Z$2000,4,FALSE),"")</f>
        <v/>
      </c>
    </row>
    <row r="1251" spans="1:8" x14ac:dyDescent="0.35">
      <c r="A1251" s="272">
        <f t="shared" si="95"/>
        <v>1</v>
      </c>
      <c r="B1251" s="7" t="str">
        <f>IF(CAPTURE_DATA!W1252=0,"",CAPTURE_DATA!W1252)</f>
        <v/>
      </c>
      <c r="C1251" s="272" t="str">
        <f t="shared" si="96"/>
        <v/>
      </c>
      <c r="D1251" s="272" t="str">
        <f t="shared" si="97"/>
        <v/>
      </c>
      <c r="E1251" s="272">
        <f t="shared" si="98"/>
        <v>0</v>
      </c>
      <c r="F1251" s="272">
        <v>1249</v>
      </c>
      <c r="G1251" s="272" t="str">
        <f t="shared" si="99"/>
        <v/>
      </c>
      <c r="H1251" s="272" t="str">
        <f>IFERROR(VLOOKUP(B1251,CAPTURE_DATA!$W$4:$Z$2000,4,FALSE),"")</f>
        <v/>
      </c>
    </row>
    <row r="1252" spans="1:8" x14ac:dyDescent="0.35">
      <c r="A1252" s="272">
        <f t="shared" si="95"/>
        <v>1</v>
      </c>
      <c r="B1252" s="7" t="str">
        <f>IF(CAPTURE_DATA!W1253=0,"",CAPTURE_DATA!W1253)</f>
        <v/>
      </c>
      <c r="C1252" s="272" t="str">
        <f t="shared" si="96"/>
        <v/>
      </c>
      <c r="D1252" s="272" t="str">
        <f t="shared" si="97"/>
        <v/>
      </c>
      <c r="E1252" s="272">
        <f t="shared" si="98"/>
        <v>0</v>
      </c>
      <c r="F1252" s="272">
        <v>1250</v>
      </c>
      <c r="G1252" s="272" t="str">
        <f t="shared" si="99"/>
        <v/>
      </c>
      <c r="H1252" s="272" t="str">
        <f>IFERROR(VLOOKUP(B1252,CAPTURE_DATA!$W$4:$Z$2000,4,FALSE),"")</f>
        <v/>
      </c>
    </row>
    <row r="1253" spans="1:8" x14ac:dyDescent="0.35">
      <c r="A1253" s="272">
        <f t="shared" si="95"/>
        <v>1</v>
      </c>
      <c r="B1253" s="7" t="str">
        <f>IF(CAPTURE_DATA!W1254=0,"",CAPTURE_DATA!W1254)</f>
        <v/>
      </c>
      <c r="C1253" s="272" t="str">
        <f t="shared" si="96"/>
        <v/>
      </c>
      <c r="D1253" s="272" t="str">
        <f t="shared" si="97"/>
        <v/>
      </c>
      <c r="E1253" s="272">
        <f t="shared" si="98"/>
        <v>0</v>
      </c>
      <c r="F1253" s="272">
        <v>1251</v>
      </c>
      <c r="G1253" s="272" t="str">
        <f t="shared" si="99"/>
        <v/>
      </c>
      <c r="H1253" s="272" t="str">
        <f>IFERROR(VLOOKUP(B1253,CAPTURE_DATA!$W$4:$Z$2000,4,FALSE),"")</f>
        <v/>
      </c>
    </row>
    <row r="1254" spans="1:8" x14ac:dyDescent="0.35">
      <c r="A1254" s="272">
        <f t="shared" si="95"/>
        <v>1</v>
      </c>
      <c r="B1254" s="7" t="str">
        <f>IF(CAPTURE_DATA!W1255=0,"",CAPTURE_DATA!W1255)</f>
        <v/>
      </c>
      <c r="C1254" s="272" t="str">
        <f t="shared" si="96"/>
        <v/>
      </c>
      <c r="D1254" s="272" t="str">
        <f t="shared" si="97"/>
        <v/>
      </c>
      <c r="E1254" s="272">
        <f t="shared" si="98"/>
        <v>0</v>
      </c>
      <c r="F1254" s="272">
        <v>1252</v>
      </c>
      <c r="G1254" s="272" t="str">
        <f t="shared" si="99"/>
        <v/>
      </c>
      <c r="H1254" s="272" t="str">
        <f>IFERROR(VLOOKUP(B1254,CAPTURE_DATA!$W$4:$Z$2000,4,FALSE),"")</f>
        <v/>
      </c>
    </row>
    <row r="1255" spans="1:8" x14ac:dyDescent="0.35">
      <c r="A1255" s="272">
        <f t="shared" si="95"/>
        <v>1</v>
      </c>
      <c r="B1255" s="7" t="str">
        <f>IF(CAPTURE_DATA!W1256=0,"",CAPTURE_DATA!W1256)</f>
        <v/>
      </c>
      <c r="C1255" s="272" t="str">
        <f t="shared" si="96"/>
        <v/>
      </c>
      <c r="D1255" s="272" t="str">
        <f t="shared" si="97"/>
        <v/>
      </c>
      <c r="E1255" s="272">
        <f t="shared" si="98"/>
        <v>0</v>
      </c>
      <c r="F1255" s="272">
        <v>1253</v>
      </c>
      <c r="G1255" s="272" t="str">
        <f t="shared" si="99"/>
        <v/>
      </c>
      <c r="H1255" s="272" t="str">
        <f>IFERROR(VLOOKUP(B1255,CAPTURE_DATA!$W$4:$Z$2000,4,FALSE),"")</f>
        <v/>
      </c>
    </row>
    <row r="1256" spans="1:8" x14ac:dyDescent="0.35">
      <c r="A1256" s="272">
        <f t="shared" si="95"/>
        <v>1</v>
      </c>
      <c r="B1256" s="7" t="str">
        <f>IF(CAPTURE_DATA!W1257=0,"",CAPTURE_DATA!W1257)</f>
        <v/>
      </c>
      <c r="C1256" s="272" t="str">
        <f t="shared" si="96"/>
        <v/>
      </c>
      <c r="D1256" s="272" t="str">
        <f t="shared" si="97"/>
        <v/>
      </c>
      <c r="E1256" s="272">
        <f t="shared" si="98"/>
        <v>0</v>
      </c>
      <c r="F1256" s="272">
        <v>1254</v>
      </c>
      <c r="G1256" s="272" t="str">
        <f t="shared" si="99"/>
        <v/>
      </c>
      <c r="H1256" s="272" t="str">
        <f>IFERROR(VLOOKUP(B1256,CAPTURE_DATA!$W$4:$Z$2000,4,FALSE),"")</f>
        <v/>
      </c>
    </row>
    <row r="1257" spans="1:8" x14ac:dyDescent="0.35">
      <c r="A1257" s="272">
        <f t="shared" si="95"/>
        <v>1</v>
      </c>
      <c r="B1257" s="7" t="str">
        <f>IF(CAPTURE_DATA!W1258=0,"",CAPTURE_DATA!W1258)</f>
        <v/>
      </c>
      <c r="C1257" s="272" t="str">
        <f t="shared" si="96"/>
        <v/>
      </c>
      <c r="D1257" s="272" t="str">
        <f t="shared" si="97"/>
        <v/>
      </c>
      <c r="E1257" s="272">
        <f t="shared" si="98"/>
        <v>0</v>
      </c>
      <c r="F1257" s="272">
        <v>1255</v>
      </c>
      <c r="G1257" s="272" t="str">
        <f t="shared" si="99"/>
        <v/>
      </c>
      <c r="H1257" s="272" t="str">
        <f>IFERROR(VLOOKUP(B1257,CAPTURE_DATA!$W$4:$Z$2000,4,FALSE),"")</f>
        <v/>
      </c>
    </row>
    <row r="1258" spans="1:8" x14ac:dyDescent="0.35">
      <c r="A1258" s="272">
        <f t="shared" si="95"/>
        <v>1</v>
      </c>
      <c r="B1258" s="7" t="str">
        <f>IF(CAPTURE_DATA!W1259=0,"",CAPTURE_DATA!W1259)</f>
        <v/>
      </c>
      <c r="C1258" s="272" t="str">
        <f t="shared" si="96"/>
        <v/>
      </c>
      <c r="D1258" s="272" t="str">
        <f t="shared" si="97"/>
        <v/>
      </c>
      <c r="E1258" s="272">
        <f t="shared" si="98"/>
        <v>0</v>
      </c>
      <c r="F1258" s="272">
        <v>1256</v>
      </c>
      <c r="G1258" s="272" t="str">
        <f t="shared" si="99"/>
        <v/>
      </c>
      <c r="H1258" s="272" t="str">
        <f>IFERROR(VLOOKUP(B1258,CAPTURE_DATA!$W$4:$Z$2000,4,FALSE),"")</f>
        <v/>
      </c>
    </row>
    <row r="1259" spans="1:8" x14ac:dyDescent="0.35">
      <c r="A1259" s="272">
        <f t="shared" si="95"/>
        <v>1</v>
      </c>
      <c r="B1259" s="7" t="str">
        <f>IF(CAPTURE_DATA!W1260=0,"",CAPTURE_DATA!W1260)</f>
        <v/>
      </c>
      <c r="C1259" s="272" t="str">
        <f t="shared" si="96"/>
        <v/>
      </c>
      <c r="D1259" s="272" t="str">
        <f t="shared" si="97"/>
        <v/>
      </c>
      <c r="E1259" s="272">
        <f t="shared" si="98"/>
        <v>0</v>
      </c>
      <c r="F1259" s="272">
        <v>1257</v>
      </c>
      <c r="G1259" s="272" t="str">
        <f t="shared" si="99"/>
        <v/>
      </c>
      <c r="H1259" s="272" t="str">
        <f>IFERROR(VLOOKUP(B1259,CAPTURE_DATA!$W$4:$Z$2000,4,FALSE),"")</f>
        <v/>
      </c>
    </row>
    <row r="1260" spans="1:8" x14ac:dyDescent="0.35">
      <c r="A1260" s="272">
        <f t="shared" si="95"/>
        <v>1</v>
      </c>
      <c r="B1260" s="7" t="str">
        <f>IF(CAPTURE_DATA!W1261=0,"",CAPTURE_DATA!W1261)</f>
        <v/>
      </c>
      <c r="C1260" s="272" t="str">
        <f t="shared" si="96"/>
        <v/>
      </c>
      <c r="D1260" s="272" t="str">
        <f t="shared" si="97"/>
        <v/>
      </c>
      <c r="E1260" s="272">
        <f t="shared" si="98"/>
        <v>0</v>
      </c>
      <c r="F1260" s="272">
        <v>1258</v>
      </c>
      <c r="G1260" s="272" t="str">
        <f t="shared" si="99"/>
        <v/>
      </c>
      <c r="H1260" s="272" t="str">
        <f>IFERROR(VLOOKUP(B1260,CAPTURE_DATA!$W$4:$Z$2000,4,FALSE),"")</f>
        <v/>
      </c>
    </row>
    <row r="1261" spans="1:8" x14ac:dyDescent="0.35">
      <c r="A1261" s="272">
        <f t="shared" si="95"/>
        <v>1</v>
      </c>
      <c r="B1261" s="7" t="str">
        <f>IF(CAPTURE_DATA!W1262=0,"",CAPTURE_DATA!W1262)</f>
        <v/>
      </c>
      <c r="C1261" s="272" t="str">
        <f t="shared" si="96"/>
        <v/>
      </c>
      <c r="D1261" s="272" t="str">
        <f t="shared" si="97"/>
        <v/>
      </c>
      <c r="E1261" s="272">
        <f t="shared" si="98"/>
        <v>0</v>
      </c>
      <c r="F1261" s="272">
        <v>1259</v>
      </c>
      <c r="G1261" s="272" t="str">
        <f t="shared" si="99"/>
        <v/>
      </c>
      <c r="H1261" s="272" t="str">
        <f>IFERROR(VLOOKUP(B1261,CAPTURE_DATA!$W$4:$Z$2000,4,FALSE),"")</f>
        <v/>
      </c>
    </row>
    <row r="1262" spans="1:8" x14ac:dyDescent="0.35">
      <c r="A1262" s="272">
        <f t="shared" si="95"/>
        <v>1</v>
      </c>
      <c r="B1262" s="7" t="str">
        <f>IF(CAPTURE_DATA!W1263=0,"",CAPTURE_DATA!W1263)</f>
        <v/>
      </c>
      <c r="C1262" s="272" t="str">
        <f t="shared" si="96"/>
        <v/>
      </c>
      <c r="D1262" s="272" t="str">
        <f t="shared" si="97"/>
        <v/>
      </c>
      <c r="E1262" s="272">
        <f t="shared" si="98"/>
        <v>0</v>
      </c>
      <c r="F1262" s="272">
        <v>1260</v>
      </c>
      <c r="G1262" s="272" t="str">
        <f t="shared" si="99"/>
        <v/>
      </c>
      <c r="H1262" s="272" t="str">
        <f>IFERROR(VLOOKUP(B1262,CAPTURE_DATA!$W$4:$Z$2000,4,FALSE),"")</f>
        <v/>
      </c>
    </row>
    <row r="1263" spans="1:8" x14ac:dyDescent="0.35">
      <c r="A1263" s="272">
        <f t="shared" si="95"/>
        <v>1</v>
      </c>
      <c r="B1263" s="7" t="str">
        <f>IF(CAPTURE_DATA!W1264=0,"",CAPTURE_DATA!W1264)</f>
        <v/>
      </c>
      <c r="C1263" s="272" t="str">
        <f t="shared" si="96"/>
        <v/>
      </c>
      <c r="D1263" s="272" t="str">
        <f t="shared" si="97"/>
        <v/>
      </c>
      <c r="E1263" s="272">
        <f t="shared" si="98"/>
        <v>0</v>
      </c>
      <c r="F1263" s="272">
        <v>1261</v>
      </c>
      <c r="G1263" s="272" t="str">
        <f t="shared" si="99"/>
        <v/>
      </c>
      <c r="H1263" s="272" t="str">
        <f>IFERROR(VLOOKUP(B1263,CAPTURE_DATA!$W$4:$Z$2000,4,FALSE),"")</f>
        <v/>
      </c>
    </row>
    <row r="1264" spans="1:8" x14ac:dyDescent="0.35">
      <c r="A1264" s="272">
        <f t="shared" si="95"/>
        <v>1</v>
      </c>
      <c r="B1264" s="7" t="str">
        <f>IF(CAPTURE_DATA!W1265=0,"",CAPTURE_DATA!W1265)</f>
        <v/>
      </c>
      <c r="C1264" s="272" t="str">
        <f t="shared" si="96"/>
        <v/>
      </c>
      <c r="D1264" s="272" t="str">
        <f t="shared" si="97"/>
        <v/>
      </c>
      <c r="E1264" s="272">
        <f t="shared" si="98"/>
        <v>0</v>
      </c>
      <c r="F1264" s="272">
        <v>1262</v>
      </c>
      <c r="G1264" s="272" t="str">
        <f t="shared" si="99"/>
        <v/>
      </c>
      <c r="H1264" s="272" t="str">
        <f>IFERROR(VLOOKUP(B1264,CAPTURE_DATA!$W$4:$Z$2000,4,FALSE),"")</f>
        <v/>
      </c>
    </row>
    <row r="1265" spans="1:8" x14ac:dyDescent="0.35">
      <c r="A1265" s="272">
        <f t="shared" si="95"/>
        <v>1</v>
      </c>
      <c r="B1265" s="7" t="str">
        <f>IF(CAPTURE_DATA!W1266=0,"",CAPTURE_DATA!W1266)</f>
        <v/>
      </c>
      <c r="C1265" s="272" t="str">
        <f t="shared" si="96"/>
        <v/>
      </c>
      <c r="D1265" s="272" t="str">
        <f t="shared" si="97"/>
        <v/>
      </c>
      <c r="E1265" s="272">
        <f t="shared" si="98"/>
        <v>0</v>
      </c>
      <c r="F1265" s="272">
        <v>1263</v>
      </c>
      <c r="G1265" s="272" t="str">
        <f t="shared" si="99"/>
        <v/>
      </c>
      <c r="H1265" s="272" t="str">
        <f>IFERROR(VLOOKUP(B1265,CAPTURE_DATA!$W$4:$Z$2000,4,FALSE),"")</f>
        <v/>
      </c>
    </row>
    <row r="1266" spans="1:8" x14ac:dyDescent="0.35">
      <c r="A1266" s="272">
        <f t="shared" si="95"/>
        <v>1</v>
      </c>
      <c r="B1266" s="7" t="str">
        <f>IF(CAPTURE_DATA!W1267=0,"",CAPTURE_DATA!W1267)</f>
        <v/>
      </c>
      <c r="C1266" s="272" t="str">
        <f t="shared" si="96"/>
        <v/>
      </c>
      <c r="D1266" s="272" t="str">
        <f t="shared" si="97"/>
        <v/>
      </c>
      <c r="E1266" s="272">
        <f t="shared" si="98"/>
        <v>0</v>
      </c>
      <c r="F1266" s="272">
        <v>1264</v>
      </c>
      <c r="G1266" s="272" t="str">
        <f t="shared" si="99"/>
        <v/>
      </c>
      <c r="H1266" s="272" t="str">
        <f>IFERROR(VLOOKUP(B1266,CAPTURE_DATA!$W$4:$Z$2000,4,FALSE),"")</f>
        <v/>
      </c>
    </row>
    <row r="1267" spans="1:8" x14ac:dyDescent="0.35">
      <c r="A1267" s="272">
        <f t="shared" si="95"/>
        <v>1</v>
      </c>
      <c r="B1267" s="7" t="str">
        <f>IF(CAPTURE_DATA!W1268=0,"",CAPTURE_DATA!W1268)</f>
        <v/>
      </c>
      <c r="C1267" s="272" t="str">
        <f t="shared" si="96"/>
        <v/>
      </c>
      <c r="D1267" s="272" t="str">
        <f t="shared" si="97"/>
        <v/>
      </c>
      <c r="E1267" s="272">
        <f t="shared" si="98"/>
        <v>0</v>
      </c>
      <c r="F1267" s="272">
        <v>1265</v>
      </c>
      <c r="G1267" s="272" t="str">
        <f t="shared" si="99"/>
        <v/>
      </c>
      <c r="H1267" s="272" t="str">
        <f>IFERROR(VLOOKUP(B1267,CAPTURE_DATA!$W$4:$Z$2000,4,FALSE),"")</f>
        <v/>
      </c>
    </row>
    <row r="1268" spans="1:8" x14ac:dyDescent="0.35">
      <c r="A1268" s="272">
        <f t="shared" si="95"/>
        <v>1</v>
      </c>
      <c r="B1268" s="7" t="str">
        <f>IF(CAPTURE_DATA!W1269=0,"",CAPTURE_DATA!W1269)</f>
        <v/>
      </c>
      <c r="C1268" s="272" t="str">
        <f t="shared" si="96"/>
        <v/>
      </c>
      <c r="D1268" s="272" t="str">
        <f t="shared" si="97"/>
        <v/>
      </c>
      <c r="E1268" s="272">
        <f t="shared" si="98"/>
        <v>0</v>
      </c>
      <c r="F1268" s="272">
        <v>1266</v>
      </c>
      <c r="G1268" s="272" t="str">
        <f t="shared" si="99"/>
        <v/>
      </c>
      <c r="H1268" s="272" t="str">
        <f>IFERROR(VLOOKUP(B1268,CAPTURE_DATA!$W$4:$Z$2000,4,FALSE),"")</f>
        <v/>
      </c>
    </row>
    <row r="1269" spans="1:8" x14ac:dyDescent="0.35">
      <c r="A1269" s="272">
        <f t="shared" si="95"/>
        <v>1</v>
      </c>
      <c r="B1269" s="7" t="str">
        <f>IF(CAPTURE_DATA!W1270=0,"",CAPTURE_DATA!W1270)</f>
        <v/>
      </c>
      <c r="C1269" s="272" t="str">
        <f t="shared" si="96"/>
        <v/>
      </c>
      <c r="D1269" s="272" t="str">
        <f t="shared" si="97"/>
        <v/>
      </c>
      <c r="E1269" s="272">
        <f t="shared" si="98"/>
        <v>0</v>
      </c>
      <c r="F1269" s="272">
        <v>1267</v>
      </c>
      <c r="G1269" s="272" t="str">
        <f t="shared" si="99"/>
        <v/>
      </c>
      <c r="H1269" s="272" t="str">
        <f>IFERROR(VLOOKUP(B1269,CAPTURE_DATA!$W$4:$Z$2000,4,FALSE),"")</f>
        <v/>
      </c>
    </row>
    <row r="1270" spans="1:8" x14ac:dyDescent="0.35">
      <c r="A1270" s="272">
        <f t="shared" si="95"/>
        <v>1</v>
      </c>
      <c r="B1270" s="7" t="str">
        <f>IF(CAPTURE_DATA!W1271=0,"",CAPTURE_DATA!W1271)</f>
        <v/>
      </c>
      <c r="C1270" s="272" t="str">
        <f t="shared" si="96"/>
        <v/>
      </c>
      <c r="D1270" s="272" t="str">
        <f t="shared" si="97"/>
        <v/>
      </c>
      <c r="E1270" s="272">
        <f t="shared" si="98"/>
        <v>0</v>
      </c>
      <c r="F1270" s="272">
        <v>1268</v>
      </c>
      <c r="G1270" s="272" t="str">
        <f t="shared" si="99"/>
        <v/>
      </c>
      <c r="H1270" s="272" t="str">
        <f>IFERROR(VLOOKUP(B1270,CAPTURE_DATA!$W$4:$Z$2000,4,FALSE),"")</f>
        <v/>
      </c>
    </row>
    <row r="1271" spans="1:8" x14ac:dyDescent="0.35">
      <c r="A1271" s="272">
        <f t="shared" si="95"/>
        <v>1</v>
      </c>
      <c r="B1271" s="7" t="str">
        <f>IF(CAPTURE_DATA!W1272=0,"",CAPTURE_DATA!W1272)</f>
        <v/>
      </c>
      <c r="C1271" s="272" t="str">
        <f t="shared" si="96"/>
        <v/>
      </c>
      <c r="D1271" s="272" t="str">
        <f t="shared" si="97"/>
        <v/>
      </c>
      <c r="E1271" s="272">
        <f t="shared" si="98"/>
        <v>0</v>
      </c>
      <c r="F1271" s="272">
        <v>1269</v>
      </c>
      <c r="G1271" s="272" t="str">
        <f t="shared" si="99"/>
        <v/>
      </c>
      <c r="H1271" s="272" t="str">
        <f>IFERROR(VLOOKUP(B1271,CAPTURE_DATA!$W$4:$Z$2000,4,FALSE),"")</f>
        <v/>
      </c>
    </row>
    <row r="1272" spans="1:8" x14ac:dyDescent="0.35">
      <c r="A1272" s="272">
        <f t="shared" si="95"/>
        <v>1</v>
      </c>
      <c r="B1272" s="7" t="str">
        <f>IF(CAPTURE_DATA!W1273=0,"",CAPTURE_DATA!W1273)</f>
        <v/>
      </c>
      <c r="C1272" s="272" t="str">
        <f t="shared" si="96"/>
        <v/>
      </c>
      <c r="D1272" s="272" t="str">
        <f t="shared" si="97"/>
        <v/>
      </c>
      <c r="E1272" s="272">
        <f t="shared" si="98"/>
        <v>0</v>
      </c>
      <c r="F1272" s="272">
        <v>1270</v>
      </c>
      <c r="G1272" s="272" t="str">
        <f t="shared" si="99"/>
        <v/>
      </c>
      <c r="H1272" s="272" t="str">
        <f>IFERROR(VLOOKUP(B1272,CAPTURE_DATA!$W$4:$Z$2000,4,FALSE),"")</f>
        <v/>
      </c>
    </row>
    <row r="1273" spans="1:8" x14ac:dyDescent="0.35">
      <c r="A1273" s="272">
        <f t="shared" si="95"/>
        <v>1</v>
      </c>
      <c r="B1273" s="7" t="str">
        <f>IF(CAPTURE_DATA!W1274=0,"",CAPTURE_DATA!W1274)</f>
        <v/>
      </c>
      <c r="C1273" s="272" t="str">
        <f t="shared" si="96"/>
        <v/>
      </c>
      <c r="D1273" s="272" t="str">
        <f t="shared" si="97"/>
        <v/>
      </c>
      <c r="E1273" s="272">
        <f t="shared" si="98"/>
        <v>0</v>
      </c>
      <c r="F1273" s="272">
        <v>1271</v>
      </c>
      <c r="G1273" s="272" t="str">
        <f t="shared" si="99"/>
        <v/>
      </c>
      <c r="H1273" s="272" t="str">
        <f>IFERROR(VLOOKUP(B1273,CAPTURE_DATA!$W$4:$Z$2000,4,FALSE),"")</f>
        <v/>
      </c>
    </row>
    <row r="1274" spans="1:8" x14ac:dyDescent="0.35">
      <c r="A1274" s="272">
        <f t="shared" si="95"/>
        <v>1</v>
      </c>
      <c r="B1274" s="7" t="str">
        <f>IF(CAPTURE_DATA!W1275=0,"",CAPTURE_DATA!W1275)</f>
        <v/>
      </c>
      <c r="C1274" s="272" t="str">
        <f t="shared" si="96"/>
        <v/>
      </c>
      <c r="D1274" s="272" t="str">
        <f t="shared" si="97"/>
        <v/>
      </c>
      <c r="E1274" s="272">
        <f t="shared" si="98"/>
        <v>0</v>
      </c>
      <c r="F1274" s="272">
        <v>1272</v>
      </c>
      <c r="G1274" s="272" t="str">
        <f t="shared" si="99"/>
        <v/>
      </c>
      <c r="H1274" s="272" t="str">
        <f>IFERROR(VLOOKUP(B1274,CAPTURE_DATA!$W$4:$Z$2000,4,FALSE),"")</f>
        <v/>
      </c>
    </row>
    <row r="1275" spans="1:8" x14ac:dyDescent="0.35">
      <c r="A1275" s="272">
        <f t="shared" si="95"/>
        <v>1</v>
      </c>
      <c r="B1275" s="7" t="str">
        <f>IF(CAPTURE_DATA!W1276=0,"",CAPTURE_DATA!W1276)</f>
        <v/>
      </c>
      <c r="C1275" s="272" t="str">
        <f t="shared" si="96"/>
        <v/>
      </c>
      <c r="D1275" s="272" t="str">
        <f t="shared" si="97"/>
        <v/>
      </c>
      <c r="E1275" s="272">
        <f t="shared" si="98"/>
        <v>0</v>
      </c>
      <c r="F1275" s="272">
        <v>1273</v>
      </c>
      <c r="G1275" s="272" t="str">
        <f t="shared" si="99"/>
        <v/>
      </c>
      <c r="H1275" s="272" t="str">
        <f>IFERROR(VLOOKUP(B1275,CAPTURE_DATA!$W$4:$Z$2000,4,FALSE),"")</f>
        <v/>
      </c>
    </row>
    <row r="1276" spans="1:8" x14ac:dyDescent="0.35">
      <c r="A1276" s="272">
        <f t="shared" si="95"/>
        <v>1</v>
      </c>
      <c r="B1276" s="7" t="str">
        <f>IF(CAPTURE_DATA!W1277=0,"",CAPTURE_DATA!W1277)</f>
        <v/>
      </c>
      <c r="C1276" s="272" t="str">
        <f t="shared" si="96"/>
        <v/>
      </c>
      <c r="D1276" s="272" t="str">
        <f t="shared" si="97"/>
        <v/>
      </c>
      <c r="E1276" s="272">
        <f t="shared" si="98"/>
        <v>0</v>
      </c>
      <c r="F1276" s="272">
        <v>1274</v>
      </c>
      <c r="G1276" s="272" t="str">
        <f t="shared" si="99"/>
        <v/>
      </c>
      <c r="H1276" s="272" t="str">
        <f>IFERROR(VLOOKUP(B1276,CAPTURE_DATA!$W$4:$Z$2000,4,FALSE),"")</f>
        <v/>
      </c>
    </row>
    <row r="1277" spans="1:8" x14ac:dyDescent="0.35">
      <c r="A1277" s="272">
        <f t="shared" si="95"/>
        <v>1</v>
      </c>
      <c r="B1277" s="7" t="str">
        <f>IF(CAPTURE_DATA!W1278=0,"",CAPTURE_DATA!W1278)</f>
        <v/>
      </c>
      <c r="C1277" s="272" t="str">
        <f t="shared" si="96"/>
        <v/>
      </c>
      <c r="D1277" s="272" t="str">
        <f t="shared" si="97"/>
        <v/>
      </c>
      <c r="E1277" s="272">
        <f t="shared" si="98"/>
        <v>0</v>
      </c>
      <c r="F1277" s="272">
        <v>1275</v>
      </c>
      <c r="G1277" s="272" t="str">
        <f t="shared" si="99"/>
        <v/>
      </c>
      <c r="H1277" s="272" t="str">
        <f>IFERROR(VLOOKUP(B1277,CAPTURE_DATA!$W$4:$Z$2000,4,FALSE),"")</f>
        <v/>
      </c>
    </row>
    <row r="1278" spans="1:8" x14ac:dyDescent="0.35">
      <c r="A1278" s="272">
        <f t="shared" si="95"/>
        <v>1</v>
      </c>
      <c r="B1278" s="7" t="str">
        <f>IF(CAPTURE_DATA!W1279=0,"",CAPTURE_DATA!W1279)</f>
        <v/>
      </c>
      <c r="C1278" s="272" t="str">
        <f t="shared" si="96"/>
        <v/>
      </c>
      <c r="D1278" s="272" t="str">
        <f t="shared" si="97"/>
        <v/>
      </c>
      <c r="E1278" s="272">
        <f t="shared" si="98"/>
        <v>0</v>
      </c>
      <c r="F1278" s="272">
        <v>1276</v>
      </c>
      <c r="G1278" s="272" t="str">
        <f t="shared" si="99"/>
        <v/>
      </c>
      <c r="H1278" s="272" t="str">
        <f>IFERROR(VLOOKUP(B1278,CAPTURE_DATA!$W$4:$Z$2000,4,FALSE),"")</f>
        <v/>
      </c>
    </row>
    <row r="1279" spans="1:8" x14ac:dyDescent="0.35">
      <c r="A1279" s="272">
        <f t="shared" si="95"/>
        <v>1</v>
      </c>
      <c r="B1279" s="7" t="str">
        <f>IF(CAPTURE_DATA!W1280=0,"",CAPTURE_DATA!W1280)</f>
        <v/>
      </c>
      <c r="C1279" s="272" t="str">
        <f t="shared" si="96"/>
        <v/>
      </c>
      <c r="D1279" s="272" t="str">
        <f t="shared" si="97"/>
        <v/>
      </c>
      <c r="E1279" s="272">
        <f t="shared" si="98"/>
        <v>0</v>
      </c>
      <c r="F1279" s="272">
        <v>1277</v>
      </c>
      <c r="G1279" s="272" t="str">
        <f t="shared" si="99"/>
        <v/>
      </c>
      <c r="H1279" s="272" t="str">
        <f>IFERROR(VLOOKUP(B1279,CAPTURE_DATA!$W$4:$Z$2000,4,FALSE),"")</f>
        <v/>
      </c>
    </row>
    <row r="1280" spans="1:8" x14ac:dyDescent="0.35">
      <c r="A1280" s="272">
        <f t="shared" si="95"/>
        <v>1</v>
      </c>
      <c r="B1280" s="7" t="str">
        <f>IF(CAPTURE_DATA!W1281=0,"",CAPTURE_DATA!W1281)</f>
        <v/>
      </c>
      <c r="C1280" s="272" t="str">
        <f t="shared" si="96"/>
        <v/>
      </c>
      <c r="D1280" s="272" t="str">
        <f t="shared" si="97"/>
        <v/>
      </c>
      <c r="E1280" s="272">
        <f t="shared" si="98"/>
        <v>0</v>
      </c>
      <c r="F1280" s="272">
        <v>1278</v>
      </c>
      <c r="G1280" s="272" t="str">
        <f t="shared" si="99"/>
        <v/>
      </c>
      <c r="H1280" s="272" t="str">
        <f>IFERROR(VLOOKUP(B1280,CAPTURE_DATA!$W$4:$Z$2000,4,FALSE),"")</f>
        <v/>
      </c>
    </row>
    <row r="1281" spans="1:8" x14ac:dyDescent="0.35">
      <c r="A1281" s="272">
        <f t="shared" si="95"/>
        <v>1</v>
      </c>
      <c r="B1281" s="7" t="str">
        <f>IF(CAPTURE_DATA!W1282=0,"",CAPTURE_DATA!W1282)</f>
        <v/>
      </c>
      <c r="C1281" s="272" t="str">
        <f t="shared" si="96"/>
        <v/>
      </c>
      <c r="D1281" s="272" t="str">
        <f t="shared" si="97"/>
        <v/>
      </c>
      <c r="E1281" s="272">
        <f t="shared" si="98"/>
        <v>0</v>
      </c>
      <c r="F1281" s="272">
        <v>1279</v>
      </c>
      <c r="G1281" s="272" t="str">
        <f t="shared" si="99"/>
        <v/>
      </c>
      <c r="H1281" s="272" t="str">
        <f>IFERROR(VLOOKUP(B1281,CAPTURE_DATA!$W$4:$Z$2000,4,FALSE),"")</f>
        <v/>
      </c>
    </row>
    <row r="1282" spans="1:8" x14ac:dyDescent="0.35">
      <c r="A1282" s="272">
        <f t="shared" si="95"/>
        <v>1</v>
      </c>
      <c r="B1282" s="7" t="str">
        <f>IF(CAPTURE_DATA!W1283=0,"",CAPTURE_DATA!W1283)</f>
        <v/>
      </c>
      <c r="C1282" s="272" t="str">
        <f t="shared" si="96"/>
        <v/>
      </c>
      <c r="D1282" s="272" t="str">
        <f t="shared" si="97"/>
        <v/>
      </c>
      <c r="E1282" s="272">
        <f t="shared" si="98"/>
        <v>0</v>
      </c>
      <c r="F1282" s="272">
        <v>1280</v>
      </c>
      <c r="G1282" s="272" t="str">
        <f t="shared" si="99"/>
        <v/>
      </c>
      <c r="H1282" s="272" t="str">
        <f>IFERROR(VLOOKUP(B1282,CAPTURE_DATA!$W$4:$Z$2000,4,FALSE),"")</f>
        <v/>
      </c>
    </row>
    <row r="1283" spans="1:8" x14ac:dyDescent="0.35">
      <c r="A1283" s="272">
        <f t="shared" si="95"/>
        <v>1</v>
      </c>
      <c r="B1283" s="7" t="str">
        <f>IF(CAPTURE_DATA!W1284=0,"",CAPTURE_DATA!W1284)</f>
        <v/>
      </c>
      <c r="C1283" s="272" t="str">
        <f t="shared" si="96"/>
        <v/>
      </c>
      <c r="D1283" s="272" t="str">
        <f t="shared" si="97"/>
        <v/>
      </c>
      <c r="E1283" s="272">
        <f t="shared" si="98"/>
        <v>0</v>
      </c>
      <c r="F1283" s="272">
        <v>1281</v>
      </c>
      <c r="G1283" s="272" t="str">
        <f t="shared" si="99"/>
        <v/>
      </c>
      <c r="H1283" s="272" t="str">
        <f>IFERROR(VLOOKUP(B1283,CAPTURE_DATA!$W$4:$Z$2000,4,FALSE),"")</f>
        <v/>
      </c>
    </row>
    <row r="1284" spans="1:8" x14ac:dyDescent="0.35">
      <c r="A1284" s="272">
        <f t="shared" ref="A1284:A1347" si="100">RANK(E1284,$E$3:$E$2000,)</f>
        <v>1</v>
      </c>
      <c r="B1284" s="7" t="str">
        <f>IF(CAPTURE_DATA!W1285=0,"",CAPTURE_DATA!W1285)</f>
        <v/>
      </c>
      <c r="C1284" s="272" t="str">
        <f t="shared" ref="C1284:C1347" si="101">IFERROR(VALUE(B1284),"")</f>
        <v/>
      </c>
      <c r="D1284" s="272" t="str">
        <f t="shared" ref="D1284:D1347" si="102">IF(CONCATENATE(B1284,"-",H1284)="-","",(CONCATENATE(B1284,"-",H1284)))</f>
        <v/>
      </c>
      <c r="E1284" s="272">
        <f t="shared" ref="E1284:E1347" si="103">IF(C1284="",0,C1284)</f>
        <v>0</v>
      </c>
      <c r="F1284" s="272">
        <v>1282</v>
      </c>
      <c r="G1284" s="272" t="str">
        <f t="shared" ref="G1284:G1347" si="104">IFERROR(VLOOKUP(F1284,$A$1:$D$2000,4,FALSE),"")</f>
        <v/>
      </c>
      <c r="H1284" s="272" t="str">
        <f>IFERROR(VLOOKUP(B1284,CAPTURE_DATA!$W$4:$Z$2000,4,FALSE),"")</f>
        <v/>
      </c>
    </row>
    <row r="1285" spans="1:8" x14ac:dyDescent="0.35">
      <c r="A1285" s="272">
        <f t="shared" si="100"/>
        <v>1</v>
      </c>
      <c r="B1285" s="7" t="str">
        <f>IF(CAPTURE_DATA!W1286=0,"",CAPTURE_DATA!W1286)</f>
        <v/>
      </c>
      <c r="C1285" s="272" t="str">
        <f t="shared" si="101"/>
        <v/>
      </c>
      <c r="D1285" s="272" t="str">
        <f t="shared" si="102"/>
        <v/>
      </c>
      <c r="E1285" s="272">
        <f t="shared" si="103"/>
        <v>0</v>
      </c>
      <c r="F1285" s="272">
        <v>1283</v>
      </c>
      <c r="G1285" s="272" t="str">
        <f t="shared" si="104"/>
        <v/>
      </c>
      <c r="H1285" s="272" t="str">
        <f>IFERROR(VLOOKUP(B1285,CAPTURE_DATA!$W$4:$Z$2000,4,FALSE),"")</f>
        <v/>
      </c>
    </row>
    <row r="1286" spans="1:8" x14ac:dyDescent="0.35">
      <c r="A1286" s="272">
        <f t="shared" si="100"/>
        <v>1</v>
      </c>
      <c r="B1286" s="7" t="str">
        <f>IF(CAPTURE_DATA!W1287=0,"",CAPTURE_DATA!W1287)</f>
        <v/>
      </c>
      <c r="C1286" s="272" t="str">
        <f t="shared" si="101"/>
        <v/>
      </c>
      <c r="D1286" s="272" t="str">
        <f t="shared" si="102"/>
        <v/>
      </c>
      <c r="E1286" s="272">
        <f t="shared" si="103"/>
        <v>0</v>
      </c>
      <c r="F1286" s="272">
        <v>1284</v>
      </c>
      <c r="G1286" s="272" t="str">
        <f t="shared" si="104"/>
        <v/>
      </c>
      <c r="H1286" s="272" t="str">
        <f>IFERROR(VLOOKUP(B1286,CAPTURE_DATA!$W$4:$Z$2000,4,FALSE),"")</f>
        <v/>
      </c>
    </row>
    <row r="1287" spans="1:8" x14ac:dyDescent="0.35">
      <c r="A1287" s="272">
        <f t="shared" si="100"/>
        <v>1</v>
      </c>
      <c r="B1287" s="7" t="str">
        <f>IF(CAPTURE_DATA!W1288=0,"",CAPTURE_DATA!W1288)</f>
        <v/>
      </c>
      <c r="C1287" s="272" t="str">
        <f t="shared" si="101"/>
        <v/>
      </c>
      <c r="D1287" s="272" t="str">
        <f t="shared" si="102"/>
        <v/>
      </c>
      <c r="E1287" s="272">
        <f t="shared" si="103"/>
        <v>0</v>
      </c>
      <c r="F1287" s="272">
        <v>1285</v>
      </c>
      <c r="G1287" s="272" t="str">
        <f t="shared" si="104"/>
        <v/>
      </c>
      <c r="H1287" s="272" t="str">
        <f>IFERROR(VLOOKUP(B1287,CAPTURE_DATA!$W$4:$Z$2000,4,FALSE),"")</f>
        <v/>
      </c>
    </row>
    <row r="1288" spans="1:8" x14ac:dyDescent="0.35">
      <c r="A1288" s="272">
        <f t="shared" si="100"/>
        <v>1</v>
      </c>
      <c r="B1288" s="7" t="str">
        <f>IF(CAPTURE_DATA!W1289=0,"",CAPTURE_DATA!W1289)</f>
        <v/>
      </c>
      <c r="C1288" s="272" t="str">
        <f t="shared" si="101"/>
        <v/>
      </c>
      <c r="D1288" s="272" t="str">
        <f t="shared" si="102"/>
        <v/>
      </c>
      <c r="E1288" s="272">
        <f t="shared" si="103"/>
        <v>0</v>
      </c>
      <c r="F1288" s="272">
        <v>1286</v>
      </c>
      <c r="G1288" s="272" t="str">
        <f t="shared" si="104"/>
        <v/>
      </c>
      <c r="H1288" s="272" t="str">
        <f>IFERROR(VLOOKUP(B1288,CAPTURE_DATA!$W$4:$Z$2000,4,FALSE),"")</f>
        <v/>
      </c>
    </row>
    <row r="1289" spans="1:8" x14ac:dyDescent="0.35">
      <c r="A1289" s="272">
        <f t="shared" si="100"/>
        <v>1</v>
      </c>
      <c r="B1289" s="7" t="str">
        <f>IF(CAPTURE_DATA!W1290=0,"",CAPTURE_DATA!W1290)</f>
        <v/>
      </c>
      <c r="C1289" s="272" t="str">
        <f t="shared" si="101"/>
        <v/>
      </c>
      <c r="D1289" s="272" t="str">
        <f t="shared" si="102"/>
        <v/>
      </c>
      <c r="E1289" s="272">
        <f t="shared" si="103"/>
        <v>0</v>
      </c>
      <c r="F1289" s="272">
        <v>1287</v>
      </c>
      <c r="G1289" s="272" t="str">
        <f t="shared" si="104"/>
        <v/>
      </c>
      <c r="H1289" s="272" t="str">
        <f>IFERROR(VLOOKUP(B1289,CAPTURE_DATA!$W$4:$Z$2000,4,FALSE),"")</f>
        <v/>
      </c>
    </row>
    <row r="1290" spans="1:8" x14ac:dyDescent="0.35">
      <c r="A1290" s="272">
        <f t="shared" si="100"/>
        <v>1</v>
      </c>
      <c r="B1290" s="7" t="str">
        <f>IF(CAPTURE_DATA!W1291=0,"",CAPTURE_DATA!W1291)</f>
        <v/>
      </c>
      <c r="C1290" s="272" t="str">
        <f t="shared" si="101"/>
        <v/>
      </c>
      <c r="D1290" s="272" t="str">
        <f t="shared" si="102"/>
        <v/>
      </c>
      <c r="E1290" s="272">
        <f t="shared" si="103"/>
        <v>0</v>
      </c>
      <c r="F1290" s="272">
        <v>1288</v>
      </c>
      <c r="G1290" s="272" t="str">
        <f t="shared" si="104"/>
        <v/>
      </c>
      <c r="H1290" s="272" t="str">
        <f>IFERROR(VLOOKUP(B1290,CAPTURE_DATA!$W$4:$Z$2000,4,FALSE),"")</f>
        <v/>
      </c>
    </row>
    <row r="1291" spans="1:8" x14ac:dyDescent="0.35">
      <c r="A1291" s="272">
        <f t="shared" si="100"/>
        <v>1</v>
      </c>
      <c r="B1291" s="7" t="str">
        <f>IF(CAPTURE_DATA!W1292=0,"",CAPTURE_DATA!W1292)</f>
        <v/>
      </c>
      <c r="C1291" s="272" t="str">
        <f t="shared" si="101"/>
        <v/>
      </c>
      <c r="D1291" s="272" t="str">
        <f t="shared" si="102"/>
        <v/>
      </c>
      <c r="E1291" s="272">
        <f t="shared" si="103"/>
        <v>0</v>
      </c>
      <c r="F1291" s="272">
        <v>1289</v>
      </c>
      <c r="G1291" s="272" t="str">
        <f t="shared" si="104"/>
        <v/>
      </c>
      <c r="H1291" s="272" t="str">
        <f>IFERROR(VLOOKUP(B1291,CAPTURE_DATA!$W$4:$Z$2000,4,FALSE),"")</f>
        <v/>
      </c>
    </row>
    <row r="1292" spans="1:8" x14ac:dyDescent="0.35">
      <c r="A1292" s="272">
        <f t="shared" si="100"/>
        <v>1</v>
      </c>
      <c r="B1292" s="7" t="str">
        <f>IF(CAPTURE_DATA!W1293=0,"",CAPTURE_DATA!W1293)</f>
        <v/>
      </c>
      <c r="C1292" s="272" t="str">
        <f t="shared" si="101"/>
        <v/>
      </c>
      <c r="D1292" s="272" t="str">
        <f t="shared" si="102"/>
        <v/>
      </c>
      <c r="E1292" s="272">
        <f t="shared" si="103"/>
        <v>0</v>
      </c>
      <c r="F1292" s="272">
        <v>1290</v>
      </c>
      <c r="G1292" s="272" t="str">
        <f t="shared" si="104"/>
        <v/>
      </c>
      <c r="H1292" s="272" t="str">
        <f>IFERROR(VLOOKUP(B1292,CAPTURE_DATA!$W$4:$Z$2000,4,FALSE),"")</f>
        <v/>
      </c>
    </row>
    <row r="1293" spans="1:8" x14ac:dyDescent="0.35">
      <c r="A1293" s="272">
        <f t="shared" si="100"/>
        <v>1</v>
      </c>
      <c r="B1293" s="7" t="str">
        <f>IF(CAPTURE_DATA!W1294=0,"",CAPTURE_DATA!W1294)</f>
        <v/>
      </c>
      <c r="C1293" s="272" t="str">
        <f t="shared" si="101"/>
        <v/>
      </c>
      <c r="D1293" s="272" t="str">
        <f t="shared" si="102"/>
        <v/>
      </c>
      <c r="E1293" s="272">
        <f t="shared" si="103"/>
        <v>0</v>
      </c>
      <c r="F1293" s="272">
        <v>1291</v>
      </c>
      <c r="G1293" s="272" t="str">
        <f t="shared" si="104"/>
        <v/>
      </c>
      <c r="H1293" s="272" t="str">
        <f>IFERROR(VLOOKUP(B1293,CAPTURE_DATA!$W$4:$Z$2000,4,FALSE),"")</f>
        <v/>
      </c>
    </row>
    <row r="1294" spans="1:8" x14ac:dyDescent="0.35">
      <c r="A1294" s="272">
        <f t="shared" si="100"/>
        <v>1</v>
      </c>
      <c r="B1294" s="7" t="str">
        <f>IF(CAPTURE_DATA!W1295=0,"",CAPTURE_DATA!W1295)</f>
        <v/>
      </c>
      <c r="C1294" s="272" t="str">
        <f t="shared" si="101"/>
        <v/>
      </c>
      <c r="D1294" s="272" t="str">
        <f t="shared" si="102"/>
        <v/>
      </c>
      <c r="E1294" s="272">
        <f t="shared" si="103"/>
        <v>0</v>
      </c>
      <c r="F1294" s="272">
        <v>1292</v>
      </c>
      <c r="G1294" s="272" t="str">
        <f t="shared" si="104"/>
        <v/>
      </c>
      <c r="H1294" s="272" t="str">
        <f>IFERROR(VLOOKUP(B1294,CAPTURE_DATA!$W$4:$Z$2000,4,FALSE),"")</f>
        <v/>
      </c>
    </row>
    <row r="1295" spans="1:8" x14ac:dyDescent="0.35">
      <c r="A1295" s="272">
        <f t="shared" si="100"/>
        <v>1</v>
      </c>
      <c r="B1295" s="7" t="str">
        <f>IF(CAPTURE_DATA!W1296=0,"",CAPTURE_DATA!W1296)</f>
        <v/>
      </c>
      <c r="C1295" s="272" t="str">
        <f t="shared" si="101"/>
        <v/>
      </c>
      <c r="D1295" s="272" t="str">
        <f t="shared" si="102"/>
        <v/>
      </c>
      <c r="E1295" s="272">
        <f t="shared" si="103"/>
        <v>0</v>
      </c>
      <c r="F1295" s="272">
        <v>1293</v>
      </c>
      <c r="G1295" s="272" t="str">
        <f t="shared" si="104"/>
        <v/>
      </c>
      <c r="H1295" s="272" t="str">
        <f>IFERROR(VLOOKUP(B1295,CAPTURE_DATA!$W$4:$Z$2000,4,FALSE),"")</f>
        <v/>
      </c>
    </row>
    <row r="1296" spans="1:8" x14ac:dyDescent="0.35">
      <c r="A1296" s="272">
        <f t="shared" si="100"/>
        <v>1</v>
      </c>
      <c r="B1296" s="7" t="str">
        <f>IF(CAPTURE_DATA!W1297=0,"",CAPTURE_DATA!W1297)</f>
        <v/>
      </c>
      <c r="C1296" s="272" t="str">
        <f t="shared" si="101"/>
        <v/>
      </c>
      <c r="D1296" s="272" t="str">
        <f t="shared" si="102"/>
        <v/>
      </c>
      <c r="E1296" s="272">
        <f t="shared" si="103"/>
        <v>0</v>
      </c>
      <c r="F1296" s="272">
        <v>1294</v>
      </c>
      <c r="G1296" s="272" t="str">
        <f t="shared" si="104"/>
        <v/>
      </c>
      <c r="H1296" s="272" t="str">
        <f>IFERROR(VLOOKUP(B1296,CAPTURE_DATA!$W$4:$Z$2000,4,FALSE),"")</f>
        <v/>
      </c>
    </row>
    <row r="1297" spans="1:8" x14ac:dyDescent="0.35">
      <c r="A1297" s="272">
        <f t="shared" si="100"/>
        <v>1</v>
      </c>
      <c r="B1297" s="7" t="str">
        <f>IF(CAPTURE_DATA!W1298=0,"",CAPTURE_DATA!W1298)</f>
        <v/>
      </c>
      <c r="C1297" s="272" t="str">
        <f t="shared" si="101"/>
        <v/>
      </c>
      <c r="D1297" s="272" t="str">
        <f t="shared" si="102"/>
        <v/>
      </c>
      <c r="E1297" s="272">
        <f t="shared" si="103"/>
        <v>0</v>
      </c>
      <c r="F1297" s="272">
        <v>1295</v>
      </c>
      <c r="G1297" s="272" t="str">
        <f t="shared" si="104"/>
        <v/>
      </c>
      <c r="H1297" s="272" t="str">
        <f>IFERROR(VLOOKUP(B1297,CAPTURE_DATA!$W$4:$Z$2000,4,FALSE),"")</f>
        <v/>
      </c>
    </row>
    <row r="1298" spans="1:8" x14ac:dyDescent="0.35">
      <c r="A1298" s="272">
        <f t="shared" si="100"/>
        <v>1</v>
      </c>
      <c r="B1298" s="7" t="str">
        <f>IF(CAPTURE_DATA!W1299=0,"",CAPTURE_DATA!W1299)</f>
        <v/>
      </c>
      <c r="C1298" s="272" t="str">
        <f t="shared" si="101"/>
        <v/>
      </c>
      <c r="D1298" s="272" t="str">
        <f t="shared" si="102"/>
        <v/>
      </c>
      <c r="E1298" s="272">
        <f t="shared" si="103"/>
        <v>0</v>
      </c>
      <c r="F1298" s="272">
        <v>1296</v>
      </c>
      <c r="G1298" s="272" t="str">
        <f t="shared" si="104"/>
        <v/>
      </c>
      <c r="H1298" s="272" t="str">
        <f>IFERROR(VLOOKUP(B1298,CAPTURE_DATA!$W$4:$Z$2000,4,FALSE),"")</f>
        <v/>
      </c>
    </row>
    <row r="1299" spans="1:8" x14ac:dyDescent="0.35">
      <c r="A1299" s="272">
        <f t="shared" si="100"/>
        <v>1</v>
      </c>
      <c r="B1299" s="7" t="str">
        <f>IF(CAPTURE_DATA!W1300=0,"",CAPTURE_DATA!W1300)</f>
        <v/>
      </c>
      <c r="C1299" s="272" t="str">
        <f t="shared" si="101"/>
        <v/>
      </c>
      <c r="D1299" s="272" t="str">
        <f t="shared" si="102"/>
        <v/>
      </c>
      <c r="E1299" s="272">
        <f t="shared" si="103"/>
        <v>0</v>
      </c>
      <c r="F1299" s="272">
        <v>1297</v>
      </c>
      <c r="G1299" s="272" t="str">
        <f t="shared" si="104"/>
        <v/>
      </c>
      <c r="H1299" s="272" t="str">
        <f>IFERROR(VLOOKUP(B1299,CAPTURE_DATA!$W$4:$Z$2000,4,FALSE),"")</f>
        <v/>
      </c>
    </row>
    <row r="1300" spans="1:8" x14ac:dyDescent="0.35">
      <c r="A1300" s="272">
        <f t="shared" si="100"/>
        <v>1</v>
      </c>
      <c r="B1300" s="7" t="str">
        <f>IF(CAPTURE_DATA!W1301=0,"",CAPTURE_DATA!W1301)</f>
        <v/>
      </c>
      <c r="C1300" s="272" t="str">
        <f t="shared" si="101"/>
        <v/>
      </c>
      <c r="D1300" s="272" t="str">
        <f t="shared" si="102"/>
        <v/>
      </c>
      <c r="E1300" s="272">
        <f t="shared" si="103"/>
        <v>0</v>
      </c>
      <c r="F1300" s="272">
        <v>1298</v>
      </c>
      <c r="G1300" s="272" t="str">
        <f t="shared" si="104"/>
        <v/>
      </c>
      <c r="H1300" s="272" t="str">
        <f>IFERROR(VLOOKUP(B1300,CAPTURE_DATA!$W$4:$Z$2000,4,FALSE),"")</f>
        <v/>
      </c>
    </row>
    <row r="1301" spans="1:8" x14ac:dyDescent="0.35">
      <c r="A1301" s="272">
        <f t="shared" si="100"/>
        <v>1</v>
      </c>
      <c r="B1301" s="7" t="str">
        <f>IF(CAPTURE_DATA!W1302=0,"",CAPTURE_DATA!W1302)</f>
        <v/>
      </c>
      <c r="C1301" s="272" t="str">
        <f t="shared" si="101"/>
        <v/>
      </c>
      <c r="D1301" s="272" t="str">
        <f t="shared" si="102"/>
        <v/>
      </c>
      <c r="E1301" s="272">
        <f t="shared" si="103"/>
        <v>0</v>
      </c>
      <c r="F1301" s="272">
        <v>1299</v>
      </c>
      <c r="G1301" s="272" t="str">
        <f t="shared" si="104"/>
        <v/>
      </c>
      <c r="H1301" s="272" t="str">
        <f>IFERROR(VLOOKUP(B1301,CAPTURE_DATA!$W$4:$Z$2000,4,FALSE),"")</f>
        <v/>
      </c>
    </row>
    <row r="1302" spans="1:8" x14ac:dyDescent="0.35">
      <c r="A1302" s="272">
        <f t="shared" si="100"/>
        <v>1</v>
      </c>
      <c r="B1302" s="7" t="str">
        <f>IF(CAPTURE_DATA!W1303=0,"",CAPTURE_DATA!W1303)</f>
        <v/>
      </c>
      <c r="C1302" s="272" t="str">
        <f t="shared" si="101"/>
        <v/>
      </c>
      <c r="D1302" s="272" t="str">
        <f t="shared" si="102"/>
        <v/>
      </c>
      <c r="E1302" s="272">
        <f t="shared" si="103"/>
        <v>0</v>
      </c>
      <c r="F1302" s="272">
        <v>1300</v>
      </c>
      <c r="G1302" s="272" t="str">
        <f t="shared" si="104"/>
        <v/>
      </c>
      <c r="H1302" s="272" t="str">
        <f>IFERROR(VLOOKUP(B1302,CAPTURE_DATA!$W$4:$Z$2000,4,FALSE),"")</f>
        <v/>
      </c>
    </row>
    <row r="1303" spans="1:8" x14ac:dyDescent="0.35">
      <c r="A1303" s="272">
        <f t="shared" si="100"/>
        <v>1</v>
      </c>
      <c r="B1303" s="7" t="str">
        <f>IF(CAPTURE_DATA!W1304=0,"",CAPTURE_DATA!W1304)</f>
        <v/>
      </c>
      <c r="C1303" s="272" t="str">
        <f t="shared" si="101"/>
        <v/>
      </c>
      <c r="D1303" s="272" t="str">
        <f t="shared" si="102"/>
        <v/>
      </c>
      <c r="E1303" s="272">
        <f t="shared" si="103"/>
        <v>0</v>
      </c>
      <c r="F1303" s="272">
        <v>1301</v>
      </c>
      <c r="G1303" s="272" t="str">
        <f t="shared" si="104"/>
        <v/>
      </c>
      <c r="H1303" s="272" t="str">
        <f>IFERROR(VLOOKUP(B1303,CAPTURE_DATA!$W$4:$Z$2000,4,FALSE),"")</f>
        <v/>
      </c>
    </row>
    <row r="1304" spans="1:8" x14ac:dyDescent="0.35">
      <c r="A1304" s="272">
        <f t="shared" si="100"/>
        <v>1</v>
      </c>
      <c r="B1304" s="7" t="str">
        <f>IF(CAPTURE_DATA!W1305=0,"",CAPTURE_DATA!W1305)</f>
        <v/>
      </c>
      <c r="C1304" s="272" t="str">
        <f t="shared" si="101"/>
        <v/>
      </c>
      <c r="D1304" s="272" t="str">
        <f t="shared" si="102"/>
        <v/>
      </c>
      <c r="E1304" s="272">
        <f t="shared" si="103"/>
        <v>0</v>
      </c>
      <c r="F1304" s="272">
        <v>1302</v>
      </c>
      <c r="G1304" s="272" t="str">
        <f t="shared" si="104"/>
        <v/>
      </c>
      <c r="H1304" s="272" t="str">
        <f>IFERROR(VLOOKUP(B1304,CAPTURE_DATA!$W$4:$Z$2000,4,FALSE),"")</f>
        <v/>
      </c>
    </row>
    <row r="1305" spans="1:8" x14ac:dyDescent="0.35">
      <c r="A1305" s="272">
        <f t="shared" si="100"/>
        <v>1</v>
      </c>
      <c r="B1305" s="7" t="str">
        <f>IF(CAPTURE_DATA!W1306=0,"",CAPTURE_DATA!W1306)</f>
        <v/>
      </c>
      <c r="C1305" s="272" t="str">
        <f t="shared" si="101"/>
        <v/>
      </c>
      <c r="D1305" s="272" t="str">
        <f t="shared" si="102"/>
        <v/>
      </c>
      <c r="E1305" s="272">
        <f t="shared" si="103"/>
        <v>0</v>
      </c>
      <c r="F1305" s="272">
        <v>1303</v>
      </c>
      <c r="G1305" s="272" t="str">
        <f t="shared" si="104"/>
        <v/>
      </c>
      <c r="H1305" s="272" t="str">
        <f>IFERROR(VLOOKUP(B1305,CAPTURE_DATA!$W$4:$Z$2000,4,FALSE),"")</f>
        <v/>
      </c>
    </row>
    <row r="1306" spans="1:8" x14ac:dyDescent="0.35">
      <c r="A1306" s="272">
        <f t="shared" si="100"/>
        <v>1</v>
      </c>
      <c r="B1306" s="7" t="str">
        <f>IF(CAPTURE_DATA!W1307=0,"",CAPTURE_DATA!W1307)</f>
        <v/>
      </c>
      <c r="C1306" s="272" t="str">
        <f t="shared" si="101"/>
        <v/>
      </c>
      <c r="D1306" s="272" t="str">
        <f t="shared" si="102"/>
        <v/>
      </c>
      <c r="E1306" s="272">
        <f t="shared" si="103"/>
        <v>0</v>
      </c>
      <c r="F1306" s="272">
        <v>1304</v>
      </c>
      <c r="G1306" s="272" t="str">
        <f t="shared" si="104"/>
        <v/>
      </c>
      <c r="H1306" s="272" t="str">
        <f>IFERROR(VLOOKUP(B1306,CAPTURE_DATA!$W$4:$Z$2000,4,FALSE),"")</f>
        <v/>
      </c>
    </row>
    <row r="1307" spans="1:8" x14ac:dyDescent="0.35">
      <c r="A1307" s="272">
        <f t="shared" si="100"/>
        <v>1</v>
      </c>
      <c r="B1307" s="7" t="str">
        <f>IF(CAPTURE_DATA!W1308=0,"",CAPTURE_DATA!W1308)</f>
        <v/>
      </c>
      <c r="C1307" s="272" t="str">
        <f t="shared" si="101"/>
        <v/>
      </c>
      <c r="D1307" s="272" t="str">
        <f t="shared" si="102"/>
        <v/>
      </c>
      <c r="E1307" s="272">
        <f t="shared" si="103"/>
        <v>0</v>
      </c>
      <c r="F1307" s="272">
        <v>1305</v>
      </c>
      <c r="G1307" s="272" t="str">
        <f t="shared" si="104"/>
        <v/>
      </c>
      <c r="H1307" s="272" t="str">
        <f>IFERROR(VLOOKUP(B1307,CAPTURE_DATA!$W$4:$Z$2000,4,FALSE),"")</f>
        <v/>
      </c>
    </row>
    <row r="1308" spans="1:8" x14ac:dyDescent="0.35">
      <c r="A1308" s="272">
        <f t="shared" si="100"/>
        <v>1</v>
      </c>
      <c r="B1308" s="7" t="str">
        <f>IF(CAPTURE_DATA!W1309=0,"",CAPTURE_DATA!W1309)</f>
        <v/>
      </c>
      <c r="C1308" s="272" t="str">
        <f t="shared" si="101"/>
        <v/>
      </c>
      <c r="D1308" s="272" t="str">
        <f t="shared" si="102"/>
        <v/>
      </c>
      <c r="E1308" s="272">
        <f t="shared" si="103"/>
        <v>0</v>
      </c>
      <c r="F1308" s="272">
        <v>1306</v>
      </c>
      <c r="G1308" s="272" t="str">
        <f t="shared" si="104"/>
        <v/>
      </c>
      <c r="H1308" s="272" t="str">
        <f>IFERROR(VLOOKUP(B1308,CAPTURE_DATA!$W$4:$Z$2000,4,FALSE),"")</f>
        <v/>
      </c>
    </row>
    <row r="1309" spans="1:8" x14ac:dyDescent="0.35">
      <c r="A1309" s="272">
        <f t="shared" si="100"/>
        <v>1</v>
      </c>
      <c r="B1309" s="7" t="str">
        <f>IF(CAPTURE_DATA!W1310=0,"",CAPTURE_DATA!W1310)</f>
        <v/>
      </c>
      <c r="C1309" s="272" t="str">
        <f t="shared" si="101"/>
        <v/>
      </c>
      <c r="D1309" s="272" t="str">
        <f t="shared" si="102"/>
        <v/>
      </c>
      <c r="E1309" s="272">
        <f t="shared" si="103"/>
        <v>0</v>
      </c>
      <c r="F1309" s="272">
        <v>1307</v>
      </c>
      <c r="G1309" s="272" t="str">
        <f t="shared" si="104"/>
        <v/>
      </c>
      <c r="H1309" s="272" t="str">
        <f>IFERROR(VLOOKUP(B1309,CAPTURE_DATA!$W$4:$Z$2000,4,FALSE),"")</f>
        <v/>
      </c>
    </row>
    <row r="1310" spans="1:8" x14ac:dyDescent="0.35">
      <c r="A1310" s="272">
        <f t="shared" si="100"/>
        <v>1</v>
      </c>
      <c r="B1310" s="7" t="str">
        <f>IF(CAPTURE_DATA!W1311=0,"",CAPTURE_DATA!W1311)</f>
        <v/>
      </c>
      <c r="C1310" s="272" t="str">
        <f t="shared" si="101"/>
        <v/>
      </c>
      <c r="D1310" s="272" t="str">
        <f t="shared" si="102"/>
        <v/>
      </c>
      <c r="E1310" s="272">
        <f t="shared" si="103"/>
        <v>0</v>
      </c>
      <c r="F1310" s="272">
        <v>1308</v>
      </c>
      <c r="G1310" s="272" t="str">
        <f t="shared" si="104"/>
        <v/>
      </c>
      <c r="H1310" s="272" t="str">
        <f>IFERROR(VLOOKUP(B1310,CAPTURE_DATA!$W$4:$Z$2000,4,FALSE),"")</f>
        <v/>
      </c>
    </row>
    <row r="1311" spans="1:8" x14ac:dyDescent="0.35">
      <c r="A1311" s="272">
        <f t="shared" si="100"/>
        <v>1</v>
      </c>
      <c r="B1311" s="7" t="str">
        <f>IF(CAPTURE_DATA!W1312=0,"",CAPTURE_DATA!W1312)</f>
        <v/>
      </c>
      <c r="C1311" s="272" t="str">
        <f t="shared" si="101"/>
        <v/>
      </c>
      <c r="D1311" s="272" t="str">
        <f t="shared" si="102"/>
        <v/>
      </c>
      <c r="E1311" s="272">
        <f t="shared" si="103"/>
        <v>0</v>
      </c>
      <c r="F1311" s="272">
        <v>1309</v>
      </c>
      <c r="G1311" s="272" t="str">
        <f t="shared" si="104"/>
        <v/>
      </c>
      <c r="H1311" s="272" t="str">
        <f>IFERROR(VLOOKUP(B1311,CAPTURE_DATA!$W$4:$Z$2000,4,FALSE),"")</f>
        <v/>
      </c>
    </row>
    <row r="1312" spans="1:8" x14ac:dyDescent="0.35">
      <c r="A1312" s="272">
        <f t="shared" si="100"/>
        <v>1</v>
      </c>
      <c r="B1312" s="7" t="str">
        <f>IF(CAPTURE_DATA!W1313=0,"",CAPTURE_DATA!W1313)</f>
        <v/>
      </c>
      <c r="C1312" s="272" t="str">
        <f t="shared" si="101"/>
        <v/>
      </c>
      <c r="D1312" s="272" t="str">
        <f t="shared" si="102"/>
        <v/>
      </c>
      <c r="E1312" s="272">
        <f t="shared" si="103"/>
        <v>0</v>
      </c>
      <c r="F1312" s="272">
        <v>1310</v>
      </c>
      <c r="G1312" s="272" t="str">
        <f t="shared" si="104"/>
        <v/>
      </c>
      <c r="H1312" s="272" t="str">
        <f>IFERROR(VLOOKUP(B1312,CAPTURE_DATA!$W$4:$Z$2000,4,FALSE),"")</f>
        <v/>
      </c>
    </row>
    <row r="1313" spans="1:8" x14ac:dyDescent="0.35">
      <c r="A1313" s="272">
        <f t="shared" si="100"/>
        <v>1</v>
      </c>
      <c r="B1313" s="7" t="str">
        <f>IF(CAPTURE_DATA!W1314=0,"",CAPTURE_DATA!W1314)</f>
        <v/>
      </c>
      <c r="C1313" s="272" t="str">
        <f t="shared" si="101"/>
        <v/>
      </c>
      <c r="D1313" s="272" t="str">
        <f t="shared" si="102"/>
        <v/>
      </c>
      <c r="E1313" s="272">
        <f t="shared" si="103"/>
        <v>0</v>
      </c>
      <c r="F1313" s="272">
        <v>1311</v>
      </c>
      <c r="G1313" s="272" t="str">
        <f t="shared" si="104"/>
        <v/>
      </c>
      <c r="H1313" s="272" t="str">
        <f>IFERROR(VLOOKUP(B1313,CAPTURE_DATA!$W$4:$Z$2000,4,FALSE),"")</f>
        <v/>
      </c>
    </row>
    <row r="1314" spans="1:8" x14ac:dyDescent="0.35">
      <c r="A1314" s="272">
        <f t="shared" si="100"/>
        <v>1</v>
      </c>
      <c r="B1314" s="7" t="str">
        <f>IF(CAPTURE_DATA!W1315=0,"",CAPTURE_DATA!W1315)</f>
        <v/>
      </c>
      <c r="C1314" s="272" t="str">
        <f t="shared" si="101"/>
        <v/>
      </c>
      <c r="D1314" s="272" t="str">
        <f t="shared" si="102"/>
        <v/>
      </c>
      <c r="E1314" s="272">
        <f t="shared" si="103"/>
        <v>0</v>
      </c>
      <c r="F1314" s="272">
        <v>1312</v>
      </c>
      <c r="G1314" s="272" t="str">
        <f t="shared" si="104"/>
        <v/>
      </c>
      <c r="H1314" s="272" t="str">
        <f>IFERROR(VLOOKUP(B1314,CAPTURE_DATA!$W$4:$Z$2000,4,FALSE),"")</f>
        <v/>
      </c>
    </row>
    <row r="1315" spans="1:8" x14ac:dyDescent="0.35">
      <c r="A1315" s="272">
        <f t="shared" si="100"/>
        <v>1</v>
      </c>
      <c r="B1315" s="7" t="str">
        <f>IF(CAPTURE_DATA!W1316=0,"",CAPTURE_DATA!W1316)</f>
        <v/>
      </c>
      <c r="C1315" s="272" t="str">
        <f t="shared" si="101"/>
        <v/>
      </c>
      <c r="D1315" s="272" t="str">
        <f t="shared" si="102"/>
        <v/>
      </c>
      <c r="E1315" s="272">
        <f t="shared" si="103"/>
        <v>0</v>
      </c>
      <c r="F1315" s="272">
        <v>1313</v>
      </c>
      <c r="G1315" s="272" t="str">
        <f t="shared" si="104"/>
        <v/>
      </c>
      <c r="H1315" s="272" t="str">
        <f>IFERROR(VLOOKUP(B1315,CAPTURE_DATA!$W$4:$Z$2000,4,FALSE),"")</f>
        <v/>
      </c>
    </row>
    <row r="1316" spans="1:8" x14ac:dyDescent="0.35">
      <c r="A1316" s="272">
        <f t="shared" si="100"/>
        <v>1</v>
      </c>
      <c r="B1316" s="7" t="str">
        <f>IF(CAPTURE_DATA!W1317=0,"",CAPTURE_DATA!W1317)</f>
        <v/>
      </c>
      <c r="C1316" s="272" t="str">
        <f t="shared" si="101"/>
        <v/>
      </c>
      <c r="D1316" s="272" t="str">
        <f t="shared" si="102"/>
        <v/>
      </c>
      <c r="E1316" s="272">
        <f t="shared" si="103"/>
        <v>0</v>
      </c>
      <c r="F1316" s="272">
        <v>1314</v>
      </c>
      <c r="G1316" s="272" t="str">
        <f t="shared" si="104"/>
        <v/>
      </c>
      <c r="H1316" s="272" t="str">
        <f>IFERROR(VLOOKUP(B1316,CAPTURE_DATA!$W$4:$Z$2000,4,FALSE),"")</f>
        <v/>
      </c>
    </row>
    <row r="1317" spans="1:8" x14ac:dyDescent="0.35">
      <c r="A1317" s="272">
        <f t="shared" si="100"/>
        <v>1</v>
      </c>
      <c r="B1317" s="7" t="str">
        <f>IF(CAPTURE_DATA!W1318=0,"",CAPTURE_DATA!W1318)</f>
        <v/>
      </c>
      <c r="C1317" s="272" t="str">
        <f t="shared" si="101"/>
        <v/>
      </c>
      <c r="D1317" s="272" t="str">
        <f t="shared" si="102"/>
        <v/>
      </c>
      <c r="E1317" s="272">
        <f t="shared" si="103"/>
        <v>0</v>
      </c>
      <c r="F1317" s="272">
        <v>1315</v>
      </c>
      <c r="G1317" s="272" t="str">
        <f t="shared" si="104"/>
        <v/>
      </c>
      <c r="H1317" s="272" t="str">
        <f>IFERROR(VLOOKUP(B1317,CAPTURE_DATA!$W$4:$Z$2000,4,FALSE),"")</f>
        <v/>
      </c>
    </row>
    <row r="1318" spans="1:8" x14ac:dyDescent="0.35">
      <c r="A1318" s="272">
        <f t="shared" si="100"/>
        <v>1</v>
      </c>
      <c r="B1318" s="7" t="str">
        <f>IF(CAPTURE_DATA!W1319=0,"",CAPTURE_DATA!W1319)</f>
        <v/>
      </c>
      <c r="C1318" s="272" t="str">
        <f t="shared" si="101"/>
        <v/>
      </c>
      <c r="D1318" s="272" t="str">
        <f t="shared" si="102"/>
        <v/>
      </c>
      <c r="E1318" s="272">
        <f t="shared" si="103"/>
        <v>0</v>
      </c>
      <c r="F1318" s="272">
        <v>1316</v>
      </c>
      <c r="G1318" s="272" t="str">
        <f t="shared" si="104"/>
        <v/>
      </c>
      <c r="H1318" s="272" t="str">
        <f>IFERROR(VLOOKUP(B1318,CAPTURE_DATA!$W$4:$Z$2000,4,FALSE),"")</f>
        <v/>
      </c>
    </row>
    <row r="1319" spans="1:8" x14ac:dyDescent="0.35">
      <c r="A1319" s="272">
        <f t="shared" si="100"/>
        <v>1</v>
      </c>
      <c r="B1319" s="7" t="str">
        <f>IF(CAPTURE_DATA!W1320=0,"",CAPTURE_DATA!W1320)</f>
        <v/>
      </c>
      <c r="C1319" s="272" t="str">
        <f t="shared" si="101"/>
        <v/>
      </c>
      <c r="D1319" s="272" t="str">
        <f t="shared" si="102"/>
        <v/>
      </c>
      <c r="E1319" s="272">
        <f t="shared" si="103"/>
        <v>0</v>
      </c>
      <c r="F1319" s="272">
        <v>1317</v>
      </c>
      <c r="G1319" s="272" t="str">
        <f t="shared" si="104"/>
        <v/>
      </c>
      <c r="H1319" s="272" t="str">
        <f>IFERROR(VLOOKUP(B1319,CAPTURE_DATA!$W$4:$Z$2000,4,FALSE),"")</f>
        <v/>
      </c>
    </row>
    <row r="1320" spans="1:8" x14ac:dyDescent="0.35">
      <c r="A1320" s="272">
        <f t="shared" si="100"/>
        <v>1</v>
      </c>
      <c r="B1320" s="7" t="str">
        <f>IF(CAPTURE_DATA!W1321=0,"",CAPTURE_DATA!W1321)</f>
        <v/>
      </c>
      <c r="C1320" s="272" t="str">
        <f t="shared" si="101"/>
        <v/>
      </c>
      <c r="D1320" s="272" t="str">
        <f t="shared" si="102"/>
        <v/>
      </c>
      <c r="E1320" s="272">
        <f t="shared" si="103"/>
        <v>0</v>
      </c>
      <c r="F1320" s="272">
        <v>1318</v>
      </c>
      <c r="G1320" s="272" t="str">
        <f t="shared" si="104"/>
        <v/>
      </c>
      <c r="H1320" s="272" t="str">
        <f>IFERROR(VLOOKUP(B1320,CAPTURE_DATA!$W$4:$Z$2000,4,FALSE),"")</f>
        <v/>
      </c>
    </row>
    <row r="1321" spans="1:8" x14ac:dyDescent="0.35">
      <c r="A1321" s="272">
        <f t="shared" si="100"/>
        <v>1</v>
      </c>
      <c r="B1321" s="7" t="str">
        <f>IF(CAPTURE_DATA!W1322=0,"",CAPTURE_DATA!W1322)</f>
        <v/>
      </c>
      <c r="C1321" s="272" t="str">
        <f t="shared" si="101"/>
        <v/>
      </c>
      <c r="D1321" s="272" t="str">
        <f t="shared" si="102"/>
        <v/>
      </c>
      <c r="E1321" s="272">
        <f t="shared" si="103"/>
        <v>0</v>
      </c>
      <c r="F1321" s="272">
        <v>1319</v>
      </c>
      <c r="G1321" s="272" t="str">
        <f t="shared" si="104"/>
        <v/>
      </c>
      <c r="H1321" s="272" t="str">
        <f>IFERROR(VLOOKUP(B1321,CAPTURE_DATA!$W$4:$Z$2000,4,FALSE),"")</f>
        <v/>
      </c>
    </row>
    <row r="1322" spans="1:8" x14ac:dyDescent="0.35">
      <c r="A1322" s="272">
        <f t="shared" si="100"/>
        <v>1</v>
      </c>
      <c r="B1322" s="7" t="str">
        <f>IF(CAPTURE_DATA!W1323=0,"",CAPTURE_DATA!W1323)</f>
        <v/>
      </c>
      <c r="C1322" s="272" t="str">
        <f t="shared" si="101"/>
        <v/>
      </c>
      <c r="D1322" s="272" t="str">
        <f t="shared" si="102"/>
        <v/>
      </c>
      <c r="E1322" s="272">
        <f t="shared" si="103"/>
        <v>0</v>
      </c>
      <c r="F1322" s="272">
        <v>1320</v>
      </c>
      <c r="G1322" s="272" t="str">
        <f t="shared" si="104"/>
        <v/>
      </c>
      <c r="H1322" s="272" t="str">
        <f>IFERROR(VLOOKUP(B1322,CAPTURE_DATA!$W$4:$Z$2000,4,FALSE),"")</f>
        <v/>
      </c>
    </row>
    <row r="1323" spans="1:8" x14ac:dyDescent="0.35">
      <c r="A1323" s="272">
        <f t="shared" si="100"/>
        <v>1</v>
      </c>
      <c r="B1323" s="7" t="str">
        <f>IF(CAPTURE_DATA!W1324=0,"",CAPTURE_DATA!W1324)</f>
        <v/>
      </c>
      <c r="C1323" s="272" t="str">
        <f t="shared" si="101"/>
        <v/>
      </c>
      <c r="D1323" s="272" t="str">
        <f t="shared" si="102"/>
        <v/>
      </c>
      <c r="E1323" s="272">
        <f t="shared" si="103"/>
        <v>0</v>
      </c>
      <c r="F1323" s="272">
        <v>1321</v>
      </c>
      <c r="G1323" s="272" t="str">
        <f t="shared" si="104"/>
        <v/>
      </c>
      <c r="H1323" s="272" t="str">
        <f>IFERROR(VLOOKUP(B1323,CAPTURE_DATA!$W$4:$Z$2000,4,FALSE),"")</f>
        <v/>
      </c>
    </row>
    <row r="1324" spans="1:8" x14ac:dyDescent="0.35">
      <c r="A1324" s="272">
        <f t="shared" si="100"/>
        <v>1</v>
      </c>
      <c r="B1324" s="7" t="str">
        <f>IF(CAPTURE_DATA!W1325=0,"",CAPTURE_DATA!W1325)</f>
        <v/>
      </c>
      <c r="C1324" s="272" t="str">
        <f t="shared" si="101"/>
        <v/>
      </c>
      <c r="D1324" s="272" t="str">
        <f t="shared" si="102"/>
        <v/>
      </c>
      <c r="E1324" s="272">
        <f t="shared" si="103"/>
        <v>0</v>
      </c>
      <c r="F1324" s="272">
        <v>1322</v>
      </c>
      <c r="G1324" s="272" t="str">
        <f t="shared" si="104"/>
        <v/>
      </c>
      <c r="H1324" s="272" t="str">
        <f>IFERROR(VLOOKUP(B1324,CAPTURE_DATA!$W$4:$Z$2000,4,FALSE),"")</f>
        <v/>
      </c>
    </row>
    <row r="1325" spans="1:8" x14ac:dyDescent="0.35">
      <c r="A1325" s="272">
        <f t="shared" si="100"/>
        <v>1</v>
      </c>
      <c r="B1325" s="7" t="str">
        <f>IF(CAPTURE_DATA!W1326=0,"",CAPTURE_DATA!W1326)</f>
        <v/>
      </c>
      <c r="C1325" s="272" t="str">
        <f t="shared" si="101"/>
        <v/>
      </c>
      <c r="D1325" s="272" t="str">
        <f t="shared" si="102"/>
        <v/>
      </c>
      <c r="E1325" s="272">
        <f t="shared" si="103"/>
        <v>0</v>
      </c>
      <c r="F1325" s="272">
        <v>1323</v>
      </c>
      <c r="G1325" s="272" t="str">
        <f t="shared" si="104"/>
        <v/>
      </c>
      <c r="H1325" s="272" t="str">
        <f>IFERROR(VLOOKUP(B1325,CAPTURE_DATA!$W$4:$Z$2000,4,FALSE),"")</f>
        <v/>
      </c>
    </row>
    <row r="1326" spans="1:8" x14ac:dyDescent="0.35">
      <c r="A1326" s="272">
        <f t="shared" si="100"/>
        <v>1</v>
      </c>
      <c r="B1326" s="7" t="str">
        <f>IF(CAPTURE_DATA!W1327=0,"",CAPTURE_DATA!W1327)</f>
        <v/>
      </c>
      <c r="C1326" s="272" t="str">
        <f t="shared" si="101"/>
        <v/>
      </c>
      <c r="D1326" s="272" t="str">
        <f t="shared" si="102"/>
        <v/>
      </c>
      <c r="E1326" s="272">
        <f t="shared" si="103"/>
        <v>0</v>
      </c>
      <c r="F1326" s="272">
        <v>1324</v>
      </c>
      <c r="G1326" s="272" t="str">
        <f t="shared" si="104"/>
        <v/>
      </c>
      <c r="H1326" s="272" t="str">
        <f>IFERROR(VLOOKUP(B1326,CAPTURE_DATA!$W$4:$Z$2000,4,FALSE),"")</f>
        <v/>
      </c>
    </row>
    <row r="1327" spans="1:8" x14ac:dyDescent="0.35">
      <c r="A1327" s="272">
        <f t="shared" si="100"/>
        <v>1</v>
      </c>
      <c r="B1327" s="7" t="str">
        <f>IF(CAPTURE_DATA!W1328=0,"",CAPTURE_DATA!W1328)</f>
        <v/>
      </c>
      <c r="C1327" s="272" t="str">
        <f t="shared" si="101"/>
        <v/>
      </c>
      <c r="D1327" s="272" t="str">
        <f t="shared" si="102"/>
        <v/>
      </c>
      <c r="E1327" s="272">
        <f t="shared" si="103"/>
        <v>0</v>
      </c>
      <c r="F1327" s="272">
        <v>1325</v>
      </c>
      <c r="G1327" s="272" t="str">
        <f t="shared" si="104"/>
        <v/>
      </c>
      <c r="H1327" s="272" t="str">
        <f>IFERROR(VLOOKUP(B1327,CAPTURE_DATA!$W$4:$Z$2000,4,FALSE),"")</f>
        <v/>
      </c>
    </row>
    <row r="1328" spans="1:8" x14ac:dyDescent="0.35">
      <c r="A1328" s="272">
        <f t="shared" si="100"/>
        <v>1</v>
      </c>
      <c r="B1328" s="7" t="str">
        <f>IF(CAPTURE_DATA!W1329=0,"",CAPTURE_DATA!W1329)</f>
        <v/>
      </c>
      <c r="C1328" s="272" t="str">
        <f t="shared" si="101"/>
        <v/>
      </c>
      <c r="D1328" s="272" t="str">
        <f t="shared" si="102"/>
        <v/>
      </c>
      <c r="E1328" s="272">
        <f t="shared" si="103"/>
        <v>0</v>
      </c>
      <c r="F1328" s="272">
        <v>1326</v>
      </c>
      <c r="G1328" s="272" t="str">
        <f t="shared" si="104"/>
        <v/>
      </c>
      <c r="H1328" s="272" t="str">
        <f>IFERROR(VLOOKUP(B1328,CAPTURE_DATA!$W$4:$Z$2000,4,FALSE),"")</f>
        <v/>
      </c>
    </row>
    <row r="1329" spans="1:8" x14ac:dyDescent="0.35">
      <c r="A1329" s="272">
        <f t="shared" si="100"/>
        <v>1</v>
      </c>
      <c r="B1329" s="7" t="str">
        <f>IF(CAPTURE_DATA!W1330=0,"",CAPTURE_DATA!W1330)</f>
        <v/>
      </c>
      <c r="C1329" s="272" t="str">
        <f t="shared" si="101"/>
        <v/>
      </c>
      <c r="D1329" s="272" t="str">
        <f t="shared" si="102"/>
        <v/>
      </c>
      <c r="E1329" s="272">
        <f t="shared" si="103"/>
        <v>0</v>
      </c>
      <c r="F1329" s="272">
        <v>1327</v>
      </c>
      <c r="G1329" s="272" t="str">
        <f t="shared" si="104"/>
        <v/>
      </c>
      <c r="H1329" s="272" t="str">
        <f>IFERROR(VLOOKUP(B1329,CAPTURE_DATA!$W$4:$Z$2000,4,FALSE),"")</f>
        <v/>
      </c>
    </row>
    <row r="1330" spans="1:8" x14ac:dyDescent="0.35">
      <c r="A1330" s="272">
        <f t="shared" si="100"/>
        <v>1</v>
      </c>
      <c r="B1330" s="7" t="str">
        <f>IF(CAPTURE_DATA!W1331=0,"",CAPTURE_DATA!W1331)</f>
        <v/>
      </c>
      <c r="C1330" s="272" t="str">
        <f t="shared" si="101"/>
        <v/>
      </c>
      <c r="D1330" s="272" t="str">
        <f t="shared" si="102"/>
        <v/>
      </c>
      <c r="E1330" s="272">
        <f t="shared" si="103"/>
        <v>0</v>
      </c>
      <c r="F1330" s="272">
        <v>1328</v>
      </c>
      <c r="G1330" s="272" t="str">
        <f t="shared" si="104"/>
        <v/>
      </c>
      <c r="H1330" s="272" t="str">
        <f>IFERROR(VLOOKUP(B1330,CAPTURE_DATA!$W$4:$Z$2000,4,FALSE),"")</f>
        <v/>
      </c>
    </row>
    <row r="1331" spans="1:8" x14ac:dyDescent="0.35">
      <c r="A1331" s="272">
        <f t="shared" si="100"/>
        <v>1</v>
      </c>
      <c r="B1331" s="7" t="str">
        <f>IF(CAPTURE_DATA!W1332=0,"",CAPTURE_DATA!W1332)</f>
        <v/>
      </c>
      <c r="C1331" s="272" t="str">
        <f t="shared" si="101"/>
        <v/>
      </c>
      <c r="D1331" s="272" t="str">
        <f t="shared" si="102"/>
        <v/>
      </c>
      <c r="E1331" s="272">
        <f t="shared" si="103"/>
        <v>0</v>
      </c>
      <c r="F1331" s="272">
        <v>1329</v>
      </c>
      <c r="G1331" s="272" t="str">
        <f t="shared" si="104"/>
        <v/>
      </c>
      <c r="H1331" s="272" t="str">
        <f>IFERROR(VLOOKUP(B1331,CAPTURE_DATA!$W$4:$Z$2000,4,FALSE),"")</f>
        <v/>
      </c>
    </row>
    <row r="1332" spans="1:8" x14ac:dyDescent="0.35">
      <c r="A1332" s="272">
        <f t="shared" si="100"/>
        <v>1</v>
      </c>
      <c r="B1332" s="7" t="str">
        <f>IF(CAPTURE_DATA!W1333=0,"",CAPTURE_DATA!W1333)</f>
        <v/>
      </c>
      <c r="C1332" s="272" t="str">
        <f t="shared" si="101"/>
        <v/>
      </c>
      <c r="D1332" s="272" t="str">
        <f t="shared" si="102"/>
        <v/>
      </c>
      <c r="E1332" s="272">
        <f t="shared" si="103"/>
        <v>0</v>
      </c>
      <c r="F1332" s="272">
        <v>1330</v>
      </c>
      <c r="G1332" s="272" t="str">
        <f t="shared" si="104"/>
        <v/>
      </c>
      <c r="H1332" s="272" t="str">
        <f>IFERROR(VLOOKUP(B1332,CAPTURE_DATA!$W$4:$Z$2000,4,FALSE),"")</f>
        <v/>
      </c>
    </row>
    <row r="1333" spans="1:8" x14ac:dyDescent="0.35">
      <c r="A1333" s="272">
        <f t="shared" si="100"/>
        <v>1</v>
      </c>
      <c r="B1333" s="7" t="str">
        <f>IF(CAPTURE_DATA!W1334=0,"",CAPTURE_DATA!W1334)</f>
        <v/>
      </c>
      <c r="C1333" s="272" t="str">
        <f t="shared" si="101"/>
        <v/>
      </c>
      <c r="D1333" s="272" t="str">
        <f t="shared" si="102"/>
        <v/>
      </c>
      <c r="E1333" s="272">
        <f t="shared" si="103"/>
        <v>0</v>
      </c>
      <c r="F1333" s="272">
        <v>1331</v>
      </c>
      <c r="G1333" s="272" t="str">
        <f t="shared" si="104"/>
        <v/>
      </c>
      <c r="H1333" s="272" t="str">
        <f>IFERROR(VLOOKUP(B1333,CAPTURE_DATA!$W$4:$Z$2000,4,FALSE),"")</f>
        <v/>
      </c>
    </row>
    <row r="1334" spans="1:8" x14ac:dyDescent="0.35">
      <c r="A1334" s="272">
        <f t="shared" si="100"/>
        <v>1</v>
      </c>
      <c r="B1334" s="7" t="str">
        <f>IF(CAPTURE_DATA!W1335=0,"",CAPTURE_DATA!W1335)</f>
        <v/>
      </c>
      <c r="C1334" s="272" t="str">
        <f t="shared" si="101"/>
        <v/>
      </c>
      <c r="D1334" s="272" t="str">
        <f t="shared" si="102"/>
        <v/>
      </c>
      <c r="E1334" s="272">
        <f t="shared" si="103"/>
        <v>0</v>
      </c>
      <c r="F1334" s="272">
        <v>1332</v>
      </c>
      <c r="G1334" s="272" t="str">
        <f t="shared" si="104"/>
        <v/>
      </c>
      <c r="H1334" s="272" t="str">
        <f>IFERROR(VLOOKUP(B1334,CAPTURE_DATA!$W$4:$Z$2000,4,FALSE),"")</f>
        <v/>
      </c>
    </row>
    <row r="1335" spans="1:8" x14ac:dyDescent="0.35">
      <c r="A1335" s="272">
        <f t="shared" si="100"/>
        <v>1</v>
      </c>
      <c r="B1335" s="7" t="str">
        <f>IF(CAPTURE_DATA!W1336=0,"",CAPTURE_DATA!W1336)</f>
        <v/>
      </c>
      <c r="C1335" s="272" t="str">
        <f t="shared" si="101"/>
        <v/>
      </c>
      <c r="D1335" s="272" t="str">
        <f t="shared" si="102"/>
        <v/>
      </c>
      <c r="E1335" s="272">
        <f t="shared" si="103"/>
        <v>0</v>
      </c>
      <c r="F1335" s="272">
        <v>1333</v>
      </c>
      <c r="G1335" s="272" t="str">
        <f t="shared" si="104"/>
        <v/>
      </c>
      <c r="H1335" s="272" t="str">
        <f>IFERROR(VLOOKUP(B1335,CAPTURE_DATA!$W$4:$Z$2000,4,FALSE),"")</f>
        <v/>
      </c>
    </row>
    <row r="1336" spans="1:8" x14ac:dyDescent="0.35">
      <c r="A1336" s="272">
        <f t="shared" si="100"/>
        <v>1</v>
      </c>
      <c r="B1336" s="7" t="str">
        <f>IF(CAPTURE_DATA!W1337=0,"",CAPTURE_DATA!W1337)</f>
        <v/>
      </c>
      <c r="C1336" s="272" t="str">
        <f t="shared" si="101"/>
        <v/>
      </c>
      <c r="D1336" s="272" t="str">
        <f t="shared" si="102"/>
        <v/>
      </c>
      <c r="E1336" s="272">
        <f t="shared" si="103"/>
        <v>0</v>
      </c>
      <c r="F1336" s="272">
        <v>1334</v>
      </c>
      <c r="G1336" s="272" t="str">
        <f t="shared" si="104"/>
        <v/>
      </c>
      <c r="H1336" s="272" t="str">
        <f>IFERROR(VLOOKUP(B1336,CAPTURE_DATA!$W$4:$Z$2000,4,FALSE),"")</f>
        <v/>
      </c>
    </row>
    <row r="1337" spans="1:8" x14ac:dyDescent="0.35">
      <c r="A1337" s="272">
        <f t="shared" si="100"/>
        <v>1</v>
      </c>
      <c r="B1337" s="7" t="str">
        <f>IF(CAPTURE_DATA!W1338=0,"",CAPTURE_DATA!W1338)</f>
        <v/>
      </c>
      <c r="C1337" s="272" t="str">
        <f t="shared" si="101"/>
        <v/>
      </c>
      <c r="D1337" s="272" t="str">
        <f t="shared" si="102"/>
        <v/>
      </c>
      <c r="E1337" s="272">
        <f t="shared" si="103"/>
        <v>0</v>
      </c>
      <c r="F1337" s="272">
        <v>1335</v>
      </c>
      <c r="G1337" s="272" t="str">
        <f t="shared" si="104"/>
        <v/>
      </c>
      <c r="H1337" s="272" t="str">
        <f>IFERROR(VLOOKUP(B1337,CAPTURE_DATA!$W$4:$Z$2000,4,FALSE),"")</f>
        <v/>
      </c>
    </row>
    <row r="1338" spans="1:8" x14ac:dyDescent="0.35">
      <c r="A1338" s="272">
        <f t="shared" si="100"/>
        <v>1</v>
      </c>
      <c r="B1338" s="7" t="str">
        <f>IF(CAPTURE_DATA!W1339=0,"",CAPTURE_DATA!W1339)</f>
        <v/>
      </c>
      <c r="C1338" s="272" t="str">
        <f t="shared" si="101"/>
        <v/>
      </c>
      <c r="D1338" s="272" t="str">
        <f t="shared" si="102"/>
        <v/>
      </c>
      <c r="E1338" s="272">
        <f t="shared" si="103"/>
        <v>0</v>
      </c>
      <c r="F1338" s="272">
        <v>1336</v>
      </c>
      <c r="G1338" s="272" t="str">
        <f t="shared" si="104"/>
        <v/>
      </c>
      <c r="H1338" s="272" t="str">
        <f>IFERROR(VLOOKUP(B1338,CAPTURE_DATA!$W$4:$Z$2000,4,FALSE),"")</f>
        <v/>
      </c>
    </row>
    <row r="1339" spans="1:8" x14ac:dyDescent="0.35">
      <c r="A1339" s="272">
        <f t="shared" si="100"/>
        <v>1</v>
      </c>
      <c r="B1339" s="7" t="str">
        <f>IF(CAPTURE_DATA!W1340=0,"",CAPTURE_DATA!W1340)</f>
        <v/>
      </c>
      <c r="C1339" s="272" t="str">
        <f t="shared" si="101"/>
        <v/>
      </c>
      <c r="D1339" s="272" t="str">
        <f t="shared" si="102"/>
        <v/>
      </c>
      <c r="E1339" s="272">
        <f t="shared" si="103"/>
        <v>0</v>
      </c>
      <c r="F1339" s="272">
        <v>1337</v>
      </c>
      <c r="G1339" s="272" t="str">
        <f t="shared" si="104"/>
        <v/>
      </c>
      <c r="H1339" s="272" t="str">
        <f>IFERROR(VLOOKUP(B1339,CAPTURE_DATA!$W$4:$Z$2000,4,FALSE),"")</f>
        <v/>
      </c>
    </row>
    <row r="1340" spans="1:8" x14ac:dyDescent="0.35">
      <c r="A1340" s="272">
        <f t="shared" si="100"/>
        <v>1</v>
      </c>
      <c r="B1340" s="7" t="str">
        <f>IF(CAPTURE_DATA!W1341=0,"",CAPTURE_DATA!W1341)</f>
        <v/>
      </c>
      <c r="C1340" s="272" t="str">
        <f t="shared" si="101"/>
        <v/>
      </c>
      <c r="D1340" s="272" t="str">
        <f t="shared" si="102"/>
        <v/>
      </c>
      <c r="E1340" s="272">
        <f t="shared" si="103"/>
        <v>0</v>
      </c>
      <c r="F1340" s="272">
        <v>1338</v>
      </c>
      <c r="G1340" s="272" t="str">
        <f t="shared" si="104"/>
        <v/>
      </c>
      <c r="H1340" s="272" t="str">
        <f>IFERROR(VLOOKUP(B1340,CAPTURE_DATA!$W$4:$Z$2000,4,FALSE),"")</f>
        <v/>
      </c>
    </row>
    <row r="1341" spans="1:8" x14ac:dyDescent="0.35">
      <c r="A1341" s="272">
        <f t="shared" si="100"/>
        <v>1</v>
      </c>
      <c r="B1341" s="7" t="str">
        <f>IF(CAPTURE_DATA!W1342=0,"",CAPTURE_DATA!W1342)</f>
        <v/>
      </c>
      <c r="C1341" s="272" t="str">
        <f t="shared" si="101"/>
        <v/>
      </c>
      <c r="D1341" s="272" t="str">
        <f t="shared" si="102"/>
        <v/>
      </c>
      <c r="E1341" s="272">
        <f t="shared" si="103"/>
        <v>0</v>
      </c>
      <c r="F1341" s="272">
        <v>1339</v>
      </c>
      <c r="G1341" s="272" t="str">
        <f t="shared" si="104"/>
        <v/>
      </c>
      <c r="H1341" s="272" t="str">
        <f>IFERROR(VLOOKUP(B1341,CAPTURE_DATA!$W$4:$Z$2000,4,FALSE),"")</f>
        <v/>
      </c>
    </row>
    <row r="1342" spans="1:8" x14ac:dyDescent="0.35">
      <c r="A1342" s="272">
        <f t="shared" si="100"/>
        <v>1</v>
      </c>
      <c r="B1342" s="7" t="str">
        <f>IF(CAPTURE_DATA!W1343=0,"",CAPTURE_DATA!W1343)</f>
        <v/>
      </c>
      <c r="C1342" s="272" t="str">
        <f t="shared" si="101"/>
        <v/>
      </c>
      <c r="D1342" s="272" t="str">
        <f t="shared" si="102"/>
        <v/>
      </c>
      <c r="E1342" s="272">
        <f t="shared" si="103"/>
        <v>0</v>
      </c>
      <c r="F1342" s="272">
        <v>1340</v>
      </c>
      <c r="G1342" s="272" t="str">
        <f t="shared" si="104"/>
        <v/>
      </c>
      <c r="H1342" s="272" t="str">
        <f>IFERROR(VLOOKUP(B1342,CAPTURE_DATA!$W$4:$Z$2000,4,FALSE),"")</f>
        <v/>
      </c>
    </row>
    <row r="1343" spans="1:8" x14ac:dyDescent="0.35">
      <c r="A1343" s="272">
        <f t="shared" si="100"/>
        <v>1</v>
      </c>
      <c r="B1343" s="7" t="str">
        <f>IF(CAPTURE_DATA!W1344=0,"",CAPTURE_DATA!W1344)</f>
        <v/>
      </c>
      <c r="C1343" s="272" t="str">
        <f t="shared" si="101"/>
        <v/>
      </c>
      <c r="D1343" s="272" t="str">
        <f t="shared" si="102"/>
        <v/>
      </c>
      <c r="E1343" s="272">
        <f t="shared" si="103"/>
        <v>0</v>
      </c>
      <c r="F1343" s="272">
        <v>1341</v>
      </c>
      <c r="G1343" s="272" t="str">
        <f t="shared" si="104"/>
        <v/>
      </c>
      <c r="H1343" s="272" t="str">
        <f>IFERROR(VLOOKUP(B1343,CAPTURE_DATA!$W$4:$Z$2000,4,FALSE),"")</f>
        <v/>
      </c>
    </row>
    <row r="1344" spans="1:8" x14ac:dyDescent="0.35">
      <c r="A1344" s="272">
        <f t="shared" si="100"/>
        <v>1</v>
      </c>
      <c r="B1344" s="7" t="str">
        <f>IF(CAPTURE_DATA!W1345=0,"",CAPTURE_DATA!W1345)</f>
        <v/>
      </c>
      <c r="C1344" s="272" t="str">
        <f t="shared" si="101"/>
        <v/>
      </c>
      <c r="D1344" s="272" t="str">
        <f t="shared" si="102"/>
        <v/>
      </c>
      <c r="E1344" s="272">
        <f t="shared" si="103"/>
        <v>0</v>
      </c>
      <c r="F1344" s="272">
        <v>1342</v>
      </c>
      <c r="G1344" s="272" t="str">
        <f t="shared" si="104"/>
        <v/>
      </c>
      <c r="H1344" s="272" t="str">
        <f>IFERROR(VLOOKUP(B1344,CAPTURE_DATA!$W$4:$Z$2000,4,FALSE),"")</f>
        <v/>
      </c>
    </row>
    <row r="1345" spans="1:8" x14ac:dyDescent="0.35">
      <c r="A1345" s="272">
        <f t="shared" si="100"/>
        <v>1</v>
      </c>
      <c r="B1345" s="7" t="str">
        <f>IF(CAPTURE_DATA!W1346=0,"",CAPTURE_DATA!W1346)</f>
        <v/>
      </c>
      <c r="C1345" s="272" t="str">
        <f t="shared" si="101"/>
        <v/>
      </c>
      <c r="D1345" s="272" t="str">
        <f t="shared" si="102"/>
        <v/>
      </c>
      <c r="E1345" s="272">
        <f t="shared" si="103"/>
        <v>0</v>
      </c>
      <c r="F1345" s="272">
        <v>1343</v>
      </c>
      <c r="G1345" s="272" t="str">
        <f t="shared" si="104"/>
        <v/>
      </c>
      <c r="H1345" s="272" t="str">
        <f>IFERROR(VLOOKUP(B1345,CAPTURE_DATA!$W$4:$Z$2000,4,FALSE),"")</f>
        <v/>
      </c>
    </row>
    <row r="1346" spans="1:8" x14ac:dyDescent="0.35">
      <c r="A1346" s="272">
        <f t="shared" si="100"/>
        <v>1</v>
      </c>
      <c r="B1346" s="7" t="str">
        <f>IF(CAPTURE_DATA!W1347=0,"",CAPTURE_DATA!W1347)</f>
        <v/>
      </c>
      <c r="C1346" s="272" t="str">
        <f t="shared" si="101"/>
        <v/>
      </c>
      <c r="D1346" s="272" t="str">
        <f t="shared" si="102"/>
        <v/>
      </c>
      <c r="E1346" s="272">
        <f t="shared" si="103"/>
        <v>0</v>
      </c>
      <c r="F1346" s="272">
        <v>1344</v>
      </c>
      <c r="G1346" s="272" t="str">
        <f t="shared" si="104"/>
        <v/>
      </c>
      <c r="H1346" s="272" t="str">
        <f>IFERROR(VLOOKUP(B1346,CAPTURE_DATA!$W$4:$Z$2000,4,FALSE),"")</f>
        <v/>
      </c>
    </row>
    <row r="1347" spans="1:8" x14ac:dyDescent="0.35">
      <c r="A1347" s="272">
        <f t="shared" si="100"/>
        <v>1</v>
      </c>
      <c r="B1347" s="7" t="str">
        <f>IF(CAPTURE_DATA!W1348=0,"",CAPTURE_DATA!W1348)</f>
        <v/>
      </c>
      <c r="C1347" s="272" t="str">
        <f t="shared" si="101"/>
        <v/>
      </c>
      <c r="D1347" s="272" t="str">
        <f t="shared" si="102"/>
        <v/>
      </c>
      <c r="E1347" s="272">
        <f t="shared" si="103"/>
        <v>0</v>
      </c>
      <c r="F1347" s="272">
        <v>1345</v>
      </c>
      <c r="G1347" s="272" t="str">
        <f t="shared" si="104"/>
        <v/>
      </c>
      <c r="H1347" s="272" t="str">
        <f>IFERROR(VLOOKUP(B1347,CAPTURE_DATA!$W$4:$Z$2000,4,FALSE),"")</f>
        <v/>
      </c>
    </row>
    <row r="1348" spans="1:8" x14ac:dyDescent="0.35">
      <c r="A1348" s="272">
        <f t="shared" ref="A1348:A1411" si="105">RANK(E1348,$E$3:$E$2000,)</f>
        <v>1</v>
      </c>
      <c r="B1348" s="7" t="str">
        <f>IF(CAPTURE_DATA!W1349=0,"",CAPTURE_DATA!W1349)</f>
        <v/>
      </c>
      <c r="C1348" s="272" t="str">
        <f t="shared" ref="C1348:C1411" si="106">IFERROR(VALUE(B1348),"")</f>
        <v/>
      </c>
      <c r="D1348" s="272" t="str">
        <f t="shared" ref="D1348:D1411" si="107">IF(CONCATENATE(B1348,"-",H1348)="-","",(CONCATENATE(B1348,"-",H1348)))</f>
        <v/>
      </c>
      <c r="E1348" s="272">
        <f t="shared" ref="E1348:E1411" si="108">IF(C1348="",0,C1348)</f>
        <v>0</v>
      </c>
      <c r="F1348" s="272">
        <v>1346</v>
      </c>
      <c r="G1348" s="272" t="str">
        <f t="shared" ref="G1348:G1411" si="109">IFERROR(VLOOKUP(F1348,$A$1:$D$2000,4,FALSE),"")</f>
        <v/>
      </c>
      <c r="H1348" s="272" t="str">
        <f>IFERROR(VLOOKUP(B1348,CAPTURE_DATA!$W$4:$Z$2000,4,FALSE),"")</f>
        <v/>
      </c>
    </row>
    <row r="1349" spans="1:8" x14ac:dyDescent="0.35">
      <c r="A1349" s="272">
        <f t="shared" si="105"/>
        <v>1</v>
      </c>
      <c r="B1349" s="7" t="str">
        <f>IF(CAPTURE_DATA!W1350=0,"",CAPTURE_DATA!W1350)</f>
        <v/>
      </c>
      <c r="C1349" s="272" t="str">
        <f t="shared" si="106"/>
        <v/>
      </c>
      <c r="D1349" s="272" t="str">
        <f t="shared" si="107"/>
        <v/>
      </c>
      <c r="E1349" s="272">
        <f t="shared" si="108"/>
        <v>0</v>
      </c>
      <c r="F1349" s="272">
        <v>1347</v>
      </c>
      <c r="G1349" s="272" t="str">
        <f t="shared" si="109"/>
        <v/>
      </c>
      <c r="H1349" s="272" t="str">
        <f>IFERROR(VLOOKUP(B1349,CAPTURE_DATA!$W$4:$Z$2000,4,FALSE),"")</f>
        <v/>
      </c>
    </row>
    <row r="1350" spans="1:8" x14ac:dyDescent="0.35">
      <c r="A1350" s="272">
        <f t="shared" si="105"/>
        <v>1</v>
      </c>
      <c r="B1350" s="7" t="str">
        <f>IF(CAPTURE_DATA!W1351=0,"",CAPTURE_DATA!W1351)</f>
        <v/>
      </c>
      <c r="C1350" s="272" t="str">
        <f t="shared" si="106"/>
        <v/>
      </c>
      <c r="D1350" s="272" t="str">
        <f t="shared" si="107"/>
        <v/>
      </c>
      <c r="E1350" s="272">
        <f t="shared" si="108"/>
        <v>0</v>
      </c>
      <c r="F1350" s="272">
        <v>1348</v>
      </c>
      <c r="G1350" s="272" t="str">
        <f t="shared" si="109"/>
        <v/>
      </c>
      <c r="H1350" s="272" t="str">
        <f>IFERROR(VLOOKUP(B1350,CAPTURE_DATA!$W$4:$Z$2000,4,FALSE),"")</f>
        <v/>
      </c>
    </row>
    <row r="1351" spans="1:8" x14ac:dyDescent="0.35">
      <c r="A1351" s="272">
        <f t="shared" si="105"/>
        <v>1</v>
      </c>
      <c r="B1351" s="7" t="str">
        <f>IF(CAPTURE_DATA!W1352=0,"",CAPTURE_DATA!W1352)</f>
        <v/>
      </c>
      <c r="C1351" s="272" t="str">
        <f t="shared" si="106"/>
        <v/>
      </c>
      <c r="D1351" s="272" t="str">
        <f t="shared" si="107"/>
        <v/>
      </c>
      <c r="E1351" s="272">
        <f t="shared" si="108"/>
        <v>0</v>
      </c>
      <c r="F1351" s="272">
        <v>1349</v>
      </c>
      <c r="G1351" s="272" t="str">
        <f t="shared" si="109"/>
        <v/>
      </c>
      <c r="H1351" s="272" t="str">
        <f>IFERROR(VLOOKUP(B1351,CAPTURE_DATA!$W$4:$Z$2000,4,FALSE),"")</f>
        <v/>
      </c>
    </row>
    <row r="1352" spans="1:8" x14ac:dyDescent="0.35">
      <c r="A1352" s="272">
        <f t="shared" si="105"/>
        <v>1</v>
      </c>
      <c r="B1352" s="7" t="str">
        <f>IF(CAPTURE_DATA!W1353=0,"",CAPTURE_DATA!W1353)</f>
        <v/>
      </c>
      <c r="C1352" s="272" t="str">
        <f t="shared" si="106"/>
        <v/>
      </c>
      <c r="D1352" s="272" t="str">
        <f t="shared" si="107"/>
        <v/>
      </c>
      <c r="E1352" s="272">
        <f t="shared" si="108"/>
        <v>0</v>
      </c>
      <c r="F1352" s="272">
        <v>1350</v>
      </c>
      <c r="G1352" s="272" t="str">
        <f t="shared" si="109"/>
        <v/>
      </c>
      <c r="H1352" s="272" t="str">
        <f>IFERROR(VLOOKUP(B1352,CAPTURE_DATA!$W$4:$Z$2000,4,FALSE),"")</f>
        <v/>
      </c>
    </row>
    <row r="1353" spans="1:8" x14ac:dyDescent="0.35">
      <c r="A1353" s="272">
        <f t="shared" si="105"/>
        <v>1</v>
      </c>
      <c r="B1353" s="7" t="str">
        <f>IF(CAPTURE_DATA!W1354=0,"",CAPTURE_DATA!W1354)</f>
        <v/>
      </c>
      <c r="C1353" s="272" t="str">
        <f t="shared" si="106"/>
        <v/>
      </c>
      <c r="D1353" s="272" t="str">
        <f t="shared" si="107"/>
        <v/>
      </c>
      <c r="E1353" s="272">
        <f t="shared" si="108"/>
        <v>0</v>
      </c>
      <c r="F1353" s="272">
        <v>1351</v>
      </c>
      <c r="G1353" s="272" t="str">
        <f t="shared" si="109"/>
        <v/>
      </c>
      <c r="H1353" s="272" t="str">
        <f>IFERROR(VLOOKUP(B1353,CAPTURE_DATA!$W$4:$Z$2000,4,FALSE),"")</f>
        <v/>
      </c>
    </row>
    <row r="1354" spans="1:8" x14ac:dyDescent="0.35">
      <c r="A1354" s="272">
        <f t="shared" si="105"/>
        <v>1</v>
      </c>
      <c r="B1354" s="7" t="str">
        <f>IF(CAPTURE_DATA!W1355=0,"",CAPTURE_DATA!W1355)</f>
        <v/>
      </c>
      <c r="C1354" s="272" t="str">
        <f t="shared" si="106"/>
        <v/>
      </c>
      <c r="D1354" s="272" t="str">
        <f t="shared" si="107"/>
        <v/>
      </c>
      <c r="E1354" s="272">
        <f t="shared" si="108"/>
        <v>0</v>
      </c>
      <c r="F1354" s="272">
        <v>1352</v>
      </c>
      <c r="G1354" s="272" t="str">
        <f t="shared" si="109"/>
        <v/>
      </c>
      <c r="H1354" s="272" t="str">
        <f>IFERROR(VLOOKUP(B1354,CAPTURE_DATA!$W$4:$Z$2000,4,FALSE),"")</f>
        <v/>
      </c>
    </row>
    <row r="1355" spans="1:8" x14ac:dyDescent="0.35">
      <c r="A1355" s="272">
        <f t="shared" si="105"/>
        <v>1</v>
      </c>
      <c r="B1355" s="7" t="str">
        <f>IF(CAPTURE_DATA!W1356=0,"",CAPTURE_DATA!W1356)</f>
        <v/>
      </c>
      <c r="C1355" s="272" t="str">
        <f t="shared" si="106"/>
        <v/>
      </c>
      <c r="D1355" s="272" t="str">
        <f t="shared" si="107"/>
        <v/>
      </c>
      <c r="E1355" s="272">
        <f t="shared" si="108"/>
        <v>0</v>
      </c>
      <c r="F1355" s="272">
        <v>1353</v>
      </c>
      <c r="G1355" s="272" t="str">
        <f t="shared" si="109"/>
        <v/>
      </c>
      <c r="H1355" s="272" t="str">
        <f>IFERROR(VLOOKUP(B1355,CAPTURE_DATA!$W$4:$Z$2000,4,FALSE),"")</f>
        <v/>
      </c>
    </row>
    <row r="1356" spans="1:8" x14ac:dyDescent="0.35">
      <c r="A1356" s="272">
        <f t="shared" si="105"/>
        <v>1</v>
      </c>
      <c r="B1356" s="7" t="str">
        <f>IF(CAPTURE_DATA!W1357=0,"",CAPTURE_DATA!W1357)</f>
        <v/>
      </c>
      <c r="C1356" s="272" t="str">
        <f t="shared" si="106"/>
        <v/>
      </c>
      <c r="D1356" s="272" t="str">
        <f t="shared" si="107"/>
        <v/>
      </c>
      <c r="E1356" s="272">
        <f t="shared" si="108"/>
        <v>0</v>
      </c>
      <c r="F1356" s="272">
        <v>1354</v>
      </c>
      <c r="G1356" s="272" t="str">
        <f t="shared" si="109"/>
        <v/>
      </c>
      <c r="H1356" s="272" t="str">
        <f>IFERROR(VLOOKUP(B1356,CAPTURE_DATA!$W$4:$Z$2000,4,FALSE),"")</f>
        <v/>
      </c>
    </row>
    <row r="1357" spans="1:8" x14ac:dyDescent="0.35">
      <c r="A1357" s="272">
        <f t="shared" si="105"/>
        <v>1</v>
      </c>
      <c r="B1357" s="7" t="str">
        <f>IF(CAPTURE_DATA!W1358=0,"",CAPTURE_DATA!W1358)</f>
        <v/>
      </c>
      <c r="C1357" s="272" t="str">
        <f t="shared" si="106"/>
        <v/>
      </c>
      <c r="D1357" s="272" t="str">
        <f t="shared" si="107"/>
        <v/>
      </c>
      <c r="E1357" s="272">
        <f t="shared" si="108"/>
        <v>0</v>
      </c>
      <c r="F1357" s="272">
        <v>1355</v>
      </c>
      <c r="G1357" s="272" t="str">
        <f t="shared" si="109"/>
        <v/>
      </c>
      <c r="H1357" s="272" t="str">
        <f>IFERROR(VLOOKUP(B1357,CAPTURE_DATA!$W$4:$Z$2000,4,FALSE),"")</f>
        <v/>
      </c>
    </row>
    <row r="1358" spans="1:8" x14ac:dyDescent="0.35">
      <c r="A1358" s="272">
        <f t="shared" si="105"/>
        <v>1</v>
      </c>
      <c r="B1358" s="7" t="str">
        <f>IF(CAPTURE_DATA!W1359=0,"",CAPTURE_DATA!W1359)</f>
        <v/>
      </c>
      <c r="C1358" s="272" t="str">
        <f t="shared" si="106"/>
        <v/>
      </c>
      <c r="D1358" s="272" t="str">
        <f t="shared" si="107"/>
        <v/>
      </c>
      <c r="E1358" s="272">
        <f t="shared" si="108"/>
        <v>0</v>
      </c>
      <c r="F1358" s="272">
        <v>1356</v>
      </c>
      <c r="G1358" s="272" t="str">
        <f t="shared" si="109"/>
        <v/>
      </c>
      <c r="H1358" s="272" t="str">
        <f>IFERROR(VLOOKUP(B1358,CAPTURE_DATA!$W$4:$Z$2000,4,FALSE),"")</f>
        <v/>
      </c>
    </row>
    <row r="1359" spans="1:8" x14ac:dyDescent="0.35">
      <c r="A1359" s="272">
        <f t="shared" si="105"/>
        <v>1</v>
      </c>
      <c r="B1359" s="7" t="str">
        <f>IF(CAPTURE_DATA!W1360=0,"",CAPTURE_DATA!W1360)</f>
        <v/>
      </c>
      <c r="C1359" s="272" t="str">
        <f t="shared" si="106"/>
        <v/>
      </c>
      <c r="D1359" s="272" t="str">
        <f t="shared" si="107"/>
        <v/>
      </c>
      <c r="E1359" s="272">
        <f t="shared" si="108"/>
        <v>0</v>
      </c>
      <c r="F1359" s="272">
        <v>1357</v>
      </c>
      <c r="G1359" s="272" t="str">
        <f t="shared" si="109"/>
        <v/>
      </c>
      <c r="H1359" s="272" t="str">
        <f>IFERROR(VLOOKUP(B1359,CAPTURE_DATA!$W$4:$Z$2000,4,FALSE),"")</f>
        <v/>
      </c>
    </row>
    <row r="1360" spans="1:8" x14ac:dyDescent="0.35">
      <c r="A1360" s="272">
        <f t="shared" si="105"/>
        <v>1</v>
      </c>
      <c r="B1360" s="7" t="str">
        <f>IF(CAPTURE_DATA!W1361=0,"",CAPTURE_DATA!W1361)</f>
        <v/>
      </c>
      <c r="C1360" s="272" t="str">
        <f t="shared" si="106"/>
        <v/>
      </c>
      <c r="D1360" s="272" t="str">
        <f t="shared" si="107"/>
        <v/>
      </c>
      <c r="E1360" s="272">
        <f t="shared" si="108"/>
        <v>0</v>
      </c>
      <c r="F1360" s="272">
        <v>1358</v>
      </c>
      <c r="G1360" s="272" t="str">
        <f t="shared" si="109"/>
        <v/>
      </c>
      <c r="H1360" s="272" t="str">
        <f>IFERROR(VLOOKUP(B1360,CAPTURE_DATA!$W$4:$Z$2000,4,FALSE),"")</f>
        <v/>
      </c>
    </row>
    <row r="1361" spans="1:8" x14ac:dyDescent="0.35">
      <c r="A1361" s="272">
        <f t="shared" si="105"/>
        <v>1</v>
      </c>
      <c r="B1361" s="7" t="str">
        <f>IF(CAPTURE_DATA!W1362=0,"",CAPTURE_DATA!W1362)</f>
        <v/>
      </c>
      <c r="C1361" s="272" t="str">
        <f t="shared" si="106"/>
        <v/>
      </c>
      <c r="D1361" s="272" t="str">
        <f t="shared" si="107"/>
        <v/>
      </c>
      <c r="E1361" s="272">
        <f t="shared" si="108"/>
        <v>0</v>
      </c>
      <c r="F1361" s="272">
        <v>1359</v>
      </c>
      <c r="G1361" s="272" t="str">
        <f t="shared" si="109"/>
        <v/>
      </c>
      <c r="H1361" s="272" t="str">
        <f>IFERROR(VLOOKUP(B1361,CAPTURE_DATA!$W$4:$Z$2000,4,FALSE),"")</f>
        <v/>
      </c>
    </row>
    <row r="1362" spans="1:8" x14ac:dyDescent="0.35">
      <c r="A1362" s="272">
        <f t="shared" si="105"/>
        <v>1</v>
      </c>
      <c r="B1362" s="7" t="str">
        <f>IF(CAPTURE_DATA!W1363=0,"",CAPTURE_DATA!W1363)</f>
        <v/>
      </c>
      <c r="C1362" s="272" t="str">
        <f t="shared" si="106"/>
        <v/>
      </c>
      <c r="D1362" s="272" t="str">
        <f t="shared" si="107"/>
        <v/>
      </c>
      <c r="E1362" s="272">
        <f t="shared" si="108"/>
        <v>0</v>
      </c>
      <c r="F1362" s="272">
        <v>1360</v>
      </c>
      <c r="G1362" s="272" t="str">
        <f t="shared" si="109"/>
        <v/>
      </c>
      <c r="H1362" s="272" t="str">
        <f>IFERROR(VLOOKUP(B1362,CAPTURE_DATA!$W$4:$Z$2000,4,FALSE),"")</f>
        <v/>
      </c>
    </row>
    <row r="1363" spans="1:8" x14ac:dyDescent="0.35">
      <c r="A1363" s="272">
        <f t="shared" si="105"/>
        <v>1</v>
      </c>
      <c r="B1363" s="7" t="str">
        <f>IF(CAPTURE_DATA!W1364=0,"",CAPTURE_DATA!W1364)</f>
        <v/>
      </c>
      <c r="C1363" s="272" t="str">
        <f t="shared" si="106"/>
        <v/>
      </c>
      <c r="D1363" s="272" t="str">
        <f t="shared" si="107"/>
        <v/>
      </c>
      <c r="E1363" s="272">
        <f t="shared" si="108"/>
        <v>0</v>
      </c>
      <c r="F1363" s="272">
        <v>1361</v>
      </c>
      <c r="G1363" s="272" t="str">
        <f t="shared" si="109"/>
        <v/>
      </c>
      <c r="H1363" s="272" t="str">
        <f>IFERROR(VLOOKUP(B1363,CAPTURE_DATA!$W$4:$Z$2000,4,FALSE),"")</f>
        <v/>
      </c>
    </row>
    <row r="1364" spans="1:8" x14ac:dyDescent="0.35">
      <c r="A1364" s="272">
        <f t="shared" si="105"/>
        <v>1</v>
      </c>
      <c r="B1364" s="7" t="str">
        <f>IF(CAPTURE_DATA!W1365=0,"",CAPTURE_DATA!W1365)</f>
        <v/>
      </c>
      <c r="C1364" s="272" t="str">
        <f t="shared" si="106"/>
        <v/>
      </c>
      <c r="D1364" s="272" t="str">
        <f t="shared" si="107"/>
        <v/>
      </c>
      <c r="E1364" s="272">
        <f t="shared" si="108"/>
        <v>0</v>
      </c>
      <c r="F1364" s="272">
        <v>1362</v>
      </c>
      <c r="G1364" s="272" t="str">
        <f t="shared" si="109"/>
        <v/>
      </c>
      <c r="H1364" s="272" t="str">
        <f>IFERROR(VLOOKUP(B1364,CAPTURE_DATA!$W$4:$Z$2000,4,FALSE),"")</f>
        <v/>
      </c>
    </row>
    <row r="1365" spans="1:8" x14ac:dyDescent="0.35">
      <c r="A1365" s="272">
        <f t="shared" si="105"/>
        <v>1</v>
      </c>
      <c r="B1365" s="7" t="str">
        <f>IF(CAPTURE_DATA!W1366=0,"",CAPTURE_DATA!W1366)</f>
        <v/>
      </c>
      <c r="C1365" s="272" t="str">
        <f t="shared" si="106"/>
        <v/>
      </c>
      <c r="D1365" s="272" t="str">
        <f t="shared" si="107"/>
        <v/>
      </c>
      <c r="E1365" s="272">
        <f t="shared" si="108"/>
        <v>0</v>
      </c>
      <c r="F1365" s="272">
        <v>1363</v>
      </c>
      <c r="G1365" s="272" t="str">
        <f t="shared" si="109"/>
        <v/>
      </c>
      <c r="H1365" s="272" t="str">
        <f>IFERROR(VLOOKUP(B1365,CAPTURE_DATA!$W$4:$Z$2000,4,FALSE),"")</f>
        <v/>
      </c>
    </row>
    <row r="1366" spans="1:8" x14ac:dyDescent="0.35">
      <c r="A1366" s="272">
        <f t="shared" si="105"/>
        <v>1</v>
      </c>
      <c r="B1366" s="7" t="str">
        <f>IF(CAPTURE_DATA!W1367=0,"",CAPTURE_DATA!W1367)</f>
        <v/>
      </c>
      <c r="C1366" s="272" t="str">
        <f t="shared" si="106"/>
        <v/>
      </c>
      <c r="D1366" s="272" t="str">
        <f t="shared" si="107"/>
        <v/>
      </c>
      <c r="E1366" s="272">
        <f t="shared" si="108"/>
        <v>0</v>
      </c>
      <c r="F1366" s="272">
        <v>1364</v>
      </c>
      <c r="G1366" s="272" t="str">
        <f t="shared" si="109"/>
        <v/>
      </c>
      <c r="H1366" s="272" t="str">
        <f>IFERROR(VLOOKUP(B1366,CAPTURE_DATA!$W$4:$Z$2000,4,FALSE),"")</f>
        <v/>
      </c>
    </row>
    <row r="1367" spans="1:8" x14ac:dyDescent="0.35">
      <c r="A1367" s="272">
        <f t="shared" si="105"/>
        <v>1</v>
      </c>
      <c r="B1367" s="7" t="str">
        <f>IF(CAPTURE_DATA!W1368=0,"",CAPTURE_DATA!W1368)</f>
        <v/>
      </c>
      <c r="C1367" s="272" t="str">
        <f t="shared" si="106"/>
        <v/>
      </c>
      <c r="D1367" s="272" t="str">
        <f t="shared" si="107"/>
        <v/>
      </c>
      <c r="E1367" s="272">
        <f t="shared" si="108"/>
        <v>0</v>
      </c>
      <c r="F1367" s="272">
        <v>1365</v>
      </c>
      <c r="G1367" s="272" t="str">
        <f t="shared" si="109"/>
        <v/>
      </c>
      <c r="H1367" s="272" t="str">
        <f>IFERROR(VLOOKUP(B1367,CAPTURE_DATA!$W$4:$Z$2000,4,FALSE),"")</f>
        <v/>
      </c>
    </row>
    <row r="1368" spans="1:8" x14ac:dyDescent="0.35">
      <c r="A1368" s="272">
        <f t="shared" si="105"/>
        <v>1</v>
      </c>
      <c r="B1368" s="7" t="str">
        <f>IF(CAPTURE_DATA!W1369=0,"",CAPTURE_DATA!W1369)</f>
        <v/>
      </c>
      <c r="C1368" s="272" t="str">
        <f t="shared" si="106"/>
        <v/>
      </c>
      <c r="D1368" s="272" t="str">
        <f t="shared" si="107"/>
        <v/>
      </c>
      <c r="E1368" s="272">
        <f t="shared" si="108"/>
        <v>0</v>
      </c>
      <c r="F1368" s="272">
        <v>1366</v>
      </c>
      <c r="G1368" s="272" t="str">
        <f t="shared" si="109"/>
        <v/>
      </c>
      <c r="H1368" s="272" t="str">
        <f>IFERROR(VLOOKUP(B1368,CAPTURE_DATA!$W$4:$Z$2000,4,FALSE),"")</f>
        <v/>
      </c>
    </row>
    <row r="1369" spans="1:8" x14ac:dyDescent="0.35">
      <c r="A1369" s="272">
        <f t="shared" si="105"/>
        <v>1</v>
      </c>
      <c r="B1369" s="7" t="str">
        <f>IF(CAPTURE_DATA!W1370=0,"",CAPTURE_DATA!W1370)</f>
        <v/>
      </c>
      <c r="C1369" s="272" t="str">
        <f t="shared" si="106"/>
        <v/>
      </c>
      <c r="D1369" s="272" t="str">
        <f t="shared" si="107"/>
        <v/>
      </c>
      <c r="E1369" s="272">
        <f t="shared" si="108"/>
        <v>0</v>
      </c>
      <c r="F1369" s="272">
        <v>1367</v>
      </c>
      <c r="G1369" s="272" t="str">
        <f t="shared" si="109"/>
        <v/>
      </c>
      <c r="H1369" s="272" t="str">
        <f>IFERROR(VLOOKUP(B1369,CAPTURE_DATA!$W$4:$Z$2000,4,FALSE),"")</f>
        <v/>
      </c>
    </row>
    <row r="1370" spans="1:8" x14ac:dyDescent="0.35">
      <c r="A1370" s="272">
        <f t="shared" si="105"/>
        <v>1</v>
      </c>
      <c r="B1370" s="7" t="str">
        <f>IF(CAPTURE_DATA!W1371=0,"",CAPTURE_DATA!W1371)</f>
        <v/>
      </c>
      <c r="C1370" s="272" t="str">
        <f t="shared" si="106"/>
        <v/>
      </c>
      <c r="D1370" s="272" t="str">
        <f t="shared" si="107"/>
        <v/>
      </c>
      <c r="E1370" s="272">
        <f t="shared" si="108"/>
        <v>0</v>
      </c>
      <c r="F1370" s="272">
        <v>1368</v>
      </c>
      <c r="G1370" s="272" t="str">
        <f t="shared" si="109"/>
        <v/>
      </c>
      <c r="H1370" s="272" t="str">
        <f>IFERROR(VLOOKUP(B1370,CAPTURE_DATA!$W$4:$Z$2000,4,FALSE),"")</f>
        <v/>
      </c>
    </row>
    <row r="1371" spans="1:8" x14ac:dyDescent="0.35">
      <c r="A1371" s="272">
        <f t="shared" si="105"/>
        <v>1</v>
      </c>
      <c r="B1371" s="7" t="str">
        <f>IF(CAPTURE_DATA!W1372=0,"",CAPTURE_DATA!W1372)</f>
        <v/>
      </c>
      <c r="C1371" s="272" t="str">
        <f t="shared" si="106"/>
        <v/>
      </c>
      <c r="D1371" s="272" t="str">
        <f t="shared" si="107"/>
        <v/>
      </c>
      <c r="E1371" s="272">
        <f t="shared" si="108"/>
        <v>0</v>
      </c>
      <c r="F1371" s="272">
        <v>1369</v>
      </c>
      <c r="G1371" s="272" t="str">
        <f t="shared" si="109"/>
        <v/>
      </c>
      <c r="H1371" s="272" t="str">
        <f>IFERROR(VLOOKUP(B1371,CAPTURE_DATA!$W$4:$Z$2000,4,FALSE),"")</f>
        <v/>
      </c>
    </row>
    <row r="1372" spans="1:8" x14ac:dyDescent="0.35">
      <c r="A1372" s="272">
        <f t="shared" si="105"/>
        <v>1</v>
      </c>
      <c r="B1372" s="7" t="str">
        <f>IF(CAPTURE_DATA!W1373=0,"",CAPTURE_DATA!W1373)</f>
        <v/>
      </c>
      <c r="C1372" s="272" t="str">
        <f t="shared" si="106"/>
        <v/>
      </c>
      <c r="D1372" s="272" t="str">
        <f t="shared" si="107"/>
        <v/>
      </c>
      <c r="E1372" s="272">
        <f t="shared" si="108"/>
        <v>0</v>
      </c>
      <c r="F1372" s="272">
        <v>1370</v>
      </c>
      <c r="G1372" s="272" t="str">
        <f t="shared" si="109"/>
        <v/>
      </c>
      <c r="H1372" s="272" t="str">
        <f>IFERROR(VLOOKUP(B1372,CAPTURE_DATA!$W$4:$Z$2000,4,FALSE),"")</f>
        <v/>
      </c>
    </row>
    <row r="1373" spans="1:8" x14ac:dyDescent="0.35">
      <c r="A1373" s="272">
        <f t="shared" si="105"/>
        <v>1</v>
      </c>
      <c r="B1373" s="7" t="str">
        <f>IF(CAPTURE_DATA!W1374=0,"",CAPTURE_DATA!W1374)</f>
        <v/>
      </c>
      <c r="C1373" s="272" t="str">
        <f t="shared" si="106"/>
        <v/>
      </c>
      <c r="D1373" s="272" t="str">
        <f t="shared" si="107"/>
        <v/>
      </c>
      <c r="E1373" s="272">
        <f t="shared" si="108"/>
        <v>0</v>
      </c>
      <c r="F1373" s="272">
        <v>1371</v>
      </c>
      <c r="G1373" s="272" t="str">
        <f t="shared" si="109"/>
        <v/>
      </c>
      <c r="H1373" s="272" t="str">
        <f>IFERROR(VLOOKUP(B1373,CAPTURE_DATA!$W$4:$Z$2000,4,FALSE),"")</f>
        <v/>
      </c>
    </row>
    <row r="1374" spans="1:8" x14ac:dyDescent="0.35">
      <c r="A1374" s="272">
        <f t="shared" si="105"/>
        <v>1</v>
      </c>
      <c r="B1374" s="7" t="str">
        <f>IF(CAPTURE_DATA!W1375=0,"",CAPTURE_DATA!W1375)</f>
        <v/>
      </c>
      <c r="C1374" s="272" t="str">
        <f t="shared" si="106"/>
        <v/>
      </c>
      <c r="D1374" s="272" t="str">
        <f t="shared" si="107"/>
        <v/>
      </c>
      <c r="E1374" s="272">
        <f t="shared" si="108"/>
        <v>0</v>
      </c>
      <c r="F1374" s="272">
        <v>1372</v>
      </c>
      <c r="G1374" s="272" t="str">
        <f t="shared" si="109"/>
        <v/>
      </c>
      <c r="H1374" s="272" t="str">
        <f>IFERROR(VLOOKUP(B1374,CAPTURE_DATA!$W$4:$Z$2000,4,FALSE),"")</f>
        <v/>
      </c>
    </row>
    <row r="1375" spans="1:8" x14ac:dyDescent="0.35">
      <c r="A1375" s="272">
        <f t="shared" si="105"/>
        <v>1</v>
      </c>
      <c r="B1375" s="7" t="str">
        <f>IF(CAPTURE_DATA!W1376=0,"",CAPTURE_DATA!W1376)</f>
        <v/>
      </c>
      <c r="C1375" s="272" t="str">
        <f t="shared" si="106"/>
        <v/>
      </c>
      <c r="D1375" s="272" t="str">
        <f t="shared" si="107"/>
        <v/>
      </c>
      <c r="E1375" s="272">
        <f t="shared" si="108"/>
        <v>0</v>
      </c>
      <c r="F1375" s="272">
        <v>1373</v>
      </c>
      <c r="G1375" s="272" t="str">
        <f t="shared" si="109"/>
        <v/>
      </c>
      <c r="H1375" s="272" t="str">
        <f>IFERROR(VLOOKUP(B1375,CAPTURE_DATA!$W$4:$Z$2000,4,FALSE),"")</f>
        <v/>
      </c>
    </row>
    <row r="1376" spans="1:8" x14ac:dyDescent="0.35">
      <c r="A1376" s="272">
        <f t="shared" si="105"/>
        <v>1</v>
      </c>
      <c r="B1376" s="7" t="str">
        <f>IF(CAPTURE_DATA!W1377=0,"",CAPTURE_DATA!W1377)</f>
        <v/>
      </c>
      <c r="C1376" s="272" t="str">
        <f t="shared" si="106"/>
        <v/>
      </c>
      <c r="D1376" s="272" t="str">
        <f t="shared" si="107"/>
        <v/>
      </c>
      <c r="E1376" s="272">
        <f t="shared" si="108"/>
        <v>0</v>
      </c>
      <c r="F1376" s="272">
        <v>1374</v>
      </c>
      <c r="G1376" s="272" t="str">
        <f t="shared" si="109"/>
        <v/>
      </c>
      <c r="H1376" s="272" t="str">
        <f>IFERROR(VLOOKUP(B1376,CAPTURE_DATA!$W$4:$Z$2000,4,FALSE),"")</f>
        <v/>
      </c>
    </row>
    <row r="1377" spans="1:8" x14ac:dyDescent="0.35">
      <c r="A1377" s="272">
        <f t="shared" si="105"/>
        <v>1</v>
      </c>
      <c r="B1377" s="7" t="str">
        <f>IF(CAPTURE_DATA!W1378=0,"",CAPTURE_DATA!W1378)</f>
        <v/>
      </c>
      <c r="C1377" s="272" t="str">
        <f t="shared" si="106"/>
        <v/>
      </c>
      <c r="D1377" s="272" t="str">
        <f t="shared" si="107"/>
        <v/>
      </c>
      <c r="E1377" s="272">
        <f t="shared" si="108"/>
        <v>0</v>
      </c>
      <c r="F1377" s="272">
        <v>1375</v>
      </c>
      <c r="G1377" s="272" t="str">
        <f t="shared" si="109"/>
        <v/>
      </c>
      <c r="H1377" s="272" t="str">
        <f>IFERROR(VLOOKUP(B1377,CAPTURE_DATA!$W$4:$Z$2000,4,FALSE),"")</f>
        <v/>
      </c>
    </row>
    <row r="1378" spans="1:8" x14ac:dyDescent="0.35">
      <c r="A1378" s="272">
        <f t="shared" si="105"/>
        <v>1</v>
      </c>
      <c r="B1378" s="7" t="str">
        <f>IF(CAPTURE_DATA!W1379=0,"",CAPTURE_DATA!W1379)</f>
        <v/>
      </c>
      <c r="C1378" s="272" t="str">
        <f t="shared" si="106"/>
        <v/>
      </c>
      <c r="D1378" s="272" t="str">
        <f t="shared" si="107"/>
        <v/>
      </c>
      <c r="E1378" s="272">
        <f t="shared" si="108"/>
        <v>0</v>
      </c>
      <c r="F1378" s="272">
        <v>1376</v>
      </c>
      <c r="G1378" s="272" t="str">
        <f t="shared" si="109"/>
        <v/>
      </c>
      <c r="H1378" s="272" t="str">
        <f>IFERROR(VLOOKUP(B1378,CAPTURE_DATA!$W$4:$Z$2000,4,FALSE),"")</f>
        <v/>
      </c>
    </row>
    <row r="1379" spans="1:8" x14ac:dyDescent="0.35">
      <c r="A1379" s="272">
        <f t="shared" si="105"/>
        <v>1</v>
      </c>
      <c r="B1379" s="7" t="str">
        <f>IF(CAPTURE_DATA!W1380=0,"",CAPTURE_DATA!W1380)</f>
        <v/>
      </c>
      <c r="C1379" s="272" t="str">
        <f t="shared" si="106"/>
        <v/>
      </c>
      <c r="D1379" s="272" t="str">
        <f t="shared" si="107"/>
        <v/>
      </c>
      <c r="E1379" s="272">
        <f t="shared" si="108"/>
        <v>0</v>
      </c>
      <c r="F1379" s="272">
        <v>1377</v>
      </c>
      <c r="G1379" s="272" t="str">
        <f t="shared" si="109"/>
        <v/>
      </c>
      <c r="H1379" s="272" t="str">
        <f>IFERROR(VLOOKUP(B1379,CAPTURE_DATA!$W$4:$Z$2000,4,FALSE),"")</f>
        <v/>
      </c>
    </row>
    <row r="1380" spans="1:8" x14ac:dyDescent="0.35">
      <c r="A1380" s="272">
        <f t="shared" si="105"/>
        <v>1</v>
      </c>
      <c r="B1380" s="7" t="str">
        <f>IF(CAPTURE_DATA!W1381=0,"",CAPTURE_DATA!W1381)</f>
        <v/>
      </c>
      <c r="C1380" s="272" t="str">
        <f t="shared" si="106"/>
        <v/>
      </c>
      <c r="D1380" s="272" t="str">
        <f t="shared" si="107"/>
        <v/>
      </c>
      <c r="E1380" s="272">
        <f t="shared" si="108"/>
        <v>0</v>
      </c>
      <c r="F1380" s="272">
        <v>1378</v>
      </c>
      <c r="G1380" s="272" t="str">
        <f t="shared" si="109"/>
        <v/>
      </c>
      <c r="H1380" s="272" t="str">
        <f>IFERROR(VLOOKUP(B1380,CAPTURE_DATA!$W$4:$Z$2000,4,FALSE),"")</f>
        <v/>
      </c>
    </row>
    <row r="1381" spans="1:8" x14ac:dyDescent="0.35">
      <c r="A1381" s="272">
        <f t="shared" si="105"/>
        <v>1</v>
      </c>
      <c r="B1381" s="7" t="str">
        <f>IF(CAPTURE_DATA!W1382=0,"",CAPTURE_DATA!W1382)</f>
        <v/>
      </c>
      <c r="C1381" s="272" t="str">
        <f t="shared" si="106"/>
        <v/>
      </c>
      <c r="D1381" s="272" t="str">
        <f t="shared" si="107"/>
        <v/>
      </c>
      <c r="E1381" s="272">
        <f t="shared" si="108"/>
        <v>0</v>
      </c>
      <c r="F1381" s="272">
        <v>1379</v>
      </c>
      <c r="G1381" s="272" t="str">
        <f t="shared" si="109"/>
        <v/>
      </c>
      <c r="H1381" s="272" t="str">
        <f>IFERROR(VLOOKUP(B1381,CAPTURE_DATA!$W$4:$Z$2000,4,FALSE),"")</f>
        <v/>
      </c>
    </row>
    <row r="1382" spans="1:8" x14ac:dyDescent="0.35">
      <c r="A1382" s="272">
        <f t="shared" si="105"/>
        <v>1</v>
      </c>
      <c r="B1382" s="7" t="str">
        <f>IF(CAPTURE_DATA!W1383=0,"",CAPTURE_DATA!W1383)</f>
        <v/>
      </c>
      <c r="C1382" s="272" t="str">
        <f t="shared" si="106"/>
        <v/>
      </c>
      <c r="D1382" s="272" t="str">
        <f t="shared" si="107"/>
        <v/>
      </c>
      <c r="E1382" s="272">
        <f t="shared" si="108"/>
        <v>0</v>
      </c>
      <c r="F1382" s="272">
        <v>1380</v>
      </c>
      <c r="G1382" s="272" t="str">
        <f t="shared" si="109"/>
        <v/>
      </c>
      <c r="H1382" s="272" t="str">
        <f>IFERROR(VLOOKUP(B1382,CAPTURE_DATA!$W$4:$Z$2000,4,FALSE),"")</f>
        <v/>
      </c>
    </row>
    <row r="1383" spans="1:8" x14ac:dyDescent="0.35">
      <c r="A1383" s="272">
        <f t="shared" si="105"/>
        <v>1</v>
      </c>
      <c r="B1383" s="7" t="str">
        <f>IF(CAPTURE_DATA!W1384=0,"",CAPTURE_DATA!W1384)</f>
        <v/>
      </c>
      <c r="C1383" s="272" t="str">
        <f t="shared" si="106"/>
        <v/>
      </c>
      <c r="D1383" s="272" t="str">
        <f t="shared" si="107"/>
        <v/>
      </c>
      <c r="E1383" s="272">
        <f t="shared" si="108"/>
        <v>0</v>
      </c>
      <c r="F1383" s="272">
        <v>1381</v>
      </c>
      <c r="G1383" s="272" t="str">
        <f t="shared" si="109"/>
        <v/>
      </c>
      <c r="H1383" s="272" t="str">
        <f>IFERROR(VLOOKUP(B1383,CAPTURE_DATA!$W$4:$Z$2000,4,FALSE),"")</f>
        <v/>
      </c>
    </row>
    <row r="1384" spans="1:8" x14ac:dyDescent="0.35">
      <c r="A1384" s="272">
        <f t="shared" si="105"/>
        <v>1</v>
      </c>
      <c r="B1384" s="7" t="str">
        <f>IF(CAPTURE_DATA!W1385=0,"",CAPTURE_DATA!W1385)</f>
        <v/>
      </c>
      <c r="C1384" s="272" t="str">
        <f t="shared" si="106"/>
        <v/>
      </c>
      <c r="D1384" s="272" t="str">
        <f t="shared" si="107"/>
        <v/>
      </c>
      <c r="E1384" s="272">
        <f t="shared" si="108"/>
        <v>0</v>
      </c>
      <c r="F1384" s="272">
        <v>1382</v>
      </c>
      <c r="G1384" s="272" t="str">
        <f t="shared" si="109"/>
        <v/>
      </c>
      <c r="H1384" s="272" t="str">
        <f>IFERROR(VLOOKUP(B1384,CAPTURE_DATA!$W$4:$Z$2000,4,FALSE),"")</f>
        <v/>
      </c>
    </row>
    <row r="1385" spans="1:8" x14ac:dyDescent="0.35">
      <c r="A1385" s="272">
        <f t="shared" si="105"/>
        <v>1</v>
      </c>
      <c r="B1385" s="7" t="str">
        <f>IF(CAPTURE_DATA!W1386=0,"",CAPTURE_DATA!W1386)</f>
        <v/>
      </c>
      <c r="C1385" s="272" t="str">
        <f t="shared" si="106"/>
        <v/>
      </c>
      <c r="D1385" s="272" t="str">
        <f t="shared" si="107"/>
        <v/>
      </c>
      <c r="E1385" s="272">
        <f t="shared" si="108"/>
        <v>0</v>
      </c>
      <c r="F1385" s="272">
        <v>1383</v>
      </c>
      <c r="G1385" s="272" t="str">
        <f t="shared" si="109"/>
        <v/>
      </c>
      <c r="H1385" s="272" t="str">
        <f>IFERROR(VLOOKUP(B1385,CAPTURE_DATA!$W$4:$Z$2000,4,FALSE),"")</f>
        <v/>
      </c>
    </row>
    <row r="1386" spans="1:8" x14ac:dyDescent="0.35">
      <c r="A1386" s="272">
        <f t="shared" si="105"/>
        <v>1</v>
      </c>
      <c r="B1386" s="7" t="str">
        <f>IF(CAPTURE_DATA!W1387=0,"",CAPTURE_DATA!W1387)</f>
        <v/>
      </c>
      <c r="C1386" s="272" t="str">
        <f t="shared" si="106"/>
        <v/>
      </c>
      <c r="D1386" s="272" t="str">
        <f t="shared" si="107"/>
        <v/>
      </c>
      <c r="E1386" s="272">
        <f t="shared" si="108"/>
        <v>0</v>
      </c>
      <c r="F1386" s="272">
        <v>1384</v>
      </c>
      <c r="G1386" s="272" t="str">
        <f t="shared" si="109"/>
        <v/>
      </c>
      <c r="H1386" s="272" t="str">
        <f>IFERROR(VLOOKUP(B1386,CAPTURE_DATA!$W$4:$Z$2000,4,FALSE),"")</f>
        <v/>
      </c>
    </row>
    <row r="1387" spans="1:8" x14ac:dyDescent="0.35">
      <c r="A1387" s="272">
        <f t="shared" si="105"/>
        <v>1</v>
      </c>
      <c r="B1387" s="7" t="str">
        <f>IF(CAPTURE_DATA!W1388=0,"",CAPTURE_DATA!W1388)</f>
        <v/>
      </c>
      <c r="C1387" s="272" t="str">
        <f t="shared" si="106"/>
        <v/>
      </c>
      <c r="D1387" s="272" t="str">
        <f t="shared" si="107"/>
        <v/>
      </c>
      <c r="E1387" s="272">
        <f t="shared" si="108"/>
        <v>0</v>
      </c>
      <c r="F1387" s="272">
        <v>1385</v>
      </c>
      <c r="G1387" s="272" t="str">
        <f t="shared" si="109"/>
        <v/>
      </c>
      <c r="H1387" s="272" t="str">
        <f>IFERROR(VLOOKUP(B1387,CAPTURE_DATA!$W$4:$Z$2000,4,FALSE),"")</f>
        <v/>
      </c>
    </row>
    <row r="1388" spans="1:8" x14ac:dyDescent="0.35">
      <c r="A1388" s="272">
        <f t="shared" si="105"/>
        <v>1</v>
      </c>
      <c r="B1388" s="7" t="str">
        <f>IF(CAPTURE_DATA!W1389=0,"",CAPTURE_DATA!W1389)</f>
        <v/>
      </c>
      <c r="C1388" s="272" t="str">
        <f t="shared" si="106"/>
        <v/>
      </c>
      <c r="D1388" s="272" t="str">
        <f t="shared" si="107"/>
        <v/>
      </c>
      <c r="E1388" s="272">
        <f t="shared" si="108"/>
        <v>0</v>
      </c>
      <c r="F1388" s="272">
        <v>1386</v>
      </c>
      <c r="G1388" s="272" t="str">
        <f t="shared" si="109"/>
        <v/>
      </c>
      <c r="H1388" s="272" t="str">
        <f>IFERROR(VLOOKUP(B1388,CAPTURE_DATA!$W$4:$Z$2000,4,FALSE),"")</f>
        <v/>
      </c>
    </row>
    <row r="1389" spans="1:8" x14ac:dyDescent="0.35">
      <c r="A1389" s="272">
        <f t="shared" si="105"/>
        <v>1</v>
      </c>
      <c r="B1389" s="7" t="str">
        <f>IF(CAPTURE_DATA!W1390=0,"",CAPTURE_DATA!W1390)</f>
        <v/>
      </c>
      <c r="C1389" s="272" t="str">
        <f t="shared" si="106"/>
        <v/>
      </c>
      <c r="D1389" s="272" t="str">
        <f t="shared" si="107"/>
        <v/>
      </c>
      <c r="E1389" s="272">
        <f t="shared" si="108"/>
        <v>0</v>
      </c>
      <c r="F1389" s="272">
        <v>1387</v>
      </c>
      <c r="G1389" s="272" t="str">
        <f t="shared" si="109"/>
        <v/>
      </c>
      <c r="H1389" s="272" t="str">
        <f>IFERROR(VLOOKUP(B1389,CAPTURE_DATA!$W$4:$Z$2000,4,FALSE),"")</f>
        <v/>
      </c>
    </row>
    <row r="1390" spans="1:8" x14ac:dyDescent="0.35">
      <c r="A1390" s="272">
        <f t="shared" si="105"/>
        <v>1</v>
      </c>
      <c r="B1390" s="7" t="str">
        <f>IF(CAPTURE_DATA!W1391=0,"",CAPTURE_DATA!W1391)</f>
        <v/>
      </c>
      <c r="C1390" s="272" t="str">
        <f t="shared" si="106"/>
        <v/>
      </c>
      <c r="D1390" s="272" t="str">
        <f t="shared" si="107"/>
        <v/>
      </c>
      <c r="E1390" s="272">
        <f t="shared" si="108"/>
        <v>0</v>
      </c>
      <c r="F1390" s="272">
        <v>1388</v>
      </c>
      <c r="G1390" s="272" t="str">
        <f t="shared" si="109"/>
        <v/>
      </c>
      <c r="H1390" s="272" t="str">
        <f>IFERROR(VLOOKUP(B1390,CAPTURE_DATA!$W$4:$Z$2000,4,FALSE),"")</f>
        <v/>
      </c>
    </row>
    <row r="1391" spans="1:8" x14ac:dyDescent="0.35">
      <c r="A1391" s="272">
        <f t="shared" si="105"/>
        <v>1</v>
      </c>
      <c r="B1391" s="7" t="str">
        <f>IF(CAPTURE_DATA!W1392=0,"",CAPTURE_DATA!W1392)</f>
        <v/>
      </c>
      <c r="C1391" s="272" t="str">
        <f t="shared" si="106"/>
        <v/>
      </c>
      <c r="D1391" s="272" t="str">
        <f t="shared" si="107"/>
        <v/>
      </c>
      <c r="E1391" s="272">
        <f t="shared" si="108"/>
        <v>0</v>
      </c>
      <c r="F1391" s="272">
        <v>1389</v>
      </c>
      <c r="G1391" s="272" t="str">
        <f t="shared" si="109"/>
        <v/>
      </c>
      <c r="H1391" s="272" t="str">
        <f>IFERROR(VLOOKUP(B1391,CAPTURE_DATA!$W$4:$Z$2000,4,FALSE),"")</f>
        <v/>
      </c>
    </row>
    <row r="1392" spans="1:8" x14ac:dyDescent="0.35">
      <c r="A1392" s="272">
        <f t="shared" si="105"/>
        <v>1</v>
      </c>
      <c r="B1392" s="7" t="str">
        <f>IF(CAPTURE_DATA!W1393=0,"",CAPTURE_DATA!W1393)</f>
        <v/>
      </c>
      <c r="C1392" s="272" t="str">
        <f t="shared" si="106"/>
        <v/>
      </c>
      <c r="D1392" s="272" t="str">
        <f t="shared" si="107"/>
        <v/>
      </c>
      <c r="E1392" s="272">
        <f t="shared" si="108"/>
        <v>0</v>
      </c>
      <c r="F1392" s="272">
        <v>1390</v>
      </c>
      <c r="G1392" s="272" t="str">
        <f t="shared" si="109"/>
        <v/>
      </c>
      <c r="H1392" s="272" t="str">
        <f>IFERROR(VLOOKUP(B1392,CAPTURE_DATA!$W$4:$Z$2000,4,FALSE),"")</f>
        <v/>
      </c>
    </row>
    <row r="1393" spans="1:8" x14ac:dyDescent="0.35">
      <c r="A1393" s="272">
        <f t="shared" si="105"/>
        <v>1</v>
      </c>
      <c r="B1393" s="7" t="str">
        <f>IF(CAPTURE_DATA!W1394=0,"",CAPTURE_DATA!W1394)</f>
        <v/>
      </c>
      <c r="C1393" s="272" t="str">
        <f t="shared" si="106"/>
        <v/>
      </c>
      <c r="D1393" s="272" t="str">
        <f t="shared" si="107"/>
        <v/>
      </c>
      <c r="E1393" s="272">
        <f t="shared" si="108"/>
        <v>0</v>
      </c>
      <c r="F1393" s="272">
        <v>1391</v>
      </c>
      <c r="G1393" s="272" t="str">
        <f t="shared" si="109"/>
        <v/>
      </c>
      <c r="H1393" s="272" t="str">
        <f>IFERROR(VLOOKUP(B1393,CAPTURE_DATA!$W$4:$Z$2000,4,FALSE),"")</f>
        <v/>
      </c>
    </row>
    <row r="1394" spans="1:8" x14ac:dyDescent="0.35">
      <c r="A1394" s="272">
        <f t="shared" si="105"/>
        <v>1</v>
      </c>
      <c r="B1394" s="7" t="str">
        <f>IF(CAPTURE_DATA!W1395=0,"",CAPTURE_DATA!W1395)</f>
        <v/>
      </c>
      <c r="C1394" s="272" t="str">
        <f t="shared" si="106"/>
        <v/>
      </c>
      <c r="D1394" s="272" t="str">
        <f t="shared" si="107"/>
        <v/>
      </c>
      <c r="E1394" s="272">
        <f t="shared" si="108"/>
        <v>0</v>
      </c>
      <c r="F1394" s="272">
        <v>1392</v>
      </c>
      <c r="G1394" s="272" t="str">
        <f t="shared" si="109"/>
        <v/>
      </c>
      <c r="H1394" s="272" t="str">
        <f>IFERROR(VLOOKUP(B1394,CAPTURE_DATA!$W$4:$Z$2000,4,FALSE),"")</f>
        <v/>
      </c>
    </row>
    <row r="1395" spans="1:8" x14ac:dyDescent="0.35">
      <c r="A1395" s="272">
        <f t="shared" si="105"/>
        <v>1</v>
      </c>
      <c r="B1395" s="7" t="str">
        <f>IF(CAPTURE_DATA!W1396=0,"",CAPTURE_DATA!W1396)</f>
        <v/>
      </c>
      <c r="C1395" s="272" t="str">
        <f t="shared" si="106"/>
        <v/>
      </c>
      <c r="D1395" s="272" t="str">
        <f t="shared" si="107"/>
        <v/>
      </c>
      <c r="E1395" s="272">
        <f t="shared" si="108"/>
        <v>0</v>
      </c>
      <c r="F1395" s="272">
        <v>1393</v>
      </c>
      <c r="G1395" s="272" t="str">
        <f t="shared" si="109"/>
        <v/>
      </c>
      <c r="H1395" s="272" t="str">
        <f>IFERROR(VLOOKUP(B1395,CAPTURE_DATA!$W$4:$Z$2000,4,FALSE),"")</f>
        <v/>
      </c>
    </row>
    <row r="1396" spans="1:8" x14ac:dyDescent="0.35">
      <c r="A1396" s="272">
        <f t="shared" si="105"/>
        <v>1</v>
      </c>
      <c r="B1396" s="7" t="str">
        <f>IF(CAPTURE_DATA!W1397=0,"",CAPTURE_DATA!W1397)</f>
        <v/>
      </c>
      <c r="C1396" s="272" t="str">
        <f t="shared" si="106"/>
        <v/>
      </c>
      <c r="D1396" s="272" t="str">
        <f t="shared" si="107"/>
        <v/>
      </c>
      <c r="E1396" s="272">
        <f t="shared" si="108"/>
        <v>0</v>
      </c>
      <c r="F1396" s="272">
        <v>1394</v>
      </c>
      <c r="G1396" s="272" t="str">
        <f t="shared" si="109"/>
        <v/>
      </c>
      <c r="H1396" s="272" t="str">
        <f>IFERROR(VLOOKUP(B1396,CAPTURE_DATA!$W$4:$Z$2000,4,FALSE),"")</f>
        <v/>
      </c>
    </row>
    <row r="1397" spans="1:8" x14ac:dyDescent="0.35">
      <c r="A1397" s="272">
        <f t="shared" si="105"/>
        <v>1</v>
      </c>
      <c r="B1397" s="7" t="str">
        <f>IF(CAPTURE_DATA!W1398=0,"",CAPTURE_DATA!W1398)</f>
        <v/>
      </c>
      <c r="C1397" s="272" t="str">
        <f t="shared" si="106"/>
        <v/>
      </c>
      <c r="D1397" s="272" t="str">
        <f t="shared" si="107"/>
        <v/>
      </c>
      <c r="E1397" s="272">
        <f t="shared" si="108"/>
        <v>0</v>
      </c>
      <c r="F1397" s="272">
        <v>1395</v>
      </c>
      <c r="G1397" s="272" t="str">
        <f t="shared" si="109"/>
        <v/>
      </c>
      <c r="H1397" s="272" t="str">
        <f>IFERROR(VLOOKUP(B1397,CAPTURE_DATA!$W$4:$Z$2000,4,FALSE),"")</f>
        <v/>
      </c>
    </row>
    <row r="1398" spans="1:8" x14ac:dyDescent="0.35">
      <c r="A1398" s="272">
        <f t="shared" si="105"/>
        <v>1</v>
      </c>
      <c r="B1398" s="7" t="str">
        <f>IF(CAPTURE_DATA!W1399=0,"",CAPTURE_DATA!W1399)</f>
        <v/>
      </c>
      <c r="C1398" s="272" t="str">
        <f t="shared" si="106"/>
        <v/>
      </c>
      <c r="D1398" s="272" t="str">
        <f t="shared" si="107"/>
        <v/>
      </c>
      <c r="E1398" s="272">
        <f t="shared" si="108"/>
        <v>0</v>
      </c>
      <c r="F1398" s="272">
        <v>1396</v>
      </c>
      <c r="G1398" s="272" t="str">
        <f t="shared" si="109"/>
        <v/>
      </c>
      <c r="H1398" s="272" t="str">
        <f>IFERROR(VLOOKUP(B1398,CAPTURE_DATA!$W$4:$Z$2000,4,FALSE),"")</f>
        <v/>
      </c>
    </row>
    <row r="1399" spans="1:8" x14ac:dyDescent="0.35">
      <c r="A1399" s="272">
        <f t="shared" si="105"/>
        <v>1</v>
      </c>
      <c r="B1399" s="7" t="str">
        <f>IF(CAPTURE_DATA!W1400=0,"",CAPTURE_DATA!W1400)</f>
        <v/>
      </c>
      <c r="C1399" s="272" t="str">
        <f t="shared" si="106"/>
        <v/>
      </c>
      <c r="D1399" s="272" t="str">
        <f t="shared" si="107"/>
        <v/>
      </c>
      <c r="E1399" s="272">
        <f t="shared" si="108"/>
        <v>0</v>
      </c>
      <c r="F1399" s="272">
        <v>1397</v>
      </c>
      <c r="G1399" s="272" t="str">
        <f t="shared" si="109"/>
        <v/>
      </c>
      <c r="H1399" s="272" t="str">
        <f>IFERROR(VLOOKUP(B1399,CAPTURE_DATA!$W$4:$Z$2000,4,FALSE),"")</f>
        <v/>
      </c>
    </row>
    <row r="1400" spans="1:8" x14ac:dyDescent="0.35">
      <c r="A1400" s="272">
        <f t="shared" si="105"/>
        <v>1</v>
      </c>
      <c r="B1400" s="7" t="str">
        <f>IF(CAPTURE_DATA!W1401=0,"",CAPTURE_DATA!W1401)</f>
        <v/>
      </c>
      <c r="C1400" s="272" t="str">
        <f t="shared" si="106"/>
        <v/>
      </c>
      <c r="D1400" s="272" t="str">
        <f t="shared" si="107"/>
        <v/>
      </c>
      <c r="E1400" s="272">
        <f t="shared" si="108"/>
        <v>0</v>
      </c>
      <c r="F1400" s="272">
        <v>1398</v>
      </c>
      <c r="G1400" s="272" t="str">
        <f t="shared" si="109"/>
        <v/>
      </c>
      <c r="H1400" s="272" t="str">
        <f>IFERROR(VLOOKUP(B1400,CAPTURE_DATA!$W$4:$Z$2000,4,FALSE),"")</f>
        <v/>
      </c>
    </row>
    <row r="1401" spans="1:8" x14ac:dyDescent="0.35">
      <c r="A1401" s="272">
        <f t="shared" si="105"/>
        <v>1</v>
      </c>
      <c r="B1401" s="7" t="str">
        <f>IF(CAPTURE_DATA!W1402=0,"",CAPTURE_DATA!W1402)</f>
        <v/>
      </c>
      <c r="C1401" s="272" t="str">
        <f t="shared" si="106"/>
        <v/>
      </c>
      <c r="D1401" s="272" t="str">
        <f t="shared" si="107"/>
        <v/>
      </c>
      <c r="E1401" s="272">
        <f t="shared" si="108"/>
        <v>0</v>
      </c>
      <c r="F1401" s="272">
        <v>1399</v>
      </c>
      <c r="G1401" s="272" t="str">
        <f t="shared" si="109"/>
        <v/>
      </c>
      <c r="H1401" s="272" t="str">
        <f>IFERROR(VLOOKUP(B1401,CAPTURE_DATA!$W$4:$Z$2000,4,FALSE),"")</f>
        <v/>
      </c>
    </row>
    <row r="1402" spans="1:8" x14ac:dyDescent="0.35">
      <c r="A1402" s="272">
        <f t="shared" si="105"/>
        <v>1</v>
      </c>
      <c r="B1402" s="7" t="str">
        <f>IF(CAPTURE_DATA!W1403=0,"",CAPTURE_DATA!W1403)</f>
        <v/>
      </c>
      <c r="C1402" s="272" t="str">
        <f t="shared" si="106"/>
        <v/>
      </c>
      <c r="D1402" s="272" t="str">
        <f t="shared" si="107"/>
        <v/>
      </c>
      <c r="E1402" s="272">
        <f t="shared" si="108"/>
        <v>0</v>
      </c>
      <c r="F1402" s="272">
        <v>1400</v>
      </c>
      <c r="G1402" s="272" t="str">
        <f t="shared" si="109"/>
        <v/>
      </c>
      <c r="H1402" s="272" t="str">
        <f>IFERROR(VLOOKUP(B1402,CAPTURE_DATA!$W$4:$Z$2000,4,FALSE),"")</f>
        <v/>
      </c>
    </row>
    <row r="1403" spans="1:8" x14ac:dyDescent="0.35">
      <c r="A1403" s="272">
        <f t="shared" si="105"/>
        <v>1</v>
      </c>
      <c r="B1403" s="7" t="str">
        <f>IF(CAPTURE_DATA!W1404=0,"",CAPTURE_DATA!W1404)</f>
        <v/>
      </c>
      <c r="C1403" s="272" t="str">
        <f t="shared" si="106"/>
        <v/>
      </c>
      <c r="D1403" s="272" t="str">
        <f t="shared" si="107"/>
        <v/>
      </c>
      <c r="E1403" s="272">
        <f t="shared" si="108"/>
        <v>0</v>
      </c>
      <c r="F1403" s="272">
        <v>1401</v>
      </c>
      <c r="G1403" s="272" t="str">
        <f t="shared" si="109"/>
        <v/>
      </c>
      <c r="H1403" s="272" t="str">
        <f>IFERROR(VLOOKUP(B1403,CAPTURE_DATA!$W$4:$Z$2000,4,FALSE),"")</f>
        <v/>
      </c>
    </row>
    <row r="1404" spans="1:8" x14ac:dyDescent="0.35">
      <c r="A1404" s="272">
        <f t="shared" si="105"/>
        <v>1</v>
      </c>
      <c r="B1404" s="7" t="str">
        <f>IF(CAPTURE_DATA!W1405=0,"",CAPTURE_DATA!W1405)</f>
        <v/>
      </c>
      <c r="C1404" s="272" t="str">
        <f t="shared" si="106"/>
        <v/>
      </c>
      <c r="D1404" s="272" t="str">
        <f t="shared" si="107"/>
        <v/>
      </c>
      <c r="E1404" s="272">
        <f t="shared" si="108"/>
        <v>0</v>
      </c>
      <c r="F1404" s="272">
        <v>1402</v>
      </c>
      <c r="G1404" s="272" t="str">
        <f t="shared" si="109"/>
        <v/>
      </c>
      <c r="H1404" s="272" t="str">
        <f>IFERROR(VLOOKUP(B1404,CAPTURE_DATA!$W$4:$Z$2000,4,FALSE),"")</f>
        <v/>
      </c>
    </row>
    <row r="1405" spans="1:8" x14ac:dyDescent="0.35">
      <c r="A1405" s="272">
        <f t="shared" si="105"/>
        <v>1</v>
      </c>
      <c r="B1405" s="7" t="str">
        <f>IF(CAPTURE_DATA!W1406=0,"",CAPTURE_DATA!W1406)</f>
        <v/>
      </c>
      <c r="C1405" s="272" t="str">
        <f t="shared" si="106"/>
        <v/>
      </c>
      <c r="D1405" s="272" t="str">
        <f t="shared" si="107"/>
        <v/>
      </c>
      <c r="E1405" s="272">
        <f t="shared" si="108"/>
        <v>0</v>
      </c>
      <c r="F1405" s="272">
        <v>1403</v>
      </c>
      <c r="G1405" s="272" t="str">
        <f t="shared" si="109"/>
        <v/>
      </c>
      <c r="H1405" s="272" t="str">
        <f>IFERROR(VLOOKUP(B1405,CAPTURE_DATA!$W$4:$Z$2000,4,FALSE),"")</f>
        <v/>
      </c>
    </row>
    <row r="1406" spans="1:8" x14ac:dyDescent="0.35">
      <c r="A1406" s="272">
        <f t="shared" si="105"/>
        <v>1</v>
      </c>
      <c r="B1406" s="7" t="str">
        <f>IF(CAPTURE_DATA!W1407=0,"",CAPTURE_DATA!W1407)</f>
        <v/>
      </c>
      <c r="C1406" s="272" t="str">
        <f t="shared" si="106"/>
        <v/>
      </c>
      <c r="D1406" s="272" t="str">
        <f t="shared" si="107"/>
        <v/>
      </c>
      <c r="E1406" s="272">
        <f t="shared" si="108"/>
        <v>0</v>
      </c>
      <c r="F1406" s="272">
        <v>1404</v>
      </c>
      <c r="G1406" s="272" t="str">
        <f t="shared" si="109"/>
        <v/>
      </c>
      <c r="H1406" s="272" t="str">
        <f>IFERROR(VLOOKUP(B1406,CAPTURE_DATA!$W$4:$Z$2000,4,FALSE),"")</f>
        <v/>
      </c>
    </row>
    <row r="1407" spans="1:8" x14ac:dyDescent="0.35">
      <c r="A1407" s="272">
        <f t="shared" si="105"/>
        <v>1</v>
      </c>
      <c r="B1407" s="7" t="str">
        <f>IF(CAPTURE_DATA!W1408=0,"",CAPTURE_DATA!W1408)</f>
        <v/>
      </c>
      <c r="C1407" s="272" t="str">
        <f t="shared" si="106"/>
        <v/>
      </c>
      <c r="D1407" s="272" t="str">
        <f t="shared" si="107"/>
        <v/>
      </c>
      <c r="E1407" s="272">
        <f t="shared" si="108"/>
        <v>0</v>
      </c>
      <c r="F1407" s="272">
        <v>1405</v>
      </c>
      <c r="G1407" s="272" t="str">
        <f t="shared" si="109"/>
        <v/>
      </c>
      <c r="H1407" s="272" t="str">
        <f>IFERROR(VLOOKUP(B1407,CAPTURE_DATA!$W$4:$Z$2000,4,FALSE),"")</f>
        <v/>
      </c>
    </row>
    <row r="1408" spans="1:8" x14ac:dyDescent="0.35">
      <c r="A1408" s="272">
        <f t="shared" si="105"/>
        <v>1</v>
      </c>
      <c r="B1408" s="7" t="str">
        <f>IF(CAPTURE_DATA!W1409=0,"",CAPTURE_DATA!W1409)</f>
        <v/>
      </c>
      <c r="C1408" s="272" t="str">
        <f t="shared" si="106"/>
        <v/>
      </c>
      <c r="D1408" s="272" t="str">
        <f t="shared" si="107"/>
        <v/>
      </c>
      <c r="E1408" s="272">
        <f t="shared" si="108"/>
        <v>0</v>
      </c>
      <c r="F1408" s="272">
        <v>1406</v>
      </c>
      <c r="G1408" s="272" t="str">
        <f t="shared" si="109"/>
        <v/>
      </c>
      <c r="H1408" s="272" t="str">
        <f>IFERROR(VLOOKUP(B1408,CAPTURE_DATA!$W$4:$Z$2000,4,FALSE),"")</f>
        <v/>
      </c>
    </row>
    <row r="1409" spans="1:8" x14ac:dyDescent="0.35">
      <c r="A1409" s="272">
        <f t="shared" si="105"/>
        <v>1</v>
      </c>
      <c r="B1409" s="7" t="str">
        <f>IF(CAPTURE_DATA!W1410=0,"",CAPTURE_DATA!W1410)</f>
        <v/>
      </c>
      <c r="C1409" s="272" t="str">
        <f t="shared" si="106"/>
        <v/>
      </c>
      <c r="D1409" s="272" t="str">
        <f t="shared" si="107"/>
        <v/>
      </c>
      <c r="E1409" s="272">
        <f t="shared" si="108"/>
        <v>0</v>
      </c>
      <c r="F1409" s="272">
        <v>1407</v>
      </c>
      <c r="G1409" s="272" t="str">
        <f t="shared" si="109"/>
        <v/>
      </c>
      <c r="H1409" s="272" t="str">
        <f>IFERROR(VLOOKUP(B1409,CAPTURE_DATA!$W$4:$Z$2000,4,FALSE),"")</f>
        <v/>
      </c>
    </row>
    <row r="1410" spans="1:8" x14ac:dyDescent="0.35">
      <c r="A1410" s="272">
        <f t="shared" si="105"/>
        <v>1</v>
      </c>
      <c r="B1410" s="7" t="str">
        <f>IF(CAPTURE_DATA!W1411=0,"",CAPTURE_DATA!W1411)</f>
        <v/>
      </c>
      <c r="C1410" s="272" t="str">
        <f t="shared" si="106"/>
        <v/>
      </c>
      <c r="D1410" s="272" t="str">
        <f t="shared" si="107"/>
        <v/>
      </c>
      <c r="E1410" s="272">
        <f t="shared" si="108"/>
        <v>0</v>
      </c>
      <c r="F1410" s="272">
        <v>1408</v>
      </c>
      <c r="G1410" s="272" t="str">
        <f t="shared" si="109"/>
        <v/>
      </c>
      <c r="H1410" s="272" t="str">
        <f>IFERROR(VLOOKUP(B1410,CAPTURE_DATA!$W$4:$Z$2000,4,FALSE),"")</f>
        <v/>
      </c>
    </row>
    <row r="1411" spans="1:8" x14ac:dyDescent="0.35">
      <c r="A1411" s="272">
        <f t="shared" si="105"/>
        <v>1</v>
      </c>
      <c r="B1411" s="7" t="str">
        <f>IF(CAPTURE_DATA!W1412=0,"",CAPTURE_DATA!W1412)</f>
        <v/>
      </c>
      <c r="C1411" s="272" t="str">
        <f t="shared" si="106"/>
        <v/>
      </c>
      <c r="D1411" s="272" t="str">
        <f t="shared" si="107"/>
        <v/>
      </c>
      <c r="E1411" s="272">
        <f t="shared" si="108"/>
        <v>0</v>
      </c>
      <c r="F1411" s="272">
        <v>1409</v>
      </c>
      <c r="G1411" s="272" t="str">
        <f t="shared" si="109"/>
        <v/>
      </c>
      <c r="H1411" s="272" t="str">
        <f>IFERROR(VLOOKUP(B1411,CAPTURE_DATA!$W$4:$Z$2000,4,FALSE),"")</f>
        <v/>
      </c>
    </row>
    <row r="1412" spans="1:8" x14ac:dyDescent="0.35">
      <c r="A1412" s="272">
        <f t="shared" ref="A1412:A1475" si="110">RANK(E1412,$E$3:$E$2000,)</f>
        <v>1</v>
      </c>
      <c r="B1412" s="7" t="str">
        <f>IF(CAPTURE_DATA!W1413=0,"",CAPTURE_DATA!W1413)</f>
        <v/>
      </c>
      <c r="C1412" s="272" t="str">
        <f t="shared" ref="C1412:C1475" si="111">IFERROR(VALUE(B1412),"")</f>
        <v/>
      </c>
      <c r="D1412" s="272" t="str">
        <f t="shared" ref="D1412:D1475" si="112">IF(CONCATENATE(B1412,"-",H1412)="-","",(CONCATENATE(B1412,"-",H1412)))</f>
        <v/>
      </c>
      <c r="E1412" s="272">
        <f t="shared" ref="E1412:E1475" si="113">IF(C1412="",0,C1412)</f>
        <v>0</v>
      </c>
      <c r="F1412" s="272">
        <v>1410</v>
      </c>
      <c r="G1412" s="272" t="str">
        <f t="shared" ref="G1412:G1475" si="114">IFERROR(VLOOKUP(F1412,$A$1:$D$2000,4,FALSE),"")</f>
        <v/>
      </c>
      <c r="H1412" s="272" t="str">
        <f>IFERROR(VLOOKUP(B1412,CAPTURE_DATA!$W$4:$Z$2000,4,FALSE),"")</f>
        <v/>
      </c>
    </row>
    <row r="1413" spans="1:8" x14ac:dyDescent="0.35">
      <c r="A1413" s="272">
        <f t="shared" si="110"/>
        <v>1</v>
      </c>
      <c r="B1413" s="7" t="str">
        <f>IF(CAPTURE_DATA!W1414=0,"",CAPTURE_DATA!W1414)</f>
        <v/>
      </c>
      <c r="C1413" s="272" t="str">
        <f t="shared" si="111"/>
        <v/>
      </c>
      <c r="D1413" s="272" t="str">
        <f t="shared" si="112"/>
        <v/>
      </c>
      <c r="E1413" s="272">
        <f t="shared" si="113"/>
        <v>0</v>
      </c>
      <c r="F1413" s="272">
        <v>1411</v>
      </c>
      <c r="G1413" s="272" t="str">
        <f t="shared" si="114"/>
        <v/>
      </c>
      <c r="H1413" s="272" t="str">
        <f>IFERROR(VLOOKUP(B1413,CAPTURE_DATA!$W$4:$Z$2000,4,FALSE),"")</f>
        <v/>
      </c>
    </row>
    <row r="1414" spans="1:8" x14ac:dyDescent="0.35">
      <c r="A1414" s="272">
        <f t="shared" si="110"/>
        <v>1</v>
      </c>
      <c r="B1414" s="7" t="str">
        <f>IF(CAPTURE_DATA!W1415=0,"",CAPTURE_DATA!W1415)</f>
        <v/>
      </c>
      <c r="C1414" s="272" t="str">
        <f t="shared" si="111"/>
        <v/>
      </c>
      <c r="D1414" s="272" t="str">
        <f t="shared" si="112"/>
        <v/>
      </c>
      <c r="E1414" s="272">
        <f t="shared" si="113"/>
        <v>0</v>
      </c>
      <c r="F1414" s="272">
        <v>1412</v>
      </c>
      <c r="G1414" s="272" t="str">
        <f t="shared" si="114"/>
        <v/>
      </c>
      <c r="H1414" s="272" t="str">
        <f>IFERROR(VLOOKUP(B1414,CAPTURE_DATA!$W$4:$Z$2000,4,FALSE),"")</f>
        <v/>
      </c>
    </row>
    <row r="1415" spans="1:8" x14ac:dyDescent="0.35">
      <c r="A1415" s="272">
        <f t="shared" si="110"/>
        <v>1</v>
      </c>
      <c r="B1415" s="7" t="str">
        <f>IF(CAPTURE_DATA!W1416=0,"",CAPTURE_DATA!W1416)</f>
        <v/>
      </c>
      <c r="C1415" s="272" t="str">
        <f t="shared" si="111"/>
        <v/>
      </c>
      <c r="D1415" s="272" t="str">
        <f t="shared" si="112"/>
        <v/>
      </c>
      <c r="E1415" s="272">
        <f t="shared" si="113"/>
        <v>0</v>
      </c>
      <c r="F1415" s="272">
        <v>1413</v>
      </c>
      <c r="G1415" s="272" t="str">
        <f t="shared" si="114"/>
        <v/>
      </c>
      <c r="H1415" s="272" t="str">
        <f>IFERROR(VLOOKUP(B1415,CAPTURE_DATA!$W$4:$Z$2000,4,FALSE),"")</f>
        <v/>
      </c>
    </row>
    <row r="1416" spans="1:8" x14ac:dyDescent="0.35">
      <c r="A1416" s="272">
        <f t="shared" si="110"/>
        <v>1</v>
      </c>
      <c r="B1416" s="7" t="str">
        <f>IF(CAPTURE_DATA!W1417=0,"",CAPTURE_DATA!W1417)</f>
        <v/>
      </c>
      <c r="C1416" s="272" t="str">
        <f t="shared" si="111"/>
        <v/>
      </c>
      <c r="D1416" s="272" t="str">
        <f t="shared" si="112"/>
        <v/>
      </c>
      <c r="E1416" s="272">
        <f t="shared" si="113"/>
        <v>0</v>
      </c>
      <c r="F1416" s="272">
        <v>1414</v>
      </c>
      <c r="G1416" s="272" t="str">
        <f t="shared" si="114"/>
        <v/>
      </c>
      <c r="H1416" s="272" t="str">
        <f>IFERROR(VLOOKUP(B1416,CAPTURE_DATA!$W$4:$Z$2000,4,FALSE),"")</f>
        <v/>
      </c>
    </row>
    <row r="1417" spans="1:8" x14ac:dyDescent="0.35">
      <c r="A1417" s="272">
        <f t="shared" si="110"/>
        <v>1</v>
      </c>
      <c r="B1417" s="7" t="str">
        <f>IF(CAPTURE_DATA!W1418=0,"",CAPTURE_DATA!W1418)</f>
        <v/>
      </c>
      <c r="C1417" s="272" t="str">
        <f t="shared" si="111"/>
        <v/>
      </c>
      <c r="D1417" s="272" t="str">
        <f t="shared" si="112"/>
        <v/>
      </c>
      <c r="E1417" s="272">
        <f t="shared" si="113"/>
        <v>0</v>
      </c>
      <c r="F1417" s="272">
        <v>1415</v>
      </c>
      <c r="G1417" s="272" t="str">
        <f t="shared" si="114"/>
        <v/>
      </c>
      <c r="H1417" s="272" t="str">
        <f>IFERROR(VLOOKUP(B1417,CAPTURE_DATA!$W$4:$Z$2000,4,FALSE),"")</f>
        <v/>
      </c>
    </row>
    <row r="1418" spans="1:8" x14ac:dyDescent="0.35">
      <c r="A1418" s="272">
        <f t="shared" si="110"/>
        <v>1</v>
      </c>
      <c r="B1418" s="7" t="str">
        <f>IF(CAPTURE_DATA!W1419=0,"",CAPTURE_DATA!W1419)</f>
        <v/>
      </c>
      <c r="C1418" s="272" t="str">
        <f t="shared" si="111"/>
        <v/>
      </c>
      <c r="D1418" s="272" t="str">
        <f t="shared" si="112"/>
        <v/>
      </c>
      <c r="E1418" s="272">
        <f t="shared" si="113"/>
        <v>0</v>
      </c>
      <c r="F1418" s="272">
        <v>1416</v>
      </c>
      <c r="G1418" s="272" t="str">
        <f t="shared" si="114"/>
        <v/>
      </c>
      <c r="H1418" s="272" t="str">
        <f>IFERROR(VLOOKUP(B1418,CAPTURE_DATA!$W$4:$Z$2000,4,FALSE),"")</f>
        <v/>
      </c>
    </row>
    <row r="1419" spans="1:8" x14ac:dyDescent="0.35">
      <c r="A1419" s="272">
        <f t="shared" si="110"/>
        <v>1</v>
      </c>
      <c r="B1419" s="7" t="str">
        <f>IF(CAPTURE_DATA!W1420=0,"",CAPTURE_DATA!W1420)</f>
        <v/>
      </c>
      <c r="C1419" s="272" t="str">
        <f t="shared" si="111"/>
        <v/>
      </c>
      <c r="D1419" s="272" t="str">
        <f t="shared" si="112"/>
        <v/>
      </c>
      <c r="E1419" s="272">
        <f t="shared" si="113"/>
        <v>0</v>
      </c>
      <c r="F1419" s="272">
        <v>1417</v>
      </c>
      <c r="G1419" s="272" t="str">
        <f t="shared" si="114"/>
        <v/>
      </c>
      <c r="H1419" s="272" t="str">
        <f>IFERROR(VLOOKUP(B1419,CAPTURE_DATA!$W$4:$Z$2000,4,FALSE),"")</f>
        <v/>
      </c>
    </row>
    <row r="1420" spans="1:8" x14ac:dyDescent="0.35">
      <c r="A1420" s="272">
        <f t="shared" si="110"/>
        <v>1</v>
      </c>
      <c r="B1420" s="7" t="str">
        <f>IF(CAPTURE_DATA!W1421=0,"",CAPTURE_DATA!W1421)</f>
        <v/>
      </c>
      <c r="C1420" s="272" t="str">
        <f t="shared" si="111"/>
        <v/>
      </c>
      <c r="D1420" s="272" t="str">
        <f t="shared" si="112"/>
        <v/>
      </c>
      <c r="E1420" s="272">
        <f t="shared" si="113"/>
        <v>0</v>
      </c>
      <c r="F1420" s="272">
        <v>1418</v>
      </c>
      <c r="G1420" s="272" t="str">
        <f t="shared" si="114"/>
        <v/>
      </c>
      <c r="H1420" s="272" t="str">
        <f>IFERROR(VLOOKUP(B1420,CAPTURE_DATA!$W$4:$Z$2000,4,FALSE),"")</f>
        <v/>
      </c>
    </row>
    <row r="1421" spans="1:8" x14ac:dyDescent="0.35">
      <c r="A1421" s="272">
        <f t="shared" si="110"/>
        <v>1</v>
      </c>
      <c r="B1421" s="7" t="str">
        <f>IF(CAPTURE_DATA!W1422=0,"",CAPTURE_DATA!W1422)</f>
        <v/>
      </c>
      <c r="C1421" s="272" t="str">
        <f t="shared" si="111"/>
        <v/>
      </c>
      <c r="D1421" s="272" t="str">
        <f t="shared" si="112"/>
        <v/>
      </c>
      <c r="E1421" s="272">
        <f t="shared" si="113"/>
        <v>0</v>
      </c>
      <c r="F1421" s="272">
        <v>1419</v>
      </c>
      <c r="G1421" s="272" t="str">
        <f t="shared" si="114"/>
        <v/>
      </c>
      <c r="H1421" s="272" t="str">
        <f>IFERROR(VLOOKUP(B1421,CAPTURE_DATA!$W$4:$Z$2000,4,FALSE),"")</f>
        <v/>
      </c>
    </row>
    <row r="1422" spans="1:8" x14ac:dyDescent="0.35">
      <c r="A1422" s="272">
        <f t="shared" si="110"/>
        <v>1</v>
      </c>
      <c r="B1422" s="7" t="str">
        <f>IF(CAPTURE_DATA!W1423=0,"",CAPTURE_DATA!W1423)</f>
        <v/>
      </c>
      <c r="C1422" s="272" t="str">
        <f t="shared" si="111"/>
        <v/>
      </c>
      <c r="D1422" s="272" t="str">
        <f t="shared" si="112"/>
        <v/>
      </c>
      <c r="E1422" s="272">
        <f t="shared" si="113"/>
        <v>0</v>
      </c>
      <c r="F1422" s="272">
        <v>1420</v>
      </c>
      <c r="G1422" s="272" t="str">
        <f t="shared" si="114"/>
        <v/>
      </c>
      <c r="H1422" s="272" t="str">
        <f>IFERROR(VLOOKUP(B1422,CAPTURE_DATA!$W$4:$Z$2000,4,FALSE),"")</f>
        <v/>
      </c>
    </row>
    <row r="1423" spans="1:8" x14ac:dyDescent="0.35">
      <c r="A1423" s="272">
        <f t="shared" si="110"/>
        <v>1</v>
      </c>
      <c r="B1423" s="7" t="str">
        <f>IF(CAPTURE_DATA!W1424=0,"",CAPTURE_DATA!W1424)</f>
        <v/>
      </c>
      <c r="C1423" s="272" t="str">
        <f t="shared" si="111"/>
        <v/>
      </c>
      <c r="D1423" s="272" t="str">
        <f t="shared" si="112"/>
        <v/>
      </c>
      <c r="E1423" s="272">
        <f t="shared" si="113"/>
        <v>0</v>
      </c>
      <c r="F1423" s="272">
        <v>1421</v>
      </c>
      <c r="G1423" s="272" t="str">
        <f t="shared" si="114"/>
        <v/>
      </c>
      <c r="H1423" s="272" t="str">
        <f>IFERROR(VLOOKUP(B1423,CAPTURE_DATA!$W$4:$Z$2000,4,FALSE),"")</f>
        <v/>
      </c>
    </row>
    <row r="1424" spans="1:8" x14ac:dyDescent="0.35">
      <c r="A1424" s="272">
        <f t="shared" si="110"/>
        <v>1</v>
      </c>
      <c r="B1424" s="7" t="str">
        <f>IF(CAPTURE_DATA!W1425=0,"",CAPTURE_DATA!W1425)</f>
        <v/>
      </c>
      <c r="C1424" s="272" t="str">
        <f t="shared" si="111"/>
        <v/>
      </c>
      <c r="D1424" s="272" t="str">
        <f t="shared" si="112"/>
        <v/>
      </c>
      <c r="E1424" s="272">
        <f t="shared" si="113"/>
        <v>0</v>
      </c>
      <c r="F1424" s="272">
        <v>1422</v>
      </c>
      <c r="G1424" s="272" t="str">
        <f t="shared" si="114"/>
        <v/>
      </c>
      <c r="H1424" s="272" t="str">
        <f>IFERROR(VLOOKUP(B1424,CAPTURE_DATA!$W$4:$Z$2000,4,FALSE),"")</f>
        <v/>
      </c>
    </row>
    <row r="1425" spans="1:8" x14ac:dyDescent="0.35">
      <c r="A1425" s="272">
        <f t="shared" si="110"/>
        <v>1</v>
      </c>
      <c r="B1425" s="7" t="str">
        <f>IF(CAPTURE_DATA!W1426=0,"",CAPTURE_DATA!W1426)</f>
        <v/>
      </c>
      <c r="C1425" s="272" t="str">
        <f t="shared" si="111"/>
        <v/>
      </c>
      <c r="D1425" s="272" t="str">
        <f t="shared" si="112"/>
        <v/>
      </c>
      <c r="E1425" s="272">
        <f t="shared" si="113"/>
        <v>0</v>
      </c>
      <c r="F1425" s="272">
        <v>1423</v>
      </c>
      <c r="G1425" s="272" t="str">
        <f t="shared" si="114"/>
        <v/>
      </c>
      <c r="H1425" s="272" t="str">
        <f>IFERROR(VLOOKUP(B1425,CAPTURE_DATA!$W$4:$Z$2000,4,FALSE),"")</f>
        <v/>
      </c>
    </row>
    <row r="1426" spans="1:8" x14ac:dyDescent="0.35">
      <c r="A1426" s="272">
        <f t="shared" si="110"/>
        <v>1</v>
      </c>
      <c r="B1426" s="7" t="str">
        <f>IF(CAPTURE_DATA!W1427=0,"",CAPTURE_DATA!W1427)</f>
        <v/>
      </c>
      <c r="C1426" s="272" t="str">
        <f t="shared" si="111"/>
        <v/>
      </c>
      <c r="D1426" s="272" t="str">
        <f t="shared" si="112"/>
        <v/>
      </c>
      <c r="E1426" s="272">
        <f t="shared" si="113"/>
        <v>0</v>
      </c>
      <c r="F1426" s="272">
        <v>1424</v>
      </c>
      <c r="G1426" s="272" t="str">
        <f t="shared" si="114"/>
        <v/>
      </c>
      <c r="H1426" s="272" t="str">
        <f>IFERROR(VLOOKUP(B1426,CAPTURE_DATA!$W$4:$Z$2000,4,FALSE),"")</f>
        <v/>
      </c>
    </row>
    <row r="1427" spans="1:8" x14ac:dyDescent="0.35">
      <c r="A1427" s="272">
        <f t="shared" si="110"/>
        <v>1</v>
      </c>
      <c r="B1427" s="7" t="str">
        <f>IF(CAPTURE_DATA!W1428=0,"",CAPTURE_DATA!W1428)</f>
        <v/>
      </c>
      <c r="C1427" s="272" t="str">
        <f t="shared" si="111"/>
        <v/>
      </c>
      <c r="D1427" s="272" t="str">
        <f t="shared" si="112"/>
        <v/>
      </c>
      <c r="E1427" s="272">
        <f t="shared" si="113"/>
        <v>0</v>
      </c>
      <c r="F1427" s="272">
        <v>1425</v>
      </c>
      <c r="G1427" s="272" t="str">
        <f t="shared" si="114"/>
        <v/>
      </c>
      <c r="H1427" s="272" t="str">
        <f>IFERROR(VLOOKUP(B1427,CAPTURE_DATA!$W$4:$Z$2000,4,FALSE),"")</f>
        <v/>
      </c>
    </row>
    <row r="1428" spans="1:8" x14ac:dyDescent="0.35">
      <c r="A1428" s="272">
        <f t="shared" si="110"/>
        <v>1</v>
      </c>
      <c r="B1428" s="7" t="str">
        <f>IF(CAPTURE_DATA!W1429=0,"",CAPTURE_DATA!W1429)</f>
        <v/>
      </c>
      <c r="C1428" s="272" t="str">
        <f t="shared" si="111"/>
        <v/>
      </c>
      <c r="D1428" s="272" t="str">
        <f t="shared" si="112"/>
        <v/>
      </c>
      <c r="E1428" s="272">
        <f t="shared" si="113"/>
        <v>0</v>
      </c>
      <c r="F1428" s="272">
        <v>1426</v>
      </c>
      <c r="G1428" s="272" t="str">
        <f t="shared" si="114"/>
        <v/>
      </c>
      <c r="H1428" s="272" t="str">
        <f>IFERROR(VLOOKUP(B1428,CAPTURE_DATA!$W$4:$Z$2000,4,FALSE),"")</f>
        <v/>
      </c>
    </row>
    <row r="1429" spans="1:8" x14ac:dyDescent="0.35">
      <c r="A1429" s="272">
        <f t="shared" si="110"/>
        <v>1</v>
      </c>
      <c r="B1429" s="7" t="str">
        <f>IF(CAPTURE_DATA!W1430=0,"",CAPTURE_DATA!W1430)</f>
        <v/>
      </c>
      <c r="C1429" s="272" t="str">
        <f t="shared" si="111"/>
        <v/>
      </c>
      <c r="D1429" s="272" t="str">
        <f t="shared" si="112"/>
        <v/>
      </c>
      <c r="E1429" s="272">
        <f t="shared" si="113"/>
        <v>0</v>
      </c>
      <c r="F1429" s="272">
        <v>1427</v>
      </c>
      <c r="G1429" s="272" t="str">
        <f t="shared" si="114"/>
        <v/>
      </c>
      <c r="H1429" s="272" t="str">
        <f>IFERROR(VLOOKUP(B1429,CAPTURE_DATA!$W$4:$Z$2000,4,FALSE),"")</f>
        <v/>
      </c>
    </row>
    <row r="1430" spans="1:8" x14ac:dyDescent="0.35">
      <c r="A1430" s="272">
        <f t="shared" si="110"/>
        <v>1</v>
      </c>
      <c r="B1430" s="7" t="str">
        <f>IF(CAPTURE_DATA!W1431=0,"",CAPTURE_DATA!W1431)</f>
        <v/>
      </c>
      <c r="C1430" s="272" t="str">
        <f t="shared" si="111"/>
        <v/>
      </c>
      <c r="D1430" s="272" t="str">
        <f t="shared" si="112"/>
        <v/>
      </c>
      <c r="E1430" s="272">
        <f t="shared" si="113"/>
        <v>0</v>
      </c>
      <c r="F1430" s="272">
        <v>1428</v>
      </c>
      <c r="G1430" s="272" t="str">
        <f t="shared" si="114"/>
        <v/>
      </c>
      <c r="H1430" s="272" t="str">
        <f>IFERROR(VLOOKUP(B1430,CAPTURE_DATA!$W$4:$Z$2000,4,FALSE),"")</f>
        <v/>
      </c>
    </row>
    <row r="1431" spans="1:8" x14ac:dyDescent="0.35">
      <c r="A1431" s="272">
        <f t="shared" si="110"/>
        <v>1</v>
      </c>
      <c r="B1431" s="7" t="str">
        <f>IF(CAPTURE_DATA!W1432=0,"",CAPTURE_DATA!W1432)</f>
        <v/>
      </c>
      <c r="C1431" s="272" t="str">
        <f t="shared" si="111"/>
        <v/>
      </c>
      <c r="D1431" s="272" t="str">
        <f t="shared" si="112"/>
        <v/>
      </c>
      <c r="E1431" s="272">
        <f t="shared" si="113"/>
        <v>0</v>
      </c>
      <c r="F1431" s="272">
        <v>1429</v>
      </c>
      <c r="G1431" s="272" t="str">
        <f t="shared" si="114"/>
        <v/>
      </c>
      <c r="H1431" s="272" t="str">
        <f>IFERROR(VLOOKUP(B1431,CAPTURE_DATA!$W$4:$Z$2000,4,FALSE),"")</f>
        <v/>
      </c>
    </row>
    <row r="1432" spans="1:8" x14ac:dyDescent="0.35">
      <c r="A1432" s="272">
        <f t="shared" si="110"/>
        <v>1</v>
      </c>
      <c r="B1432" s="7" t="str">
        <f>IF(CAPTURE_DATA!W1433=0,"",CAPTURE_DATA!W1433)</f>
        <v/>
      </c>
      <c r="C1432" s="272" t="str">
        <f t="shared" si="111"/>
        <v/>
      </c>
      <c r="D1432" s="272" t="str">
        <f t="shared" si="112"/>
        <v/>
      </c>
      <c r="E1432" s="272">
        <f t="shared" si="113"/>
        <v>0</v>
      </c>
      <c r="F1432" s="272">
        <v>1430</v>
      </c>
      <c r="G1432" s="272" t="str">
        <f t="shared" si="114"/>
        <v/>
      </c>
      <c r="H1432" s="272" t="str">
        <f>IFERROR(VLOOKUP(B1432,CAPTURE_DATA!$W$4:$Z$2000,4,FALSE),"")</f>
        <v/>
      </c>
    </row>
    <row r="1433" spans="1:8" x14ac:dyDescent="0.35">
      <c r="A1433" s="272">
        <f t="shared" si="110"/>
        <v>1</v>
      </c>
      <c r="B1433" s="7" t="str">
        <f>IF(CAPTURE_DATA!W1434=0,"",CAPTURE_DATA!W1434)</f>
        <v/>
      </c>
      <c r="C1433" s="272" t="str">
        <f t="shared" si="111"/>
        <v/>
      </c>
      <c r="D1433" s="272" t="str">
        <f t="shared" si="112"/>
        <v/>
      </c>
      <c r="E1433" s="272">
        <f t="shared" si="113"/>
        <v>0</v>
      </c>
      <c r="F1433" s="272">
        <v>1431</v>
      </c>
      <c r="G1433" s="272" t="str">
        <f t="shared" si="114"/>
        <v/>
      </c>
      <c r="H1433" s="272" t="str">
        <f>IFERROR(VLOOKUP(B1433,CAPTURE_DATA!$W$4:$Z$2000,4,FALSE),"")</f>
        <v/>
      </c>
    </row>
    <row r="1434" spans="1:8" x14ac:dyDescent="0.35">
      <c r="A1434" s="272">
        <f t="shared" si="110"/>
        <v>1</v>
      </c>
      <c r="B1434" s="7" t="str">
        <f>IF(CAPTURE_DATA!W1435=0,"",CAPTURE_DATA!W1435)</f>
        <v/>
      </c>
      <c r="C1434" s="272" t="str">
        <f t="shared" si="111"/>
        <v/>
      </c>
      <c r="D1434" s="272" t="str">
        <f t="shared" si="112"/>
        <v/>
      </c>
      <c r="E1434" s="272">
        <f t="shared" si="113"/>
        <v>0</v>
      </c>
      <c r="F1434" s="272">
        <v>1432</v>
      </c>
      <c r="G1434" s="272" t="str">
        <f t="shared" si="114"/>
        <v/>
      </c>
      <c r="H1434" s="272" t="str">
        <f>IFERROR(VLOOKUP(B1434,CAPTURE_DATA!$W$4:$Z$2000,4,FALSE),"")</f>
        <v/>
      </c>
    </row>
    <row r="1435" spans="1:8" x14ac:dyDescent="0.35">
      <c r="A1435" s="272">
        <f t="shared" si="110"/>
        <v>1</v>
      </c>
      <c r="B1435" s="7" t="str">
        <f>IF(CAPTURE_DATA!W1436=0,"",CAPTURE_DATA!W1436)</f>
        <v/>
      </c>
      <c r="C1435" s="272" t="str">
        <f t="shared" si="111"/>
        <v/>
      </c>
      <c r="D1435" s="272" t="str">
        <f t="shared" si="112"/>
        <v/>
      </c>
      <c r="E1435" s="272">
        <f t="shared" si="113"/>
        <v>0</v>
      </c>
      <c r="F1435" s="272">
        <v>1433</v>
      </c>
      <c r="G1435" s="272" t="str">
        <f t="shared" si="114"/>
        <v/>
      </c>
      <c r="H1435" s="272" t="str">
        <f>IFERROR(VLOOKUP(B1435,CAPTURE_DATA!$W$4:$Z$2000,4,FALSE),"")</f>
        <v/>
      </c>
    </row>
    <row r="1436" spans="1:8" x14ac:dyDescent="0.35">
      <c r="A1436" s="272">
        <f t="shared" si="110"/>
        <v>1</v>
      </c>
      <c r="B1436" s="7" t="str">
        <f>IF(CAPTURE_DATA!W1437=0,"",CAPTURE_DATA!W1437)</f>
        <v/>
      </c>
      <c r="C1436" s="272" t="str">
        <f t="shared" si="111"/>
        <v/>
      </c>
      <c r="D1436" s="272" t="str">
        <f t="shared" si="112"/>
        <v/>
      </c>
      <c r="E1436" s="272">
        <f t="shared" si="113"/>
        <v>0</v>
      </c>
      <c r="F1436" s="272">
        <v>1434</v>
      </c>
      <c r="G1436" s="272" t="str">
        <f t="shared" si="114"/>
        <v/>
      </c>
      <c r="H1436" s="272" t="str">
        <f>IFERROR(VLOOKUP(B1436,CAPTURE_DATA!$W$4:$Z$2000,4,FALSE),"")</f>
        <v/>
      </c>
    </row>
    <row r="1437" spans="1:8" x14ac:dyDescent="0.35">
      <c r="A1437" s="272">
        <f t="shared" si="110"/>
        <v>1</v>
      </c>
      <c r="B1437" s="7" t="str">
        <f>IF(CAPTURE_DATA!W1438=0,"",CAPTURE_DATA!W1438)</f>
        <v/>
      </c>
      <c r="C1437" s="272" t="str">
        <f t="shared" si="111"/>
        <v/>
      </c>
      <c r="D1437" s="272" t="str">
        <f t="shared" si="112"/>
        <v/>
      </c>
      <c r="E1437" s="272">
        <f t="shared" si="113"/>
        <v>0</v>
      </c>
      <c r="F1437" s="272">
        <v>1435</v>
      </c>
      <c r="G1437" s="272" t="str">
        <f t="shared" si="114"/>
        <v/>
      </c>
      <c r="H1437" s="272" t="str">
        <f>IFERROR(VLOOKUP(B1437,CAPTURE_DATA!$W$4:$Z$2000,4,FALSE),"")</f>
        <v/>
      </c>
    </row>
    <row r="1438" spans="1:8" x14ac:dyDescent="0.35">
      <c r="A1438" s="272">
        <f t="shared" si="110"/>
        <v>1</v>
      </c>
      <c r="B1438" s="7" t="str">
        <f>IF(CAPTURE_DATA!W1439=0,"",CAPTURE_DATA!W1439)</f>
        <v/>
      </c>
      <c r="C1438" s="272" t="str">
        <f t="shared" si="111"/>
        <v/>
      </c>
      <c r="D1438" s="272" t="str">
        <f t="shared" si="112"/>
        <v/>
      </c>
      <c r="E1438" s="272">
        <f t="shared" si="113"/>
        <v>0</v>
      </c>
      <c r="F1438" s="272">
        <v>1436</v>
      </c>
      <c r="G1438" s="272" t="str">
        <f t="shared" si="114"/>
        <v/>
      </c>
      <c r="H1438" s="272" t="str">
        <f>IFERROR(VLOOKUP(B1438,CAPTURE_DATA!$W$4:$Z$2000,4,FALSE),"")</f>
        <v/>
      </c>
    </row>
    <row r="1439" spans="1:8" x14ac:dyDescent="0.35">
      <c r="A1439" s="272">
        <f t="shared" si="110"/>
        <v>1</v>
      </c>
      <c r="B1439" s="7" t="str">
        <f>IF(CAPTURE_DATA!W1440=0,"",CAPTURE_DATA!W1440)</f>
        <v/>
      </c>
      <c r="C1439" s="272" t="str">
        <f t="shared" si="111"/>
        <v/>
      </c>
      <c r="D1439" s="272" t="str">
        <f t="shared" si="112"/>
        <v/>
      </c>
      <c r="E1439" s="272">
        <f t="shared" si="113"/>
        <v>0</v>
      </c>
      <c r="F1439" s="272">
        <v>1437</v>
      </c>
      <c r="G1439" s="272" t="str">
        <f t="shared" si="114"/>
        <v/>
      </c>
      <c r="H1439" s="272" t="str">
        <f>IFERROR(VLOOKUP(B1439,CAPTURE_DATA!$W$4:$Z$2000,4,FALSE),"")</f>
        <v/>
      </c>
    </row>
    <row r="1440" spans="1:8" x14ac:dyDescent="0.35">
      <c r="A1440" s="272">
        <f t="shared" si="110"/>
        <v>1</v>
      </c>
      <c r="B1440" s="7" t="str">
        <f>IF(CAPTURE_DATA!W1441=0,"",CAPTURE_DATA!W1441)</f>
        <v/>
      </c>
      <c r="C1440" s="272" t="str">
        <f t="shared" si="111"/>
        <v/>
      </c>
      <c r="D1440" s="272" t="str">
        <f t="shared" si="112"/>
        <v/>
      </c>
      <c r="E1440" s="272">
        <f t="shared" si="113"/>
        <v>0</v>
      </c>
      <c r="F1440" s="272">
        <v>1438</v>
      </c>
      <c r="G1440" s="272" t="str">
        <f t="shared" si="114"/>
        <v/>
      </c>
      <c r="H1440" s="272" t="str">
        <f>IFERROR(VLOOKUP(B1440,CAPTURE_DATA!$W$4:$Z$2000,4,FALSE),"")</f>
        <v/>
      </c>
    </row>
    <row r="1441" spans="1:8" x14ac:dyDescent="0.35">
      <c r="A1441" s="272">
        <f t="shared" si="110"/>
        <v>1</v>
      </c>
      <c r="B1441" s="7" t="str">
        <f>IF(CAPTURE_DATA!W1442=0,"",CAPTURE_DATA!W1442)</f>
        <v/>
      </c>
      <c r="C1441" s="272" t="str">
        <f t="shared" si="111"/>
        <v/>
      </c>
      <c r="D1441" s="272" t="str">
        <f t="shared" si="112"/>
        <v/>
      </c>
      <c r="E1441" s="272">
        <f t="shared" si="113"/>
        <v>0</v>
      </c>
      <c r="F1441" s="272">
        <v>1439</v>
      </c>
      <c r="G1441" s="272" t="str">
        <f t="shared" si="114"/>
        <v/>
      </c>
      <c r="H1441" s="272" t="str">
        <f>IFERROR(VLOOKUP(B1441,CAPTURE_DATA!$W$4:$Z$2000,4,FALSE),"")</f>
        <v/>
      </c>
    </row>
    <row r="1442" spans="1:8" x14ac:dyDescent="0.35">
      <c r="A1442" s="272">
        <f t="shared" si="110"/>
        <v>1</v>
      </c>
      <c r="B1442" s="7" t="str">
        <f>IF(CAPTURE_DATA!W1443=0,"",CAPTURE_DATA!W1443)</f>
        <v/>
      </c>
      <c r="C1442" s="272" t="str">
        <f t="shared" si="111"/>
        <v/>
      </c>
      <c r="D1442" s="272" t="str">
        <f t="shared" si="112"/>
        <v/>
      </c>
      <c r="E1442" s="272">
        <f t="shared" si="113"/>
        <v>0</v>
      </c>
      <c r="F1442" s="272">
        <v>1440</v>
      </c>
      <c r="G1442" s="272" t="str">
        <f t="shared" si="114"/>
        <v/>
      </c>
      <c r="H1442" s="272" t="str">
        <f>IFERROR(VLOOKUP(B1442,CAPTURE_DATA!$W$4:$Z$2000,4,FALSE),"")</f>
        <v/>
      </c>
    </row>
    <row r="1443" spans="1:8" x14ac:dyDescent="0.35">
      <c r="A1443" s="272">
        <f t="shared" si="110"/>
        <v>1</v>
      </c>
      <c r="B1443" s="7" t="str">
        <f>IF(CAPTURE_DATA!W1444=0,"",CAPTURE_DATA!W1444)</f>
        <v/>
      </c>
      <c r="C1443" s="272" t="str">
        <f t="shared" si="111"/>
        <v/>
      </c>
      <c r="D1443" s="272" t="str">
        <f t="shared" si="112"/>
        <v/>
      </c>
      <c r="E1443" s="272">
        <f t="shared" si="113"/>
        <v>0</v>
      </c>
      <c r="F1443" s="272">
        <v>1441</v>
      </c>
      <c r="G1443" s="272" t="str">
        <f t="shared" si="114"/>
        <v/>
      </c>
      <c r="H1443" s="272" t="str">
        <f>IFERROR(VLOOKUP(B1443,CAPTURE_DATA!$W$4:$Z$2000,4,FALSE),"")</f>
        <v/>
      </c>
    </row>
    <row r="1444" spans="1:8" x14ac:dyDescent="0.35">
      <c r="A1444" s="272">
        <f t="shared" si="110"/>
        <v>1</v>
      </c>
      <c r="B1444" s="7" t="str">
        <f>IF(CAPTURE_DATA!W1445=0,"",CAPTURE_DATA!W1445)</f>
        <v/>
      </c>
      <c r="C1444" s="272" t="str">
        <f t="shared" si="111"/>
        <v/>
      </c>
      <c r="D1444" s="272" t="str">
        <f t="shared" si="112"/>
        <v/>
      </c>
      <c r="E1444" s="272">
        <f t="shared" si="113"/>
        <v>0</v>
      </c>
      <c r="F1444" s="272">
        <v>1442</v>
      </c>
      <c r="G1444" s="272" t="str">
        <f t="shared" si="114"/>
        <v/>
      </c>
      <c r="H1444" s="272" t="str">
        <f>IFERROR(VLOOKUP(B1444,CAPTURE_DATA!$W$4:$Z$2000,4,FALSE),"")</f>
        <v/>
      </c>
    </row>
    <row r="1445" spans="1:8" x14ac:dyDescent="0.35">
      <c r="A1445" s="272">
        <f t="shared" si="110"/>
        <v>1</v>
      </c>
      <c r="B1445" s="7" t="str">
        <f>IF(CAPTURE_DATA!W1446=0,"",CAPTURE_DATA!W1446)</f>
        <v/>
      </c>
      <c r="C1445" s="272" t="str">
        <f t="shared" si="111"/>
        <v/>
      </c>
      <c r="D1445" s="272" t="str">
        <f t="shared" si="112"/>
        <v/>
      </c>
      <c r="E1445" s="272">
        <f t="shared" si="113"/>
        <v>0</v>
      </c>
      <c r="F1445" s="272">
        <v>1443</v>
      </c>
      <c r="G1445" s="272" t="str">
        <f t="shared" si="114"/>
        <v/>
      </c>
      <c r="H1445" s="272" t="str">
        <f>IFERROR(VLOOKUP(B1445,CAPTURE_DATA!$W$4:$Z$2000,4,FALSE),"")</f>
        <v/>
      </c>
    </row>
    <row r="1446" spans="1:8" x14ac:dyDescent="0.35">
      <c r="A1446" s="272">
        <f t="shared" si="110"/>
        <v>1</v>
      </c>
      <c r="B1446" s="7" t="str">
        <f>IF(CAPTURE_DATA!W1447=0,"",CAPTURE_DATA!W1447)</f>
        <v/>
      </c>
      <c r="C1446" s="272" t="str">
        <f t="shared" si="111"/>
        <v/>
      </c>
      <c r="D1446" s="272" t="str">
        <f t="shared" si="112"/>
        <v/>
      </c>
      <c r="E1446" s="272">
        <f t="shared" si="113"/>
        <v>0</v>
      </c>
      <c r="F1446" s="272">
        <v>1444</v>
      </c>
      <c r="G1446" s="272" t="str">
        <f t="shared" si="114"/>
        <v/>
      </c>
      <c r="H1446" s="272" t="str">
        <f>IFERROR(VLOOKUP(B1446,CAPTURE_DATA!$W$4:$Z$2000,4,FALSE),"")</f>
        <v/>
      </c>
    </row>
    <row r="1447" spans="1:8" x14ac:dyDescent="0.35">
      <c r="A1447" s="272">
        <f t="shared" si="110"/>
        <v>1</v>
      </c>
      <c r="B1447" s="7" t="str">
        <f>IF(CAPTURE_DATA!W1448=0,"",CAPTURE_DATA!W1448)</f>
        <v/>
      </c>
      <c r="C1447" s="272" t="str">
        <f t="shared" si="111"/>
        <v/>
      </c>
      <c r="D1447" s="272" t="str">
        <f t="shared" si="112"/>
        <v/>
      </c>
      <c r="E1447" s="272">
        <f t="shared" si="113"/>
        <v>0</v>
      </c>
      <c r="F1447" s="272">
        <v>1445</v>
      </c>
      <c r="G1447" s="272" t="str">
        <f t="shared" si="114"/>
        <v/>
      </c>
      <c r="H1447" s="272" t="str">
        <f>IFERROR(VLOOKUP(B1447,CAPTURE_DATA!$W$4:$Z$2000,4,FALSE),"")</f>
        <v/>
      </c>
    </row>
    <row r="1448" spans="1:8" x14ac:dyDescent="0.35">
      <c r="A1448" s="272">
        <f t="shared" si="110"/>
        <v>1</v>
      </c>
      <c r="B1448" s="7" t="str">
        <f>IF(CAPTURE_DATA!W1449=0,"",CAPTURE_DATA!W1449)</f>
        <v/>
      </c>
      <c r="C1448" s="272" t="str">
        <f t="shared" si="111"/>
        <v/>
      </c>
      <c r="D1448" s="272" t="str">
        <f t="shared" si="112"/>
        <v/>
      </c>
      <c r="E1448" s="272">
        <f t="shared" si="113"/>
        <v>0</v>
      </c>
      <c r="F1448" s="272">
        <v>1446</v>
      </c>
      <c r="G1448" s="272" t="str">
        <f t="shared" si="114"/>
        <v/>
      </c>
      <c r="H1448" s="272" t="str">
        <f>IFERROR(VLOOKUP(B1448,CAPTURE_DATA!$W$4:$Z$2000,4,FALSE),"")</f>
        <v/>
      </c>
    </row>
    <row r="1449" spans="1:8" x14ac:dyDescent="0.35">
      <c r="A1449" s="272">
        <f t="shared" si="110"/>
        <v>1</v>
      </c>
      <c r="B1449" s="7" t="str">
        <f>IF(CAPTURE_DATA!W1450=0,"",CAPTURE_DATA!W1450)</f>
        <v/>
      </c>
      <c r="C1449" s="272" t="str">
        <f t="shared" si="111"/>
        <v/>
      </c>
      <c r="D1449" s="272" t="str">
        <f t="shared" si="112"/>
        <v/>
      </c>
      <c r="E1449" s="272">
        <f t="shared" si="113"/>
        <v>0</v>
      </c>
      <c r="F1449" s="272">
        <v>1447</v>
      </c>
      <c r="G1449" s="272" t="str">
        <f t="shared" si="114"/>
        <v/>
      </c>
      <c r="H1449" s="272" t="str">
        <f>IFERROR(VLOOKUP(B1449,CAPTURE_DATA!$W$4:$Z$2000,4,FALSE),"")</f>
        <v/>
      </c>
    </row>
    <row r="1450" spans="1:8" x14ac:dyDescent="0.35">
      <c r="A1450" s="272">
        <f t="shared" si="110"/>
        <v>1</v>
      </c>
      <c r="B1450" s="7" t="str">
        <f>IF(CAPTURE_DATA!W1451=0,"",CAPTURE_DATA!W1451)</f>
        <v/>
      </c>
      <c r="C1450" s="272" t="str">
        <f t="shared" si="111"/>
        <v/>
      </c>
      <c r="D1450" s="272" t="str">
        <f t="shared" si="112"/>
        <v/>
      </c>
      <c r="E1450" s="272">
        <f t="shared" si="113"/>
        <v>0</v>
      </c>
      <c r="F1450" s="272">
        <v>1448</v>
      </c>
      <c r="G1450" s="272" t="str">
        <f t="shared" si="114"/>
        <v/>
      </c>
      <c r="H1450" s="272" t="str">
        <f>IFERROR(VLOOKUP(B1450,CAPTURE_DATA!$W$4:$Z$2000,4,FALSE),"")</f>
        <v/>
      </c>
    </row>
    <row r="1451" spans="1:8" x14ac:dyDescent="0.35">
      <c r="A1451" s="272">
        <f t="shared" si="110"/>
        <v>1</v>
      </c>
      <c r="B1451" s="7" t="str">
        <f>IF(CAPTURE_DATA!W1452=0,"",CAPTURE_DATA!W1452)</f>
        <v/>
      </c>
      <c r="C1451" s="272" t="str">
        <f t="shared" si="111"/>
        <v/>
      </c>
      <c r="D1451" s="272" t="str">
        <f t="shared" si="112"/>
        <v/>
      </c>
      <c r="E1451" s="272">
        <f t="shared" si="113"/>
        <v>0</v>
      </c>
      <c r="F1451" s="272">
        <v>1449</v>
      </c>
      <c r="G1451" s="272" t="str">
        <f t="shared" si="114"/>
        <v/>
      </c>
      <c r="H1451" s="272" t="str">
        <f>IFERROR(VLOOKUP(B1451,CAPTURE_DATA!$W$4:$Z$2000,4,FALSE),"")</f>
        <v/>
      </c>
    </row>
    <row r="1452" spans="1:8" x14ac:dyDescent="0.35">
      <c r="A1452" s="272">
        <f t="shared" si="110"/>
        <v>1</v>
      </c>
      <c r="B1452" s="7" t="str">
        <f>IF(CAPTURE_DATA!W1453=0,"",CAPTURE_DATA!W1453)</f>
        <v/>
      </c>
      <c r="C1452" s="272" t="str">
        <f t="shared" si="111"/>
        <v/>
      </c>
      <c r="D1452" s="272" t="str">
        <f t="shared" si="112"/>
        <v/>
      </c>
      <c r="E1452" s="272">
        <f t="shared" si="113"/>
        <v>0</v>
      </c>
      <c r="F1452" s="272">
        <v>1450</v>
      </c>
      <c r="G1452" s="272" t="str">
        <f t="shared" si="114"/>
        <v/>
      </c>
      <c r="H1452" s="272" t="str">
        <f>IFERROR(VLOOKUP(B1452,CAPTURE_DATA!$W$4:$Z$2000,4,FALSE),"")</f>
        <v/>
      </c>
    </row>
    <row r="1453" spans="1:8" x14ac:dyDescent="0.35">
      <c r="A1453" s="272">
        <f t="shared" si="110"/>
        <v>1</v>
      </c>
      <c r="B1453" s="7" t="str">
        <f>IF(CAPTURE_DATA!W1454=0,"",CAPTURE_DATA!W1454)</f>
        <v/>
      </c>
      <c r="C1453" s="272" t="str">
        <f t="shared" si="111"/>
        <v/>
      </c>
      <c r="D1453" s="272" t="str">
        <f t="shared" si="112"/>
        <v/>
      </c>
      <c r="E1453" s="272">
        <f t="shared" si="113"/>
        <v>0</v>
      </c>
      <c r="F1453" s="272">
        <v>1451</v>
      </c>
      <c r="G1453" s="272" t="str">
        <f t="shared" si="114"/>
        <v/>
      </c>
      <c r="H1453" s="272" t="str">
        <f>IFERROR(VLOOKUP(B1453,CAPTURE_DATA!$W$4:$Z$2000,4,FALSE),"")</f>
        <v/>
      </c>
    </row>
    <row r="1454" spans="1:8" x14ac:dyDescent="0.35">
      <c r="A1454" s="272">
        <f t="shared" si="110"/>
        <v>1</v>
      </c>
      <c r="B1454" s="7" t="str">
        <f>IF(CAPTURE_DATA!W1455=0,"",CAPTURE_DATA!W1455)</f>
        <v/>
      </c>
      <c r="C1454" s="272" t="str">
        <f t="shared" si="111"/>
        <v/>
      </c>
      <c r="D1454" s="272" t="str">
        <f t="shared" si="112"/>
        <v/>
      </c>
      <c r="E1454" s="272">
        <f t="shared" si="113"/>
        <v>0</v>
      </c>
      <c r="F1454" s="272">
        <v>1452</v>
      </c>
      <c r="G1454" s="272" t="str">
        <f t="shared" si="114"/>
        <v/>
      </c>
      <c r="H1454" s="272" t="str">
        <f>IFERROR(VLOOKUP(B1454,CAPTURE_DATA!$W$4:$Z$2000,4,FALSE),"")</f>
        <v/>
      </c>
    </row>
    <row r="1455" spans="1:8" x14ac:dyDescent="0.35">
      <c r="A1455" s="272">
        <f t="shared" si="110"/>
        <v>1</v>
      </c>
      <c r="B1455" s="7" t="str">
        <f>IF(CAPTURE_DATA!W1456=0,"",CAPTURE_DATA!W1456)</f>
        <v/>
      </c>
      <c r="C1455" s="272" t="str">
        <f t="shared" si="111"/>
        <v/>
      </c>
      <c r="D1455" s="272" t="str">
        <f t="shared" si="112"/>
        <v/>
      </c>
      <c r="E1455" s="272">
        <f t="shared" si="113"/>
        <v>0</v>
      </c>
      <c r="F1455" s="272">
        <v>1453</v>
      </c>
      <c r="G1455" s="272" t="str">
        <f t="shared" si="114"/>
        <v/>
      </c>
      <c r="H1455" s="272" t="str">
        <f>IFERROR(VLOOKUP(B1455,CAPTURE_DATA!$W$4:$Z$2000,4,FALSE),"")</f>
        <v/>
      </c>
    </row>
    <row r="1456" spans="1:8" x14ac:dyDescent="0.35">
      <c r="A1456" s="272">
        <f t="shared" si="110"/>
        <v>1</v>
      </c>
      <c r="B1456" s="7" t="str">
        <f>IF(CAPTURE_DATA!W1457=0,"",CAPTURE_DATA!W1457)</f>
        <v/>
      </c>
      <c r="C1456" s="272" t="str">
        <f t="shared" si="111"/>
        <v/>
      </c>
      <c r="D1456" s="272" t="str">
        <f t="shared" si="112"/>
        <v/>
      </c>
      <c r="E1456" s="272">
        <f t="shared" si="113"/>
        <v>0</v>
      </c>
      <c r="F1456" s="272">
        <v>1454</v>
      </c>
      <c r="G1456" s="272" t="str">
        <f t="shared" si="114"/>
        <v/>
      </c>
      <c r="H1456" s="272" t="str">
        <f>IFERROR(VLOOKUP(B1456,CAPTURE_DATA!$W$4:$Z$2000,4,FALSE),"")</f>
        <v/>
      </c>
    </row>
    <row r="1457" spans="1:8" x14ac:dyDescent="0.35">
      <c r="A1457" s="272">
        <f t="shared" si="110"/>
        <v>1</v>
      </c>
      <c r="B1457" s="7" t="str">
        <f>IF(CAPTURE_DATA!W1458=0,"",CAPTURE_DATA!W1458)</f>
        <v/>
      </c>
      <c r="C1457" s="272" t="str">
        <f t="shared" si="111"/>
        <v/>
      </c>
      <c r="D1457" s="272" t="str">
        <f t="shared" si="112"/>
        <v/>
      </c>
      <c r="E1457" s="272">
        <f t="shared" si="113"/>
        <v>0</v>
      </c>
      <c r="F1457" s="272">
        <v>1455</v>
      </c>
      <c r="G1457" s="272" t="str">
        <f t="shared" si="114"/>
        <v/>
      </c>
      <c r="H1457" s="272" t="str">
        <f>IFERROR(VLOOKUP(B1457,CAPTURE_DATA!$W$4:$Z$2000,4,FALSE),"")</f>
        <v/>
      </c>
    </row>
    <row r="1458" spans="1:8" x14ac:dyDescent="0.35">
      <c r="A1458" s="272">
        <f t="shared" si="110"/>
        <v>1</v>
      </c>
      <c r="B1458" s="7" t="str">
        <f>IF(CAPTURE_DATA!W1459=0,"",CAPTURE_DATA!W1459)</f>
        <v/>
      </c>
      <c r="C1458" s="272" t="str">
        <f t="shared" si="111"/>
        <v/>
      </c>
      <c r="D1458" s="272" t="str">
        <f t="shared" si="112"/>
        <v/>
      </c>
      <c r="E1458" s="272">
        <f t="shared" si="113"/>
        <v>0</v>
      </c>
      <c r="F1458" s="272">
        <v>1456</v>
      </c>
      <c r="G1458" s="272" t="str">
        <f t="shared" si="114"/>
        <v/>
      </c>
      <c r="H1458" s="272" t="str">
        <f>IFERROR(VLOOKUP(B1458,CAPTURE_DATA!$W$4:$Z$2000,4,FALSE),"")</f>
        <v/>
      </c>
    </row>
    <row r="1459" spans="1:8" x14ac:dyDescent="0.35">
      <c r="A1459" s="272">
        <f t="shared" si="110"/>
        <v>1</v>
      </c>
      <c r="B1459" s="7" t="str">
        <f>IF(CAPTURE_DATA!W1460=0,"",CAPTURE_DATA!W1460)</f>
        <v/>
      </c>
      <c r="C1459" s="272" t="str">
        <f t="shared" si="111"/>
        <v/>
      </c>
      <c r="D1459" s="272" t="str">
        <f t="shared" si="112"/>
        <v/>
      </c>
      <c r="E1459" s="272">
        <f t="shared" si="113"/>
        <v>0</v>
      </c>
      <c r="F1459" s="272">
        <v>1457</v>
      </c>
      <c r="G1459" s="272" t="str">
        <f t="shared" si="114"/>
        <v/>
      </c>
      <c r="H1459" s="272" t="str">
        <f>IFERROR(VLOOKUP(B1459,CAPTURE_DATA!$W$4:$Z$2000,4,FALSE),"")</f>
        <v/>
      </c>
    </row>
    <row r="1460" spans="1:8" x14ac:dyDescent="0.35">
      <c r="A1460" s="272">
        <f t="shared" si="110"/>
        <v>1</v>
      </c>
      <c r="B1460" s="7" t="str">
        <f>IF(CAPTURE_DATA!W1461=0,"",CAPTURE_DATA!W1461)</f>
        <v/>
      </c>
      <c r="C1460" s="272" t="str">
        <f t="shared" si="111"/>
        <v/>
      </c>
      <c r="D1460" s="272" t="str">
        <f t="shared" si="112"/>
        <v/>
      </c>
      <c r="E1460" s="272">
        <f t="shared" si="113"/>
        <v>0</v>
      </c>
      <c r="F1460" s="272">
        <v>1458</v>
      </c>
      <c r="G1460" s="272" t="str">
        <f t="shared" si="114"/>
        <v/>
      </c>
      <c r="H1460" s="272" t="str">
        <f>IFERROR(VLOOKUP(B1460,CAPTURE_DATA!$W$4:$Z$2000,4,FALSE),"")</f>
        <v/>
      </c>
    </row>
    <row r="1461" spans="1:8" x14ac:dyDescent="0.35">
      <c r="A1461" s="272">
        <f t="shared" si="110"/>
        <v>1</v>
      </c>
      <c r="B1461" s="7" t="str">
        <f>IF(CAPTURE_DATA!W1462=0,"",CAPTURE_DATA!W1462)</f>
        <v/>
      </c>
      <c r="C1461" s="272" t="str">
        <f t="shared" si="111"/>
        <v/>
      </c>
      <c r="D1461" s="272" t="str">
        <f t="shared" si="112"/>
        <v/>
      </c>
      <c r="E1461" s="272">
        <f t="shared" si="113"/>
        <v>0</v>
      </c>
      <c r="F1461" s="272">
        <v>1459</v>
      </c>
      <c r="G1461" s="272" t="str">
        <f t="shared" si="114"/>
        <v/>
      </c>
      <c r="H1461" s="272" t="str">
        <f>IFERROR(VLOOKUP(B1461,CAPTURE_DATA!$W$4:$Z$2000,4,FALSE),"")</f>
        <v/>
      </c>
    </row>
    <row r="1462" spans="1:8" x14ac:dyDescent="0.35">
      <c r="A1462" s="272">
        <f t="shared" si="110"/>
        <v>1</v>
      </c>
      <c r="B1462" s="7" t="str">
        <f>IF(CAPTURE_DATA!W1463=0,"",CAPTURE_DATA!W1463)</f>
        <v/>
      </c>
      <c r="C1462" s="272" t="str">
        <f t="shared" si="111"/>
        <v/>
      </c>
      <c r="D1462" s="272" t="str">
        <f t="shared" si="112"/>
        <v/>
      </c>
      <c r="E1462" s="272">
        <f t="shared" si="113"/>
        <v>0</v>
      </c>
      <c r="F1462" s="272">
        <v>1460</v>
      </c>
      <c r="G1462" s="272" t="str">
        <f t="shared" si="114"/>
        <v/>
      </c>
      <c r="H1462" s="272" t="str">
        <f>IFERROR(VLOOKUP(B1462,CAPTURE_DATA!$W$4:$Z$2000,4,FALSE),"")</f>
        <v/>
      </c>
    </row>
    <row r="1463" spans="1:8" x14ac:dyDescent="0.35">
      <c r="A1463" s="272">
        <f t="shared" si="110"/>
        <v>1</v>
      </c>
      <c r="B1463" s="7" t="str">
        <f>IF(CAPTURE_DATA!W1464=0,"",CAPTURE_DATA!W1464)</f>
        <v/>
      </c>
      <c r="C1463" s="272" t="str">
        <f t="shared" si="111"/>
        <v/>
      </c>
      <c r="D1463" s="272" t="str">
        <f t="shared" si="112"/>
        <v/>
      </c>
      <c r="E1463" s="272">
        <f t="shared" si="113"/>
        <v>0</v>
      </c>
      <c r="F1463" s="272">
        <v>1461</v>
      </c>
      <c r="G1463" s="272" t="str">
        <f t="shared" si="114"/>
        <v/>
      </c>
      <c r="H1463" s="272" t="str">
        <f>IFERROR(VLOOKUP(B1463,CAPTURE_DATA!$W$4:$Z$2000,4,FALSE),"")</f>
        <v/>
      </c>
    </row>
    <row r="1464" spans="1:8" x14ac:dyDescent="0.35">
      <c r="A1464" s="272">
        <f t="shared" si="110"/>
        <v>1</v>
      </c>
      <c r="B1464" s="7" t="str">
        <f>IF(CAPTURE_DATA!W1465=0,"",CAPTURE_DATA!W1465)</f>
        <v/>
      </c>
      <c r="C1464" s="272" t="str">
        <f t="shared" si="111"/>
        <v/>
      </c>
      <c r="D1464" s="272" t="str">
        <f t="shared" si="112"/>
        <v/>
      </c>
      <c r="E1464" s="272">
        <f t="shared" si="113"/>
        <v>0</v>
      </c>
      <c r="F1464" s="272">
        <v>1462</v>
      </c>
      <c r="G1464" s="272" t="str">
        <f t="shared" si="114"/>
        <v/>
      </c>
      <c r="H1464" s="272" t="str">
        <f>IFERROR(VLOOKUP(B1464,CAPTURE_DATA!$W$4:$Z$2000,4,FALSE),"")</f>
        <v/>
      </c>
    </row>
    <row r="1465" spans="1:8" x14ac:dyDescent="0.35">
      <c r="A1465" s="272">
        <f t="shared" si="110"/>
        <v>1</v>
      </c>
      <c r="B1465" s="7" t="str">
        <f>IF(CAPTURE_DATA!W1466=0,"",CAPTURE_DATA!W1466)</f>
        <v/>
      </c>
      <c r="C1465" s="272" t="str">
        <f t="shared" si="111"/>
        <v/>
      </c>
      <c r="D1465" s="272" t="str">
        <f t="shared" si="112"/>
        <v/>
      </c>
      <c r="E1465" s="272">
        <f t="shared" si="113"/>
        <v>0</v>
      </c>
      <c r="F1465" s="272">
        <v>1463</v>
      </c>
      <c r="G1465" s="272" t="str">
        <f t="shared" si="114"/>
        <v/>
      </c>
      <c r="H1465" s="272" t="str">
        <f>IFERROR(VLOOKUP(B1465,CAPTURE_DATA!$W$4:$Z$2000,4,FALSE),"")</f>
        <v/>
      </c>
    </row>
    <row r="1466" spans="1:8" x14ac:dyDescent="0.35">
      <c r="A1466" s="272">
        <f t="shared" si="110"/>
        <v>1</v>
      </c>
      <c r="B1466" s="7" t="str">
        <f>IF(CAPTURE_DATA!W1467=0,"",CAPTURE_DATA!W1467)</f>
        <v/>
      </c>
      <c r="C1466" s="272" t="str">
        <f t="shared" si="111"/>
        <v/>
      </c>
      <c r="D1466" s="272" t="str">
        <f t="shared" si="112"/>
        <v/>
      </c>
      <c r="E1466" s="272">
        <f t="shared" si="113"/>
        <v>0</v>
      </c>
      <c r="F1466" s="272">
        <v>1464</v>
      </c>
      <c r="G1466" s="272" t="str">
        <f t="shared" si="114"/>
        <v/>
      </c>
      <c r="H1466" s="272" t="str">
        <f>IFERROR(VLOOKUP(B1466,CAPTURE_DATA!$W$4:$Z$2000,4,FALSE),"")</f>
        <v/>
      </c>
    </row>
    <row r="1467" spans="1:8" x14ac:dyDescent="0.35">
      <c r="A1467" s="272">
        <f t="shared" si="110"/>
        <v>1</v>
      </c>
      <c r="B1467" s="7" t="str">
        <f>IF(CAPTURE_DATA!W1468=0,"",CAPTURE_DATA!W1468)</f>
        <v/>
      </c>
      <c r="C1467" s="272" t="str">
        <f t="shared" si="111"/>
        <v/>
      </c>
      <c r="D1467" s="272" t="str">
        <f t="shared" si="112"/>
        <v/>
      </c>
      <c r="E1467" s="272">
        <f t="shared" si="113"/>
        <v>0</v>
      </c>
      <c r="F1467" s="272">
        <v>1465</v>
      </c>
      <c r="G1467" s="272" t="str">
        <f t="shared" si="114"/>
        <v/>
      </c>
      <c r="H1467" s="272" t="str">
        <f>IFERROR(VLOOKUP(B1467,CAPTURE_DATA!$W$4:$Z$2000,4,FALSE),"")</f>
        <v/>
      </c>
    </row>
    <row r="1468" spans="1:8" x14ac:dyDescent="0.35">
      <c r="A1468" s="272">
        <f t="shared" si="110"/>
        <v>1</v>
      </c>
      <c r="B1468" s="7" t="str">
        <f>IF(CAPTURE_DATA!W1469=0,"",CAPTURE_DATA!W1469)</f>
        <v/>
      </c>
      <c r="C1468" s="272" t="str">
        <f t="shared" si="111"/>
        <v/>
      </c>
      <c r="D1468" s="272" t="str">
        <f t="shared" si="112"/>
        <v/>
      </c>
      <c r="E1468" s="272">
        <f t="shared" si="113"/>
        <v>0</v>
      </c>
      <c r="F1468" s="272">
        <v>1466</v>
      </c>
      <c r="G1468" s="272" t="str">
        <f t="shared" si="114"/>
        <v/>
      </c>
      <c r="H1468" s="272" t="str">
        <f>IFERROR(VLOOKUP(B1468,CAPTURE_DATA!$W$4:$Z$2000,4,FALSE),"")</f>
        <v/>
      </c>
    </row>
    <row r="1469" spans="1:8" x14ac:dyDescent="0.35">
      <c r="A1469" s="272">
        <f t="shared" si="110"/>
        <v>1</v>
      </c>
      <c r="B1469" s="7" t="str">
        <f>IF(CAPTURE_DATA!W1470=0,"",CAPTURE_DATA!W1470)</f>
        <v/>
      </c>
      <c r="C1469" s="272" t="str">
        <f t="shared" si="111"/>
        <v/>
      </c>
      <c r="D1469" s="272" t="str">
        <f t="shared" si="112"/>
        <v/>
      </c>
      <c r="E1469" s="272">
        <f t="shared" si="113"/>
        <v>0</v>
      </c>
      <c r="F1469" s="272">
        <v>1467</v>
      </c>
      <c r="G1469" s="272" t="str">
        <f t="shared" si="114"/>
        <v/>
      </c>
      <c r="H1469" s="272" t="str">
        <f>IFERROR(VLOOKUP(B1469,CAPTURE_DATA!$W$4:$Z$2000,4,FALSE),"")</f>
        <v/>
      </c>
    </row>
    <row r="1470" spans="1:8" x14ac:dyDescent="0.35">
      <c r="A1470" s="272">
        <f t="shared" si="110"/>
        <v>1</v>
      </c>
      <c r="B1470" s="7" t="str">
        <f>IF(CAPTURE_DATA!W1471=0,"",CAPTURE_DATA!W1471)</f>
        <v/>
      </c>
      <c r="C1470" s="272" t="str">
        <f t="shared" si="111"/>
        <v/>
      </c>
      <c r="D1470" s="272" t="str">
        <f t="shared" si="112"/>
        <v/>
      </c>
      <c r="E1470" s="272">
        <f t="shared" si="113"/>
        <v>0</v>
      </c>
      <c r="F1470" s="272">
        <v>1468</v>
      </c>
      <c r="G1470" s="272" t="str">
        <f t="shared" si="114"/>
        <v/>
      </c>
      <c r="H1470" s="272" t="str">
        <f>IFERROR(VLOOKUP(B1470,CAPTURE_DATA!$W$4:$Z$2000,4,FALSE),"")</f>
        <v/>
      </c>
    </row>
    <row r="1471" spans="1:8" x14ac:dyDescent="0.35">
      <c r="A1471" s="272">
        <f t="shared" si="110"/>
        <v>1</v>
      </c>
      <c r="B1471" s="7" t="str">
        <f>IF(CAPTURE_DATA!W1472=0,"",CAPTURE_DATA!W1472)</f>
        <v/>
      </c>
      <c r="C1471" s="272" t="str">
        <f t="shared" si="111"/>
        <v/>
      </c>
      <c r="D1471" s="272" t="str">
        <f t="shared" si="112"/>
        <v/>
      </c>
      <c r="E1471" s="272">
        <f t="shared" si="113"/>
        <v>0</v>
      </c>
      <c r="F1471" s="272">
        <v>1469</v>
      </c>
      <c r="G1471" s="272" t="str">
        <f t="shared" si="114"/>
        <v/>
      </c>
      <c r="H1471" s="272" t="str">
        <f>IFERROR(VLOOKUP(B1471,CAPTURE_DATA!$W$4:$Z$2000,4,FALSE),"")</f>
        <v/>
      </c>
    </row>
    <row r="1472" spans="1:8" x14ac:dyDescent="0.35">
      <c r="A1472" s="272">
        <f t="shared" si="110"/>
        <v>1</v>
      </c>
      <c r="B1472" s="7" t="str">
        <f>IF(CAPTURE_DATA!W1473=0,"",CAPTURE_DATA!W1473)</f>
        <v/>
      </c>
      <c r="C1472" s="272" t="str">
        <f t="shared" si="111"/>
        <v/>
      </c>
      <c r="D1472" s="272" t="str">
        <f t="shared" si="112"/>
        <v/>
      </c>
      <c r="E1472" s="272">
        <f t="shared" si="113"/>
        <v>0</v>
      </c>
      <c r="F1472" s="272">
        <v>1470</v>
      </c>
      <c r="G1472" s="272" t="str">
        <f t="shared" si="114"/>
        <v/>
      </c>
      <c r="H1472" s="272" t="str">
        <f>IFERROR(VLOOKUP(B1472,CAPTURE_DATA!$W$4:$Z$2000,4,FALSE),"")</f>
        <v/>
      </c>
    </row>
    <row r="1473" spans="1:8" x14ac:dyDescent="0.35">
      <c r="A1473" s="272">
        <f t="shared" si="110"/>
        <v>1</v>
      </c>
      <c r="B1473" s="7" t="str">
        <f>IF(CAPTURE_DATA!W1474=0,"",CAPTURE_DATA!W1474)</f>
        <v/>
      </c>
      <c r="C1473" s="272" t="str">
        <f t="shared" si="111"/>
        <v/>
      </c>
      <c r="D1473" s="272" t="str">
        <f t="shared" si="112"/>
        <v/>
      </c>
      <c r="E1473" s="272">
        <f t="shared" si="113"/>
        <v>0</v>
      </c>
      <c r="F1473" s="272">
        <v>1471</v>
      </c>
      <c r="G1473" s="272" t="str">
        <f t="shared" si="114"/>
        <v/>
      </c>
      <c r="H1473" s="272" t="str">
        <f>IFERROR(VLOOKUP(B1473,CAPTURE_DATA!$W$4:$Z$2000,4,FALSE),"")</f>
        <v/>
      </c>
    </row>
    <row r="1474" spans="1:8" x14ac:dyDescent="0.35">
      <c r="A1474" s="272">
        <f t="shared" si="110"/>
        <v>1</v>
      </c>
      <c r="B1474" s="7" t="str">
        <f>IF(CAPTURE_DATA!W1475=0,"",CAPTURE_DATA!W1475)</f>
        <v/>
      </c>
      <c r="C1474" s="272" t="str">
        <f t="shared" si="111"/>
        <v/>
      </c>
      <c r="D1474" s="272" t="str">
        <f t="shared" si="112"/>
        <v/>
      </c>
      <c r="E1474" s="272">
        <f t="shared" si="113"/>
        <v>0</v>
      </c>
      <c r="F1474" s="272">
        <v>1472</v>
      </c>
      <c r="G1474" s="272" t="str">
        <f t="shared" si="114"/>
        <v/>
      </c>
      <c r="H1474" s="272" t="str">
        <f>IFERROR(VLOOKUP(B1474,CAPTURE_DATA!$W$4:$Z$2000,4,FALSE),"")</f>
        <v/>
      </c>
    </row>
    <row r="1475" spans="1:8" x14ac:dyDescent="0.35">
      <c r="A1475" s="272">
        <f t="shared" si="110"/>
        <v>1</v>
      </c>
      <c r="B1475" s="7" t="str">
        <f>IF(CAPTURE_DATA!W1476=0,"",CAPTURE_DATA!W1476)</f>
        <v/>
      </c>
      <c r="C1475" s="272" t="str">
        <f t="shared" si="111"/>
        <v/>
      </c>
      <c r="D1475" s="272" t="str">
        <f t="shared" si="112"/>
        <v/>
      </c>
      <c r="E1475" s="272">
        <f t="shared" si="113"/>
        <v>0</v>
      </c>
      <c r="F1475" s="272">
        <v>1473</v>
      </c>
      <c r="G1475" s="272" t="str">
        <f t="shared" si="114"/>
        <v/>
      </c>
      <c r="H1475" s="272" t="str">
        <f>IFERROR(VLOOKUP(B1475,CAPTURE_DATA!$W$4:$Z$2000,4,FALSE),"")</f>
        <v/>
      </c>
    </row>
    <row r="1476" spans="1:8" x14ac:dyDescent="0.35">
      <c r="A1476" s="272">
        <f t="shared" ref="A1476:A1539" si="115">RANK(E1476,$E$3:$E$2000,)</f>
        <v>1</v>
      </c>
      <c r="B1476" s="7" t="str">
        <f>IF(CAPTURE_DATA!W1477=0,"",CAPTURE_DATA!W1477)</f>
        <v/>
      </c>
      <c r="C1476" s="272" t="str">
        <f t="shared" ref="C1476:C1539" si="116">IFERROR(VALUE(B1476),"")</f>
        <v/>
      </c>
      <c r="D1476" s="272" t="str">
        <f t="shared" ref="D1476:D1539" si="117">IF(CONCATENATE(B1476,"-",H1476)="-","",(CONCATENATE(B1476,"-",H1476)))</f>
        <v/>
      </c>
      <c r="E1476" s="272">
        <f t="shared" ref="E1476:E1539" si="118">IF(C1476="",0,C1476)</f>
        <v>0</v>
      </c>
      <c r="F1476" s="272">
        <v>1474</v>
      </c>
      <c r="G1476" s="272" t="str">
        <f t="shared" ref="G1476:G1539" si="119">IFERROR(VLOOKUP(F1476,$A$1:$D$2000,4,FALSE),"")</f>
        <v/>
      </c>
      <c r="H1476" s="272" t="str">
        <f>IFERROR(VLOOKUP(B1476,CAPTURE_DATA!$W$4:$Z$2000,4,FALSE),"")</f>
        <v/>
      </c>
    </row>
    <row r="1477" spans="1:8" x14ac:dyDescent="0.35">
      <c r="A1477" s="272">
        <f t="shared" si="115"/>
        <v>1</v>
      </c>
      <c r="B1477" s="7" t="str">
        <f>IF(CAPTURE_DATA!W1478=0,"",CAPTURE_DATA!W1478)</f>
        <v/>
      </c>
      <c r="C1477" s="272" t="str">
        <f t="shared" si="116"/>
        <v/>
      </c>
      <c r="D1477" s="272" t="str">
        <f t="shared" si="117"/>
        <v/>
      </c>
      <c r="E1477" s="272">
        <f t="shared" si="118"/>
        <v>0</v>
      </c>
      <c r="F1477" s="272">
        <v>1475</v>
      </c>
      <c r="G1477" s="272" t="str">
        <f t="shared" si="119"/>
        <v/>
      </c>
      <c r="H1477" s="272" t="str">
        <f>IFERROR(VLOOKUP(B1477,CAPTURE_DATA!$W$4:$Z$2000,4,FALSE),"")</f>
        <v/>
      </c>
    </row>
    <row r="1478" spans="1:8" x14ac:dyDescent="0.35">
      <c r="A1478" s="272">
        <f t="shared" si="115"/>
        <v>1</v>
      </c>
      <c r="B1478" s="7" t="str">
        <f>IF(CAPTURE_DATA!W1479=0,"",CAPTURE_DATA!W1479)</f>
        <v/>
      </c>
      <c r="C1478" s="272" t="str">
        <f t="shared" si="116"/>
        <v/>
      </c>
      <c r="D1478" s="272" t="str">
        <f t="shared" si="117"/>
        <v/>
      </c>
      <c r="E1478" s="272">
        <f t="shared" si="118"/>
        <v>0</v>
      </c>
      <c r="F1478" s="272">
        <v>1476</v>
      </c>
      <c r="G1478" s="272" t="str">
        <f t="shared" si="119"/>
        <v/>
      </c>
      <c r="H1478" s="272" t="str">
        <f>IFERROR(VLOOKUP(B1478,CAPTURE_DATA!$W$4:$Z$2000,4,FALSE),"")</f>
        <v/>
      </c>
    </row>
    <row r="1479" spans="1:8" x14ac:dyDescent="0.35">
      <c r="A1479" s="272">
        <f t="shared" si="115"/>
        <v>1</v>
      </c>
      <c r="B1479" s="7" t="str">
        <f>IF(CAPTURE_DATA!W1480=0,"",CAPTURE_DATA!W1480)</f>
        <v/>
      </c>
      <c r="C1479" s="272" t="str">
        <f t="shared" si="116"/>
        <v/>
      </c>
      <c r="D1479" s="272" t="str">
        <f t="shared" si="117"/>
        <v/>
      </c>
      <c r="E1479" s="272">
        <f t="shared" si="118"/>
        <v>0</v>
      </c>
      <c r="F1479" s="272">
        <v>1477</v>
      </c>
      <c r="G1479" s="272" t="str">
        <f t="shared" si="119"/>
        <v/>
      </c>
      <c r="H1479" s="272" t="str">
        <f>IFERROR(VLOOKUP(B1479,CAPTURE_DATA!$W$4:$Z$2000,4,FALSE),"")</f>
        <v/>
      </c>
    </row>
    <row r="1480" spans="1:8" x14ac:dyDescent="0.35">
      <c r="A1480" s="272">
        <f t="shared" si="115"/>
        <v>1</v>
      </c>
      <c r="B1480" s="7" t="str">
        <f>IF(CAPTURE_DATA!W1481=0,"",CAPTURE_DATA!W1481)</f>
        <v/>
      </c>
      <c r="C1480" s="272" t="str">
        <f t="shared" si="116"/>
        <v/>
      </c>
      <c r="D1480" s="272" t="str">
        <f t="shared" si="117"/>
        <v/>
      </c>
      <c r="E1480" s="272">
        <f t="shared" si="118"/>
        <v>0</v>
      </c>
      <c r="F1480" s="272">
        <v>1478</v>
      </c>
      <c r="G1480" s="272" t="str">
        <f t="shared" si="119"/>
        <v/>
      </c>
      <c r="H1480" s="272" t="str">
        <f>IFERROR(VLOOKUP(B1480,CAPTURE_DATA!$W$4:$Z$2000,4,FALSE),"")</f>
        <v/>
      </c>
    </row>
    <row r="1481" spans="1:8" x14ac:dyDescent="0.35">
      <c r="A1481" s="272">
        <f t="shared" si="115"/>
        <v>1</v>
      </c>
      <c r="B1481" s="7" t="str">
        <f>IF(CAPTURE_DATA!W1482=0,"",CAPTURE_DATA!W1482)</f>
        <v/>
      </c>
      <c r="C1481" s="272" t="str">
        <f t="shared" si="116"/>
        <v/>
      </c>
      <c r="D1481" s="272" t="str">
        <f t="shared" si="117"/>
        <v/>
      </c>
      <c r="E1481" s="272">
        <f t="shared" si="118"/>
        <v>0</v>
      </c>
      <c r="F1481" s="272">
        <v>1479</v>
      </c>
      <c r="G1481" s="272" t="str">
        <f t="shared" si="119"/>
        <v/>
      </c>
      <c r="H1481" s="272" t="str">
        <f>IFERROR(VLOOKUP(B1481,CAPTURE_DATA!$W$4:$Z$2000,4,FALSE),"")</f>
        <v/>
      </c>
    </row>
    <row r="1482" spans="1:8" x14ac:dyDescent="0.35">
      <c r="A1482" s="272">
        <f t="shared" si="115"/>
        <v>1</v>
      </c>
      <c r="B1482" s="7" t="str">
        <f>IF(CAPTURE_DATA!W1483=0,"",CAPTURE_DATA!W1483)</f>
        <v/>
      </c>
      <c r="C1482" s="272" t="str">
        <f t="shared" si="116"/>
        <v/>
      </c>
      <c r="D1482" s="272" t="str">
        <f t="shared" si="117"/>
        <v/>
      </c>
      <c r="E1482" s="272">
        <f t="shared" si="118"/>
        <v>0</v>
      </c>
      <c r="F1482" s="272">
        <v>1480</v>
      </c>
      <c r="G1482" s="272" t="str">
        <f t="shared" si="119"/>
        <v/>
      </c>
      <c r="H1482" s="272" t="str">
        <f>IFERROR(VLOOKUP(B1482,CAPTURE_DATA!$W$4:$Z$2000,4,FALSE),"")</f>
        <v/>
      </c>
    </row>
    <row r="1483" spans="1:8" x14ac:dyDescent="0.35">
      <c r="A1483" s="272">
        <f t="shared" si="115"/>
        <v>1</v>
      </c>
      <c r="B1483" s="7" t="str">
        <f>IF(CAPTURE_DATA!W1484=0,"",CAPTURE_DATA!W1484)</f>
        <v/>
      </c>
      <c r="C1483" s="272" t="str">
        <f t="shared" si="116"/>
        <v/>
      </c>
      <c r="D1483" s="272" t="str">
        <f t="shared" si="117"/>
        <v/>
      </c>
      <c r="E1483" s="272">
        <f t="shared" si="118"/>
        <v>0</v>
      </c>
      <c r="F1483" s="272">
        <v>1481</v>
      </c>
      <c r="G1483" s="272" t="str">
        <f t="shared" si="119"/>
        <v/>
      </c>
      <c r="H1483" s="272" t="str">
        <f>IFERROR(VLOOKUP(B1483,CAPTURE_DATA!$W$4:$Z$2000,4,FALSE),"")</f>
        <v/>
      </c>
    </row>
    <row r="1484" spans="1:8" x14ac:dyDescent="0.35">
      <c r="A1484" s="272">
        <f t="shared" si="115"/>
        <v>1</v>
      </c>
      <c r="B1484" s="7" t="str">
        <f>IF(CAPTURE_DATA!W1485=0,"",CAPTURE_DATA!W1485)</f>
        <v/>
      </c>
      <c r="C1484" s="272" t="str">
        <f t="shared" si="116"/>
        <v/>
      </c>
      <c r="D1484" s="272" t="str">
        <f t="shared" si="117"/>
        <v/>
      </c>
      <c r="E1484" s="272">
        <f t="shared" si="118"/>
        <v>0</v>
      </c>
      <c r="F1484" s="272">
        <v>1482</v>
      </c>
      <c r="G1484" s="272" t="str">
        <f t="shared" si="119"/>
        <v/>
      </c>
      <c r="H1484" s="272" t="str">
        <f>IFERROR(VLOOKUP(B1484,CAPTURE_DATA!$W$4:$Z$2000,4,FALSE),"")</f>
        <v/>
      </c>
    </row>
    <row r="1485" spans="1:8" x14ac:dyDescent="0.35">
      <c r="A1485" s="272">
        <f t="shared" si="115"/>
        <v>1</v>
      </c>
      <c r="B1485" s="7" t="str">
        <f>IF(CAPTURE_DATA!W1486=0,"",CAPTURE_DATA!W1486)</f>
        <v/>
      </c>
      <c r="C1485" s="272" t="str">
        <f t="shared" si="116"/>
        <v/>
      </c>
      <c r="D1485" s="272" t="str">
        <f t="shared" si="117"/>
        <v/>
      </c>
      <c r="E1485" s="272">
        <f t="shared" si="118"/>
        <v>0</v>
      </c>
      <c r="F1485" s="272">
        <v>1483</v>
      </c>
      <c r="G1485" s="272" t="str">
        <f t="shared" si="119"/>
        <v/>
      </c>
      <c r="H1485" s="272" t="str">
        <f>IFERROR(VLOOKUP(B1485,CAPTURE_DATA!$W$4:$Z$2000,4,FALSE),"")</f>
        <v/>
      </c>
    </row>
    <row r="1486" spans="1:8" x14ac:dyDescent="0.35">
      <c r="A1486" s="272">
        <f t="shared" si="115"/>
        <v>1</v>
      </c>
      <c r="B1486" s="7" t="str">
        <f>IF(CAPTURE_DATA!W1487=0,"",CAPTURE_DATA!W1487)</f>
        <v/>
      </c>
      <c r="C1486" s="272" t="str">
        <f t="shared" si="116"/>
        <v/>
      </c>
      <c r="D1486" s="272" t="str">
        <f t="shared" si="117"/>
        <v/>
      </c>
      <c r="E1486" s="272">
        <f t="shared" si="118"/>
        <v>0</v>
      </c>
      <c r="F1486" s="272">
        <v>1484</v>
      </c>
      <c r="G1486" s="272" t="str">
        <f t="shared" si="119"/>
        <v/>
      </c>
      <c r="H1486" s="272" t="str">
        <f>IFERROR(VLOOKUP(B1486,CAPTURE_DATA!$W$4:$Z$2000,4,FALSE),"")</f>
        <v/>
      </c>
    </row>
    <row r="1487" spans="1:8" x14ac:dyDescent="0.35">
      <c r="A1487" s="272">
        <f t="shared" si="115"/>
        <v>1</v>
      </c>
      <c r="B1487" s="7" t="str">
        <f>IF(CAPTURE_DATA!W1488=0,"",CAPTURE_DATA!W1488)</f>
        <v/>
      </c>
      <c r="C1487" s="272" t="str">
        <f t="shared" si="116"/>
        <v/>
      </c>
      <c r="D1487" s="272" t="str">
        <f t="shared" si="117"/>
        <v/>
      </c>
      <c r="E1487" s="272">
        <f t="shared" si="118"/>
        <v>0</v>
      </c>
      <c r="F1487" s="272">
        <v>1485</v>
      </c>
      <c r="G1487" s="272" t="str">
        <f t="shared" si="119"/>
        <v/>
      </c>
      <c r="H1487" s="272" t="str">
        <f>IFERROR(VLOOKUP(B1487,CAPTURE_DATA!$W$4:$Z$2000,4,FALSE),"")</f>
        <v/>
      </c>
    </row>
    <row r="1488" spans="1:8" x14ac:dyDescent="0.35">
      <c r="A1488" s="272">
        <f t="shared" si="115"/>
        <v>1</v>
      </c>
      <c r="B1488" s="7" t="str">
        <f>IF(CAPTURE_DATA!W1489=0,"",CAPTURE_DATA!W1489)</f>
        <v/>
      </c>
      <c r="C1488" s="272" t="str">
        <f t="shared" si="116"/>
        <v/>
      </c>
      <c r="D1488" s="272" t="str">
        <f t="shared" si="117"/>
        <v/>
      </c>
      <c r="E1488" s="272">
        <f t="shared" si="118"/>
        <v>0</v>
      </c>
      <c r="F1488" s="272">
        <v>1486</v>
      </c>
      <c r="G1488" s="272" t="str">
        <f t="shared" si="119"/>
        <v/>
      </c>
      <c r="H1488" s="272" t="str">
        <f>IFERROR(VLOOKUP(B1488,CAPTURE_DATA!$W$4:$Z$2000,4,FALSE),"")</f>
        <v/>
      </c>
    </row>
    <row r="1489" spans="1:8" x14ac:dyDescent="0.35">
      <c r="A1489" s="272">
        <f t="shared" si="115"/>
        <v>1</v>
      </c>
      <c r="B1489" s="7" t="str">
        <f>IF(CAPTURE_DATA!W1490=0,"",CAPTURE_DATA!W1490)</f>
        <v/>
      </c>
      <c r="C1489" s="272" t="str">
        <f t="shared" si="116"/>
        <v/>
      </c>
      <c r="D1489" s="272" t="str">
        <f t="shared" si="117"/>
        <v/>
      </c>
      <c r="E1489" s="272">
        <f t="shared" si="118"/>
        <v>0</v>
      </c>
      <c r="F1489" s="272">
        <v>1487</v>
      </c>
      <c r="G1489" s="272" t="str">
        <f t="shared" si="119"/>
        <v/>
      </c>
      <c r="H1489" s="272" t="str">
        <f>IFERROR(VLOOKUP(B1489,CAPTURE_DATA!$W$4:$Z$2000,4,FALSE),"")</f>
        <v/>
      </c>
    </row>
    <row r="1490" spans="1:8" x14ac:dyDescent="0.35">
      <c r="A1490" s="272">
        <f t="shared" si="115"/>
        <v>1</v>
      </c>
      <c r="B1490" s="7" t="str">
        <f>IF(CAPTURE_DATA!W1491=0,"",CAPTURE_DATA!W1491)</f>
        <v/>
      </c>
      <c r="C1490" s="272" t="str">
        <f t="shared" si="116"/>
        <v/>
      </c>
      <c r="D1490" s="272" t="str">
        <f t="shared" si="117"/>
        <v/>
      </c>
      <c r="E1490" s="272">
        <f t="shared" si="118"/>
        <v>0</v>
      </c>
      <c r="F1490" s="272">
        <v>1488</v>
      </c>
      <c r="G1490" s="272" t="str">
        <f t="shared" si="119"/>
        <v/>
      </c>
      <c r="H1490" s="272" t="str">
        <f>IFERROR(VLOOKUP(B1490,CAPTURE_DATA!$W$4:$Z$2000,4,FALSE),"")</f>
        <v/>
      </c>
    </row>
    <row r="1491" spans="1:8" x14ac:dyDescent="0.35">
      <c r="A1491" s="272">
        <f t="shared" si="115"/>
        <v>1</v>
      </c>
      <c r="B1491" s="7" t="str">
        <f>IF(CAPTURE_DATA!W1492=0,"",CAPTURE_DATA!W1492)</f>
        <v/>
      </c>
      <c r="C1491" s="272" t="str">
        <f t="shared" si="116"/>
        <v/>
      </c>
      <c r="D1491" s="272" t="str">
        <f t="shared" si="117"/>
        <v/>
      </c>
      <c r="E1491" s="272">
        <f t="shared" si="118"/>
        <v>0</v>
      </c>
      <c r="F1491" s="272">
        <v>1489</v>
      </c>
      <c r="G1491" s="272" t="str">
        <f t="shared" si="119"/>
        <v/>
      </c>
      <c r="H1491" s="272" t="str">
        <f>IFERROR(VLOOKUP(B1491,CAPTURE_DATA!$W$4:$Z$2000,4,FALSE),"")</f>
        <v/>
      </c>
    </row>
    <row r="1492" spans="1:8" x14ac:dyDescent="0.35">
      <c r="A1492" s="272">
        <f t="shared" si="115"/>
        <v>1</v>
      </c>
      <c r="B1492" s="7" t="str">
        <f>IF(CAPTURE_DATA!W1493=0,"",CAPTURE_DATA!W1493)</f>
        <v/>
      </c>
      <c r="C1492" s="272" t="str">
        <f t="shared" si="116"/>
        <v/>
      </c>
      <c r="D1492" s="272" t="str">
        <f t="shared" si="117"/>
        <v/>
      </c>
      <c r="E1492" s="272">
        <f t="shared" si="118"/>
        <v>0</v>
      </c>
      <c r="F1492" s="272">
        <v>1490</v>
      </c>
      <c r="G1492" s="272" t="str">
        <f t="shared" si="119"/>
        <v/>
      </c>
      <c r="H1492" s="272" t="str">
        <f>IFERROR(VLOOKUP(B1492,CAPTURE_DATA!$W$4:$Z$2000,4,FALSE),"")</f>
        <v/>
      </c>
    </row>
    <row r="1493" spans="1:8" x14ac:dyDescent="0.35">
      <c r="A1493" s="272">
        <f t="shared" si="115"/>
        <v>1</v>
      </c>
      <c r="B1493" s="7" t="str">
        <f>IF(CAPTURE_DATA!W1494=0,"",CAPTURE_DATA!W1494)</f>
        <v/>
      </c>
      <c r="C1493" s="272" t="str">
        <f t="shared" si="116"/>
        <v/>
      </c>
      <c r="D1493" s="272" t="str">
        <f t="shared" si="117"/>
        <v/>
      </c>
      <c r="E1493" s="272">
        <f t="shared" si="118"/>
        <v>0</v>
      </c>
      <c r="F1493" s="272">
        <v>1491</v>
      </c>
      <c r="G1493" s="272" t="str">
        <f t="shared" si="119"/>
        <v/>
      </c>
      <c r="H1493" s="272" t="str">
        <f>IFERROR(VLOOKUP(B1493,CAPTURE_DATA!$W$4:$Z$2000,4,FALSE),"")</f>
        <v/>
      </c>
    </row>
    <row r="1494" spans="1:8" x14ac:dyDescent="0.35">
      <c r="A1494" s="272">
        <f t="shared" si="115"/>
        <v>1</v>
      </c>
      <c r="B1494" s="7" t="str">
        <f>IF(CAPTURE_DATA!W1495=0,"",CAPTURE_DATA!W1495)</f>
        <v/>
      </c>
      <c r="C1494" s="272" t="str">
        <f t="shared" si="116"/>
        <v/>
      </c>
      <c r="D1494" s="272" t="str">
        <f t="shared" si="117"/>
        <v/>
      </c>
      <c r="E1494" s="272">
        <f t="shared" si="118"/>
        <v>0</v>
      </c>
      <c r="F1494" s="272">
        <v>1492</v>
      </c>
      <c r="G1494" s="272" t="str">
        <f t="shared" si="119"/>
        <v/>
      </c>
      <c r="H1494" s="272" t="str">
        <f>IFERROR(VLOOKUP(B1494,CAPTURE_DATA!$W$4:$Z$2000,4,FALSE),"")</f>
        <v/>
      </c>
    </row>
    <row r="1495" spans="1:8" x14ac:dyDescent="0.35">
      <c r="A1495" s="272">
        <f t="shared" si="115"/>
        <v>1</v>
      </c>
      <c r="B1495" s="7" t="str">
        <f>IF(CAPTURE_DATA!W1496=0,"",CAPTURE_DATA!W1496)</f>
        <v/>
      </c>
      <c r="C1495" s="272" t="str">
        <f t="shared" si="116"/>
        <v/>
      </c>
      <c r="D1495" s="272" t="str">
        <f t="shared" si="117"/>
        <v/>
      </c>
      <c r="E1495" s="272">
        <f t="shared" si="118"/>
        <v>0</v>
      </c>
      <c r="F1495" s="272">
        <v>1493</v>
      </c>
      <c r="G1495" s="272" t="str">
        <f t="shared" si="119"/>
        <v/>
      </c>
      <c r="H1495" s="272" t="str">
        <f>IFERROR(VLOOKUP(B1495,CAPTURE_DATA!$W$4:$Z$2000,4,FALSE),"")</f>
        <v/>
      </c>
    </row>
    <row r="1496" spans="1:8" x14ac:dyDescent="0.35">
      <c r="A1496" s="272">
        <f t="shared" si="115"/>
        <v>1</v>
      </c>
      <c r="B1496" s="7" t="str">
        <f>IF(CAPTURE_DATA!W1497=0,"",CAPTURE_DATA!W1497)</f>
        <v/>
      </c>
      <c r="C1496" s="272" t="str">
        <f t="shared" si="116"/>
        <v/>
      </c>
      <c r="D1496" s="272" t="str">
        <f t="shared" si="117"/>
        <v/>
      </c>
      <c r="E1496" s="272">
        <f t="shared" si="118"/>
        <v>0</v>
      </c>
      <c r="F1496" s="272">
        <v>1494</v>
      </c>
      <c r="G1496" s="272" t="str">
        <f t="shared" si="119"/>
        <v/>
      </c>
      <c r="H1496" s="272" t="str">
        <f>IFERROR(VLOOKUP(B1496,CAPTURE_DATA!$W$4:$Z$2000,4,FALSE),"")</f>
        <v/>
      </c>
    </row>
    <row r="1497" spans="1:8" x14ac:dyDescent="0.35">
      <c r="A1497" s="272">
        <f t="shared" si="115"/>
        <v>1</v>
      </c>
      <c r="B1497" s="7" t="str">
        <f>IF(CAPTURE_DATA!W1498=0,"",CAPTURE_DATA!W1498)</f>
        <v/>
      </c>
      <c r="C1497" s="272" t="str">
        <f t="shared" si="116"/>
        <v/>
      </c>
      <c r="D1497" s="272" t="str">
        <f t="shared" si="117"/>
        <v/>
      </c>
      <c r="E1497" s="272">
        <f t="shared" si="118"/>
        <v>0</v>
      </c>
      <c r="F1497" s="272">
        <v>1495</v>
      </c>
      <c r="G1497" s="272" t="str">
        <f t="shared" si="119"/>
        <v/>
      </c>
      <c r="H1497" s="272" t="str">
        <f>IFERROR(VLOOKUP(B1497,CAPTURE_DATA!$W$4:$Z$2000,4,FALSE),"")</f>
        <v/>
      </c>
    </row>
    <row r="1498" spans="1:8" x14ac:dyDescent="0.35">
      <c r="A1498" s="272">
        <f t="shared" si="115"/>
        <v>1</v>
      </c>
      <c r="B1498" s="7" t="str">
        <f>IF(CAPTURE_DATA!W1499=0,"",CAPTURE_DATA!W1499)</f>
        <v/>
      </c>
      <c r="C1498" s="272" t="str">
        <f t="shared" si="116"/>
        <v/>
      </c>
      <c r="D1498" s="272" t="str">
        <f t="shared" si="117"/>
        <v/>
      </c>
      <c r="E1498" s="272">
        <f t="shared" si="118"/>
        <v>0</v>
      </c>
      <c r="F1498" s="272">
        <v>1496</v>
      </c>
      <c r="G1498" s="272" t="str">
        <f t="shared" si="119"/>
        <v/>
      </c>
      <c r="H1498" s="272" t="str">
        <f>IFERROR(VLOOKUP(B1498,CAPTURE_DATA!$W$4:$Z$2000,4,FALSE),"")</f>
        <v/>
      </c>
    </row>
    <row r="1499" spans="1:8" x14ac:dyDescent="0.35">
      <c r="A1499" s="272">
        <f t="shared" si="115"/>
        <v>1</v>
      </c>
      <c r="B1499" s="7" t="str">
        <f>IF(CAPTURE_DATA!W1500=0,"",CAPTURE_DATA!W1500)</f>
        <v/>
      </c>
      <c r="C1499" s="272" t="str">
        <f t="shared" si="116"/>
        <v/>
      </c>
      <c r="D1499" s="272" t="str">
        <f t="shared" si="117"/>
        <v/>
      </c>
      <c r="E1499" s="272">
        <f t="shared" si="118"/>
        <v>0</v>
      </c>
      <c r="F1499" s="272">
        <v>1497</v>
      </c>
      <c r="G1499" s="272" t="str">
        <f t="shared" si="119"/>
        <v/>
      </c>
      <c r="H1499" s="272" t="str">
        <f>IFERROR(VLOOKUP(B1499,CAPTURE_DATA!$W$4:$Z$2000,4,FALSE),"")</f>
        <v/>
      </c>
    </row>
    <row r="1500" spans="1:8" x14ac:dyDescent="0.35">
      <c r="A1500" s="272">
        <f t="shared" si="115"/>
        <v>1</v>
      </c>
      <c r="B1500" s="7" t="str">
        <f>IF(CAPTURE_DATA!W1501=0,"",CAPTURE_DATA!W1501)</f>
        <v/>
      </c>
      <c r="C1500" s="272" t="str">
        <f t="shared" si="116"/>
        <v/>
      </c>
      <c r="D1500" s="272" t="str">
        <f t="shared" si="117"/>
        <v/>
      </c>
      <c r="E1500" s="272">
        <f t="shared" si="118"/>
        <v>0</v>
      </c>
      <c r="F1500" s="272">
        <v>1498</v>
      </c>
      <c r="G1500" s="272" t="str">
        <f t="shared" si="119"/>
        <v/>
      </c>
      <c r="H1500" s="272" t="str">
        <f>IFERROR(VLOOKUP(B1500,CAPTURE_DATA!$W$4:$Z$2000,4,FALSE),"")</f>
        <v/>
      </c>
    </row>
    <row r="1501" spans="1:8" x14ac:dyDescent="0.35">
      <c r="A1501" s="272">
        <f t="shared" si="115"/>
        <v>1</v>
      </c>
      <c r="B1501" s="7" t="str">
        <f>IF(CAPTURE_DATA!W1502=0,"",CAPTURE_DATA!W1502)</f>
        <v/>
      </c>
      <c r="C1501" s="272" t="str">
        <f t="shared" si="116"/>
        <v/>
      </c>
      <c r="D1501" s="272" t="str">
        <f t="shared" si="117"/>
        <v/>
      </c>
      <c r="E1501" s="272">
        <f t="shared" si="118"/>
        <v>0</v>
      </c>
      <c r="F1501" s="272">
        <v>1499</v>
      </c>
      <c r="G1501" s="272" t="str">
        <f t="shared" si="119"/>
        <v/>
      </c>
      <c r="H1501" s="272" t="str">
        <f>IFERROR(VLOOKUP(B1501,CAPTURE_DATA!$W$4:$Z$2000,4,FALSE),"")</f>
        <v/>
      </c>
    </row>
    <row r="1502" spans="1:8" x14ac:dyDescent="0.35">
      <c r="A1502" s="272">
        <f t="shared" si="115"/>
        <v>1</v>
      </c>
      <c r="B1502" s="7" t="str">
        <f>IF(CAPTURE_DATA!W1503=0,"",CAPTURE_DATA!W1503)</f>
        <v/>
      </c>
      <c r="C1502" s="272" t="str">
        <f t="shared" si="116"/>
        <v/>
      </c>
      <c r="D1502" s="272" t="str">
        <f t="shared" si="117"/>
        <v/>
      </c>
      <c r="E1502" s="272">
        <f t="shared" si="118"/>
        <v>0</v>
      </c>
      <c r="F1502" s="272">
        <v>1500</v>
      </c>
      <c r="G1502" s="272" t="str">
        <f t="shared" si="119"/>
        <v/>
      </c>
      <c r="H1502" s="272" t="str">
        <f>IFERROR(VLOOKUP(B1502,CAPTURE_DATA!$W$4:$Z$2000,4,FALSE),"")</f>
        <v/>
      </c>
    </row>
    <row r="1503" spans="1:8" x14ac:dyDescent="0.35">
      <c r="A1503" s="272">
        <f t="shared" si="115"/>
        <v>1</v>
      </c>
      <c r="B1503" s="7" t="str">
        <f>IF(CAPTURE_DATA!W1504=0,"",CAPTURE_DATA!W1504)</f>
        <v/>
      </c>
      <c r="C1503" s="272" t="str">
        <f t="shared" si="116"/>
        <v/>
      </c>
      <c r="D1503" s="272" t="str">
        <f t="shared" si="117"/>
        <v/>
      </c>
      <c r="E1503" s="272">
        <f t="shared" si="118"/>
        <v>0</v>
      </c>
      <c r="F1503" s="272">
        <v>1501</v>
      </c>
      <c r="G1503" s="272" t="str">
        <f t="shared" si="119"/>
        <v/>
      </c>
      <c r="H1503" s="272" t="str">
        <f>IFERROR(VLOOKUP(B1503,CAPTURE_DATA!$W$4:$Z$2000,4,FALSE),"")</f>
        <v/>
      </c>
    </row>
    <row r="1504" spans="1:8" x14ac:dyDescent="0.35">
      <c r="A1504" s="272">
        <f t="shared" si="115"/>
        <v>1</v>
      </c>
      <c r="B1504" s="7" t="str">
        <f>IF(CAPTURE_DATA!W1505=0,"",CAPTURE_DATA!W1505)</f>
        <v/>
      </c>
      <c r="C1504" s="272" t="str">
        <f t="shared" si="116"/>
        <v/>
      </c>
      <c r="D1504" s="272" t="str">
        <f t="shared" si="117"/>
        <v/>
      </c>
      <c r="E1504" s="272">
        <f t="shared" si="118"/>
        <v>0</v>
      </c>
      <c r="F1504" s="272">
        <v>1502</v>
      </c>
      <c r="G1504" s="272" t="str">
        <f t="shared" si="119"/>
        <v/>
      </c>
      <c r="H1504" s="272" t="str">
        <f>IFERROR(VLOOKUP(B1504,CAPTURE_DATA!$W$4:$Z$2000,4,FALSE),"")</f>
        <v/>
      </c>
    </row>
    <row r="1505" spans="1:8" x14ac:dyDescent="0.35">
      <c r="A1505" s="272">
        <f t="shared" si="115"/>
        <v>1</v>
      </c>
      <c r="B1505" s="7" t="str">
        <f>IF(CAPTURE_DATA!W1506=0,"",CAPTURE_DATA!W1506)</f>
        <v/>
      </c>
      <c r="C1505" s="272" t="str">
        <f t="shared" si="116"/>
        <v/>
      </c>
      <c r="D1505" s="272" t="str">
        <f t="shared" si="117"/>
        <v/>
      </c>
      <c r="E1505" s="272">
        <f t="shared" si="118"/>
        <v>0</v>
      </c>
      <c r="F1505" s="272">
        <v>1503</v>
      </c>
      <c r="G1505" s="272" t="str">
        <f t="shared" si="119"/>
        <v/>
      </c>
      <c r="H1505" s="272" t="str">
        <f>IFERROR(VLOOKUP(B1505,CAPTURE_DATA!$W$4:$Z$2000,4,FALSE),"")</f>
        <v/>
      </c>
    </row>
    <row r="1506" spans="1:8" x14ac:dyDescent="0.35">
      <c r="A1506" s="272">
        <f t="shared" si="115"/>
        <v>1</v>
      </c>
      <c r="B1506" s="7" t="str">
        <f>IF(CAPTURE_DATA!W1507=0,"",CAPTURE_DATA!W1507)</f>
        <v/>
      </c>
      <c r="C1506" s="272" t="str">
        <f t="shared" si="116"/>
        <v/>
      </c>
      <c r="D1506" s="272" t="str">
        <f t="shared" si="117"/>
        <v/>
      </c>
      <c r="E1506" s="272">
        <f t="shared" si="118"/>
        <v>0</v>
      </c>
      <c r="F1506" s="272">
        <v>1504</v>
      </c>
      <c r="G1506" s="272" t="str">
        <f t="shared" si="119"/>
        <v/>
      </c>
      <c r="H1506" s="272" t="str">
        <f>IFERROR(VLOOKUP(B1506,CAPTURE_DATA!$W$4:$Z$2000,4,FALSE),"")</f>
        <v/>
      </c>
    </row>
    <row r="1507" spans="1:8" x14ac:dyDescent="0.35">
      <c r="A1507" s="272">
        <f t="shared" si="115"/>
        <v>1</v>
      </c>
      <c r="B1507" s="7" t="str">
        <f>IF(CAPTURE_DATA!W1508=0,"",CAPTURE_DATA!W1508)</f>
        <v/>
      </c>
      <c r="C1507" s="272" t="str">
        <f t="shared" si="116"/>
        <v/>
      </c>
      <c r="D1507" s="272" t="str">
        <f t="shared" si="117"/>
        <v/>
      </c>
      <c r="E1507" s="272">
        <f t="shared" si="118"/>
        <v>0</v>
      </c>
      <c r="F1507" s="272">
        <v>1505</v>
      </c>
      <c r="G1507" s="272" t="str">
        <f t="shared" si="119"/>
        <v/>
      </c>
      <c r="H1507" s="272" t="str">
        <f>IFERROR(VLOOKUP(B1507,CAPTURE_DATA!$W$4:$Z$2000,4,FALSE),"")</f>
        <v/>
      </c>
    </row>
    <row r="1508" spans="1:8" x14ac:dyDescent="0.35">
      <c r="A1508" s="272">
        <f t="shared" si="115"/>
        <v>1</v>
      </c>
      <c r="B1508" s="7" t="str">
        <f>IF(CAPTURE_DATA!W1509=0,"",CAPTURE_DATA!W1509)</f>
        <v/>
      </c>
      <c r="C1508" s="272" t="str">
        <f t="shared" si="116"/>
        <v/>
      </c>
      <c r="D1508" s="272" t="str">
        <f t="shared" si="117"/>
        <v/>
      </c>
      <c r="E1508" s="272">
        <f t="shared" si="118"/>
        <v>0</v>
      </c>
      <c r="F1508" s="272">
        <v>1506</v>
      </c>
      <c r="G1508" s="272" t="str">
        <f t="shared" si="119"/>
        <v/>
      </c>
      <c r="H1508" s="272" t="str">
        <f>IFERROR(VLOOKUP(B1508,CAPTURE_DATA!$W$4:$Z$2000,4,FALSE),"")</f>
        <v/>
      </c>
    </row>
    <row r="1509" spans="1:8" x14ac:dyDescent="0.35">
      <c r="A1509" s="272">
        <f t="shared" si="115"/>
        <v>1</v>
      </c>
      <c r="B1509" s="7" t="str">
        <f>IF(CAPTURE_DATA!W1510=0,"",CAPTURE_DATA!W1510)</f>
        <v/>
      </c>
      <c r="C1509" s="272" t="str">
        <f t="shared" si="116"/>
        <v/>
      </c>
      <c r="D1509" s="272" t="str">
        <f t="shared" si="117"/>
        <v/>
      </c>
      <c r="E1509" s="272">
        <f t="shared" si="118"/>
        <v>0</v>
      </c>
      <c r="F1509" s="272">
        <v>1507</v>
      </c>
      <c r="G1509" s="272" t="str">
        <f t="shared" si="119"/>
        <v/>
      </c>
      <c r="H1509" s="272" t="str">
        <f>IFERROR(VLOOKUP(B1509,CAPTURE_DATA!$W$4:$Z$2000,4,FALSE),"")</f>
        <v/>
      </c>
    </row>
    <row r="1510" spans="1:8" x14ac:dyDescent="0.35">
      <c r="A1510" s="272">
        <f t="shared" si="115"/>
        <v>1</v>
      </c>
      <c r="B1510" s="7" t="str">
        <f>IF(CAPTURE_DATA!W1511=0,"",CAPTURE_DATA!W1511)</f>
        <v/>
      </c>
      <c r="C1510" s="272" t="str">
        <f t="shared" si="116"/>
        <v/>
      </c>
      <c r="D1510" s="272" t="str">
        <f t="shared" si="117"/>
        <v/>
      </c>
      <c r="E1510" s="272">
        <f t="shared" si="118"/>
        <v>0</v>
      </c>
      <c r="F1510" s="272">
        <v>1508</v>
      </c>
      <c r="G1510" s="272" t="str">
        <f t="shared" si="119"/>
        <v/>
      </c>
      <c r="H1510" s="272" t="str">
        <f>IFERROR(VLOOKUP(B1510,CAPTURE_DATA!$W$4:$Z$2000,4,FALSE),"")</f>
        <v/>
      </c>
    </row>
    <row r="1511" spans="1:8" x14ac:dyDescent="0.35">
      <c r="A1511" s="272">
        <f t="shared" si="115"/>
        <v>1</v>
      </c>
      <c r="B1511" s="7" t="str">
        <f>IF(CAPTURE_DATA!W1512=0,"",CAPTURE_DATA!W1512)</f>
        <v/>
      </c>
      <c r="C1511" s="272" t="str">
        <f t="shared" si="116"/>
        <v/>
      </c>
      <c r="D1511" s="272" t="str">
        <f t="shared" si="117"/>
        <v/>
      </c>
      <c r="E1511" s="272">
        <f t="shared" si="118"/>
        <v>0</v>
      </c>
      <c r="F1511" s="272">
        <v>1509</v>
      </c>
      <c r="G1511" s="272" t="str">
        <f t="shared" si="119"/>
        <v/>
      </c>
      <c r="H1511" s="272" t="str">
        <f>IFERROR(VLOOKUP(B1511,CAPTURE_DATA!$W$4:$Z$2000,4,FALSE),"")</f>
        <v/>
      </c>
    </row>
    <row r="1512" spans="1:8" x14ac:dyDescent="0.35">
      <c r="A1512" s="272">
        <f t="shared" si="115"/>
        <v>1</v>
      </c>
      <c r="B1512" s="7" t="str">
        <f>IF(CAPTURE_DATA!W1513=0,"",CAPTURE_DATA!W1513)</f>
        <v/>
      </c>
      <c r="C1512" s="272" t="str">
        <f t="shared" si="116"/>
        <v/>
      </c>
      <c r="D1512" s="272" t="str">
        <f t="shared" si="117"/>
        <v/>
      </c>
      <c r="E1512" s="272">
        <f t="shared" si="118"/>
        <v>0</v>
      </c>
      <c r="F1512" s="272">
        <v>1510</v>
      </c>
      <c r="G1512" s="272" t="str">
        <f t="shared" si="119"/>
        <v/>
      </c>
      <c r="H1512" s="272" t="str">
        <f>IFERROR(VLOOKUP(B1512,CAPTURE_DATA!$W$4:$Z$2000,4,FALSE),"")</f>
        <v/>
      </c>
    </row>
    <row r="1513" spans="1:8" x14ac:dyDescent="0.35">
      <c r="A1513" s="272">
        <f t="shared" si="115"/>
        <v>1</v>
      </c>
      <c r="B1513" s="7" t="str">
        <f>IF(CAPTURE_DATA!W1514=0,"",CAPTURE_DATA!W1514)</f>
        <v/>
      </c>
      <c r="C1513" s="272" t="str">
        <f t="shared" si="116"/>
        <v/>
      </c>
      <c r="D1513" s="272" t="str">
        <f t="shared" si="117"/>
        <v/>
      </c>
      <c r="E1513" s="272">
        <f t="shared" si="118"/>
        <v>0</v>
      </c>
      <c r="F1513" s="272">
        <v>1511</v>
      </c>
      <c r="G1513" s="272" t="str">
        <f t="shared" si="119"/>
        <v/>
      </c>
      <c r="H1513" s="272" t="str">
        <f>IFERROR(VLOOKUP(B1513,CAPTURE_DATA!$W$4:$Z$2000,4,FALSE),"")</f>
        <v/>
      </c>
    </row>
    <row r="1514" spans="1:8" x14ac:dyDescent="0.35">
      <c r="A1514" s="272">
        <f t="shared" si="115"/>
        <v>1</v>
      </c>
      <c r="B1514" s="7" t="str">
        <f>IF(CAPTURE_DATA!W1515=0,"",CAPTURE_DATA!W1515)</f>
        <v/>
      </c>
      <c r="C1514" s="272" t="str">
        <f t="shared" si="116"/>
        <v/>
      </c>
      <c r="D1514" s="272" t="str">
        <f t="shared" si="117"/>
        <v/>
      </c>
      <c r="E1514" s="272">
        <f t="shared" si="118"/>
        <v>0</v>
      </c>
      <c r="F1514" s="272">
        <v>1512</v>
      </c>
      <c r="G1514" s="272" t="str">
        <f t="shared" si="119"/>
        <v/>
      </c>
      <c r="H1514" s="272" t="str">
        <f>IFERROR(VLOOKUP(B1514,CAPTURE_DATA!$W$4:$Z$2000,4,FALSE),"")</f>
        <v/>
      </c>
    </row>
    <row r="1515" spans="1:8" x14ac:dyDescent="0.35">
      <c r="A1515" s="272">
        <f t="shared" si="115"/>
        <v>1</v>
      </c>
      <c r="B1515" s="7" t="str">
        <f>IF(CAPTURE_DATA!W1516=0,"",CAPTURE_DATA!W1516)</f>
        <v/>
      </c>
      <c r="C1515" s="272" t="str">
        <f t="shared" si="116"/>
        <v/>
      </c>
      <c r="D1515" s="272" t="str">
        <f t="shared" si="117"/>
        <v/>
      </c>
      <c r="E1515" s="272">
        <f t="shared" si="118"/>
        <v>0</v>
      </c>
      <c r="F1515" s="272">
        <v>1513</v>
      </c>
      <c r="G1515" s="272" t="str">
        <f t="shared" si="119"/>
        <v/>
      </c>
      <c r="H1515" s="272" t="str">
        <f>IFERROR(VLOOKUP(B1515,CAPTURE_DATA!$W$4:$Z$2000,4,FALSE),"")</f>
        <v/>
      </c>
    </row>
    <row r="1516" spans="1:8" x14ac:dyDescent="0.35">
      <c r="A1516" s="272">
        <f t="shared" si="115"/>
        <v>1</v>
      </c>
      <c r="B1516" s="7" t="str">
        <f>IF(CAPTURE_DATA!W1517=0,"",CAPTURE_DATA!W1517)</f>
        <v/>
      </c>
      <c r="C1516" s="272" t="str">
        <f t="shared" si="116"/>
        <v/>
      </c>
      <c r="D1516" s="272" t="str">
        <f t="shared" si="117"/>
        <v/>
      </c>
      <c r="E1516" s="272">
        <f t="shared" si="118"/>
        <v>0</v>
      </c>
      <c r="F1516" s="272">
        <v>1514</v>
      </c>
      <c r="G1516" s="272" t="str">
        <f t="shared" si="119"/>
        <v/>
      </c>
      <c r="H1516" s="272" t="str">
        <f>IFERROR(VLOOKUP(B1516,CAPTURE_DATA!$W$4:$Z$2000,4,FALSE),"")</f>
        <v/>
      </c>
    </row>
    <row r="1517" spans="1:8" x14ac:dyDescent="0.35">
      <c r="A1517" s="272">
        <f t="shared" si="115"/>
        <v>1</v>
      </c>
      <c r="B1517" s="7" t="str">
        <f>IF(CAPTURE_DATA!W1518=0,"",CAPTURE_DATA!W1518)</f>
        <v/>
      </c>
      <c r="C1517" s="272" t="str">
        <f t="shared" si="116"/>
        <v/>
      </c>
      <c r="D1517" s="272" t="str">
        <f t="shared" si="117"/>
        <v/>
      </c>
      <c r="E1517" s="272">
        <f t="shared" si="118"/>
        <v>0</v>
      </c>
      <c r="F1517" s="272">
        <v>1515</v>
      </c>
      <c r="G1517" s="272" t="str">
        <f t="shared" si="119"/>
        <v/>
      </c>
      <c r="H1517" s="272" t="str">
        <f>IFERROR(VLOOKUP(B1517,CAPTURE_DATA!$W$4:$Z$2000,4,FALSE),"")</f>
        <v/>
      </c>
    </row>
    <row r="1518" spans="1:8" x14ac:dyDescent="0.35">
      <c r="A1518" s="272">
        <f t="shared" si="115"/>
        <v>1</v>
      </c>
      <c r="B1518" s="7" t="str">
        <f>IF(CAPTURE_DATA!W1519=0,"",CAPTURE_DATA!W1519)</f>
        <v/>
      </c>
      <c r="C1518" s="272" t="str">
        <f t="shared" si="116"/>
        <v/>
      </c>
      <c r="D1518" s="272" t="str">
        <f t="shared" si="117"/>
        <v/>
      </c>
      <c r="E1518" s="272">
        <f t="shared" si="118"/>
        <v>0</v>
      </c>
      <c r="F1518" s="272">
        <v>1516</v>
      </c>
      <c r="G1518" s="272" t="str">
        <f t="shared" si="119"/>
        <v/>
      </c>
      <c r="H1518" s="272" t="str">
        <f>IFERROR(VLOOKUP(B1518,CAPTURE_DATA!$W$4:$Z$2000,4,FALSE),"")</f>
        <v/>
      </c>
    </row>
    <row r="1519" spans="1:8" x14ac:dyDescent="0.35">
      <c r="A1519" s="272">
        <f t="shared" si="115"/>
        <v>1</v>
      </c>
      <c r="B1519" s="7" t="str">
        <f>IF(CAPTURE_DATA!W1520=0,"",CAPTURE_DATA!W1520)</f>
        <v/>
      </c>
      <c r="C1519" s="272" t="str">
        <f t="shared" si="116"/>
        <v/>
      </c>
      <c r="D1519" s="272" t="str">
        <f t="shared" si="117"/>
        <v/>
      </c>
      <c r="E1519" s="272">
        <f t="shared" si="118"/>
        <v>0</v>
      </c>
      <c r="F1519" s="272">
        <v>1517</v>
      </c>
      <c r="G1519" s="272" t="str">
        <f t="shared" si="119"/>
        <v/>
      </c>
      <c r="H1519" s="272" t="str">
        <f>IFERROR(VLOOKUP(B1519,CAPTURE_DATA!$W$4:$Z$2000,4,FALSE),"")</f>
        <v/>
      </c>
    </row>
    <row r="1520" spans="1:8" x14ac:dyDescent="0.35">
      <c r="A1520" s="272">
        <f t="shared" si="115"/>
        <v>1</v>
      </c>
      <c r="B1520" s="7" t="str">
        <f>IF(CAPTURE_DATA!W1521=0,"",CAPTURE_DATA!W1521)</f>
        <v/>
      </c>
      <c r="C1520" s="272" t="str">
        <f t="shared" si="116"/>
        <v/>
      </c>
      <c r="D1520" s="272" t="str">
        <f t="shared" si="117"/>
        <v/>
      </c>
      <c r="E1520" s="272">
        <f t="shared" si="118"/>
        <v>0</v>
      </c>
      <c r="F1520" s="272">
        <v>1518</v>
      </c>
      <c r="G1520" s="272" t="str">
        <f t="shared" si="119"/>
        <v/>
      </c>
      <c r="H1520" s="272" t="str">
        <f>IFERROR(VLOOKUP(B1520,CAPTURE_DATA!$W$4:$Z$2000,4,FALSE),"")</f>
        <v/>
      </c>
    </row>
    <row r="1521" spans="1:8" x14ac:dyDescent="0.35">
      <c r="A1521" s="272">
        <f t="shared" si="115"/>
        <v>1</v>
      </c>
      <c r="B1521" s="7" t="str">
        <f>IF(CAPTURE_DATA!W1522=0,"",CAPTURE_DATA!W1522)</f>
        <v/>
      </c>
      <c r="C1521" s="272" t="str">
        <f t="shared" si="116"/>
        <v/>
      </c>
      <c r="D1521" s="272" t="str">
        <f t="shared" si="117"/>
        <v/>
      </c>
      <c r="E1521" s="272">
        <f t="shared" si="118"/>
        <v>0</v>
      </c>
      <c r="F1521" s="272">
        <v>1519</v>
      </c>
      <c r="G1521" s="272" t="str">
        <f t="shared" si="119"/>
        <v/>
      </c>
      <c r="H1521" s="272" t="str">
        <f>IFERROR(VLOOKUP(B1521,CAPTURE_DATA!$W$4:$Z$2000,4,FALSE),"")</f>
        <v/>
      </c>
    </row>
    <row r="1522" spans="1:8" x14ac:dyDescent="0.35">
      <c r="A1522" s="272">
        <f t="shared" si="115"/>
        <v>1</v>
      </c>
      <c r="B1522" s="7" t="str">
        <f>IF(CAPTURE_DATA!W1523=0,"",CAPTURE_DATA!W1523)</f>
        <v/>
      </c>
      <c r="C1522" s="272" t="str">
        <f t="shared" si="116"/>
        <v/>
      </c>
      <c r="D1522" s="272" t="str">
        <f t="shared" si="117"/>
        <v/>
      </c>
      <c r="E1522" s="272">
        <f t="shared" si="118"/>
        <v>0</v>
      </c>
      <c r="F1522" s="272">
        <v>1520</v>
      </c>
      <c r="G1522" s="272" t="str">
        <f t="shared" si="119"/>
        <v/>
      </c>
      <c r="H1522" s="272" t="str">
        <f>IFERROR(VLOOKUP(B1522,CAPTURE_DATA!$W$4:$Z$2000,4,FALSE),"")</f>
        <v/>
      </c>
    </row>
    <row r="1523" spans="1:8" x14ac:dyDescent="0.35">
      <c r="A1523" s="272">
        <f t="shared" si="115"/>
        <v>1</v>
      </c>
      <c r="B1523" s="7" t="str">
        <f>IF(CAPTURE_DATA!W1524=0,"",CAPTURE_DATA!W1524)</f>
        <v/>
      </c>
      <c r="C1523" s="272" t="str">
        <f t="shared" si="116"/>
        <v/>
      </c>
      <c r="D1523" s="272" t="str">
        <f t="shared" si="117"/>
        <v/>
      </c>
      <c r="E1523" s="272">
        <f t="shared" si="118"/>
        <v>0</v>
      </c>
      <c r="F1523" s="272">
        <v>1521</v>
      </c>
      <c r="G1523" s="272" t="str">
        <f t="shared" si="119"/>
        <v/>
      </c>
      <c r="H1523" s="272" t="str">
        <f>IFERROR(VLOOKUP(B1523,CAPTURE_DATA!$W$4:$Z$2000,4,FALSE),"")</f>
        <v/>
      </c>
    </row>
    <row r="1524" spans="1:8" x14ac:dyDescent="0.35">
      <c r="A1524" s="272">
        <f t="shared" si="115"/>
        <v>1</v>
      </c>
      <c r="B1524" s="7" t="str">
        <f>IF(CAPTURE_DATA!W1525=0,"",CAPTURE_DATA!W1525)</f>
        <v/>
      </c>
      <c r="C1524" s="272" t="str">
        <f t="shared" si="116"/>
        <v/>
      </c>
      <c r="D1524" s="272" t="str">
        <f t="shared" si="117"/>
        <v/>
      </c>
      <c r="E1524" s="272">
        <f t="shared" si="118"/>
        <v>0</v>
      </c>
      <c r="F1524" s="272">
        <v>1522</v>
      </c>
      <c r="G1524" s="272" t="str">
        <f t="shared" si="119"/>
        <v/>
      </c>
      <c r="H1524" s="272" t="str">
        <f>IFERROR(VLOOKUP(B1524,CAPTURE_DATA!$W$4:$Z$2000,4,FALSE),"")</f>
        <v/>
      </c>
    </row>
    <row r="1525" spans="1:8" x14ac:dyDescent="0.35">
      <c r="A1525" s="272">
        <f t="shared" si="115"/>
        <v>1</v>
      </c>
      <c r="B1525" s="7" t="str">
        <f>IF(CAPTURE_DATA!W1526=0,"",CAPTURE_DATA!W1526)</f>
        <v/>
      </c>
      <c r="C1525" s="272" t="str">
        <f t="shared" si="116"/>
        <v/>
      </c>
      <c r="D1525" s="272" t="str">
        <f t="shared" si="117"/>
        <v/>
      </c>
      <c r="E1525" s="272">
        <f t="shared" si="118"/>
        <v>0</v>
      </c>
      <c r="F1525" s="272">
        <v>1523</v>
      </c>
      <c r="G1525" s="272" t="str">
        <f t="shared" si="119"/>
        <v/>
      </c>
      <c r="H1525" s="272" t="str">
        <f>IFERROR(VLOOKUP(B1525,CAPTURE_DATA!$W$4:$Z$2000,4,FALSE),"")</f>
        <v/>
      </c>
    </row>
    <row r="1526" spans="1:8" x14ac:dyDescent="0.35">
      <c r="A1526" s="272">
        <f t="shared" si="115"/>
        <v>1</v>
      </c>
      <c r="B1526" s="7" t="str">
        <f>IF(CAPTURE_DATA!W1527=0,"",CAPTURE_DATA!W1527)</f>
        <v/>
      </c>
      <c r="C1526" s="272" t="str">
        <f t="shared" si="116"/>
        <v/>
      </c>
      <c r="D1526" s="272" t="str">
        <f t="shared" si="117"/>
        <v/>
      </c>
      <c r="E1526" s="272">
        <f t="shared" si="118"/>
        <v>0</v>
      </c>
      <c r="F1526" s="272">
        <v>1524</v>
      </c>
      <c r="G1526" s="272" t="str">
        <f t="shared" si="119"/>
        <v/>
      </c>
      <c r="H1526" s="272" t="str">
        <f>IFERROR(VLOOKUP(B1526,CAPTURE_DATA!$W$4:$Z$2000,4,FALSE),"")</f>
        <v/>
      </c>
    </row>
    <row r="1527" spans="1:8" x14ac:dyDescent="0.35">
      <c r="A1527" s="272">
        <f t="shared" si="115"/>
        <v>1</v>
      </c>
      <c r="B1527" s="7" t="str">
        <f>IF(CAPTURE_DATA!W1528=0,"",CAPTURE_DATA!W1528)</f>
        <v/>
      </c>
      <c r="C1527" s="272" t="str">
        <f t="shared" si="116"/>
        <v/>
      </c>
      <c r="D1527" s="272" t="str">
        <f t="shared" si="117"/>
        <v/>
      </c>
      <c r="E1527" s="272">
        <f t="shared" si="118"/>
        <v>0</v>
      </c>
      <c r="F1527" s="272">
        <v>1525</v>
      </c>
      <c r="G1527" s="272" t="str">
        <f t="shared" si="119"/>
        <v/>
      </c>
      <c r="H1527" s="272" t="str">
        <f>IFERROR(VLOOKUP(B1527,CAPTURE_DATA!$W$4:$Z$2000,4,FALSE),"")</f>
        <v/>
      </c>
    </row>
    <row r="1528" spans="1:8" x14ac:dyDescent="0.35">
      <c r="A1528" s="272">
        <f t="shared" si="115"/>
        <v>1</v>
      </c>
      <c r="B1528" s="7" t="str">
        <f>IF(CAPTURE_DATA!W1529=0,"",CAPTURE_DATA!W1529)</f>
        <v/>
      </c>
      <c r="C1528" s="272" t="str">
        <f t="shared" si="116"/>
        <v/>
      </c>
      <c r="D1528" s="272" t="str">
        <f t="shared" si="117"/>
        <v/>
      </c>
      <c r="E1528" s="272">
        <f t="shared" si="118"/>
        <v>0</v>
      </c>
      <c r="F1528" s="272">
        <v>1526</v>
      </c>
      <c r="G1528" s="272" t="str">
        <f t="shared" si="119"/>
        <v/>
      </c>
      <c r="H1528" s="272" t="str">
        <f>IFERROR(VLOOKUP(B1528,CAPTURE_DATA!$W$4:$Z$2000,4,FALSE),"")</f>
        <v/>
      </c>
    </row>
    <row r="1529" spans="1:8" x14ac:dyDescent="0.35">
      <c r="A1529" s="272">
        <f t="shared" si="115"/>
        <v>1</v>
      </c>
      <c r="B1529" s="7" t="str">
        <f>IF(CAPTURE_DATA!W1530=0,"",CAPTURE_DATA!W1530)</f>
        <v/>
      </c>
      <c r="C1529" s="272" t="str">
        <f t="shared" si="116"/>
        <v/>
      </c>
      <c r="D1529" s="272" t="str">
        <f t="shared" si="117"/>
        <v/>
      </c>
      <c r="E1529" s="272">
        <f t="shared" si="118"/>
        <v>0</v>
      </c>
      <c r="F1529" s="272">
        <v>1527</v>
      </c>
      <c r="G1529" s="272" t="str">
        <f t="shared" si="119"/>
        <v/>
      </c>
      <c r="H1529" s="272" t="str">
        <f>IFERROR(VLOOKUP(B1529,CAPTURE_DATA!$W$4:$Z$2000,4,FALSE),"")</f>
        <v/>
      </c>
    </row>
    <row r="1530" spans="1:8" x14ac:dyDescent="0.35">
      <c r="A1530" s="272">
        <f t="shared" si="115"/>
        <v>1</v>
      </c>
      <c r="B1530" s="7" t="str">
        <f>IF(CAPTURE_DATA!W1531=0,"",CAPTURE_DATA!W1531)</f>
        <v/>
      </c>
      <c r="C1530" s="272" t="str">
        <f t="shared" si="116"/>
        <v/>
      </c>
      <c r="D1530" s="272" t="str">
        <f t="shared" si="117"/>
        <v/>
      </c>
      <c r="E1530" s="272">
        <f t="shared" si="118"/>
        <v>0</v>
      </c>
      <c r="F1530" s="272">
        <v>1528</v>
      </c>
      <c r="G1530" s="272" t="str">
        <f t="shared" si="119"/>
        <v/>
      </c>
      <c r="H1530" s="272" t="str">
        <f>IFERROR(VLOOKUP(B1530,CAPTURE_DATA!$W$4:$Z$2000,4,FALSE),"")</f>
        <v/>
      </c>
    </row>
    <row r="1531" spans="1:8" x14ac:dyDescent="0.35">
      <c r="A1531" s="272">
        <f t="shared" si="115"/>
        <v>1</v>
      </c>
      <c r="B1531" s="7" t="str">
        <f>IF(CAPTURE_DATA!W1532=0,"",CAPTURE_DATA!W1532)</f>
        <v/>
      </c>
      <c r="C1531" s="272" t="str">
        <f t="shared" si="116"/>
        <v/>
      </c>
      <c r="D1531" s="272" t="str">
        <f t="shared" si="117"/>
        <v/>
      </c>
      <c r="E1531" s="272">
        <f t="shared" si="118"/>
        <v>0</v>
      </c>
      <c r="F1531" s="272">
        <v>1529</v>
      </c>
      <c r="G1531" s="272" t="str">
        <f t="shared" si="119"/>
        <v/>
      </c>
      <c r="H1531" s="272" t="str">
        <f>IFERROR(VLOOKUP(B1531,CAPTURE_DATA!$W$4:$Z$2000,4,FALSE),"")</f>
        <v/>
      </c>
    </row>
    <row r="1532" spans="1:8" x14ac:dyDescent="0.35">
      <c r="A1532" s="272">
        <f t="shared" si="115"/>
        <v>1</v>
      </c>
      <c r="B1532" s="7" t="str">
        <f>IF(CAPTURE_DATA!W1533=0,"",CAPTURE_DATA!W1533)</f>
        <v/>
      </c>
      <c r="C1532" s="272" t="str">
        <f t="shared" si="116"/>
        <v/>
      </c>
      <c r="D1532" s="272" t="str">
        <f t="shared" si="117"/>
        <v/>
      </c>
      <c r="E1532" s="272">
        <f t="shared" si="118"/>
        <v>0</v>
      </c>
      <c r="F1532" s="272">
        <v>1530</v>
      </c>
      <c r="G1532" s="272" t="str">
        <f t="shared" si="119"/>
        <v/>
      </c>
      <c r="H1532" s="272" t="str">
        <f>IFERROR(VLOOKUP(B1532,CAPTURE_DATA!$W$4:$Z$2000,4,FALSE),"")</f>
        <v/>
      </c>
    </row>
    <row r="1533" spans="1:8" x14ac:dyDescent="0.35">
      <c r="A1533" s="272">
        <f t="shared" si="115"/>
        <v>1</v>
      </c>
      <c r="B1533" s="7" t="str">
        <f>IF(CAPTURE_DATA!W1534=0,"",CAPTURE_DATA!W1534)</f>
        <v/>
      </c>
      <c r="C1533" s="272" t="str">
        <f t="shared" si="116"/>
        <v/>
      </c>
      <c r="D1533" s="272" t="str">
        <f t="shared" si="117"/>
        <v/>
      </c>
      <c r="E1533" s="272">
        <f t="shared" si="118"/>
        <v>0</v>
      </c>
      <c r="F1533" s="272">
        <v>1531</v>
      </c>
      <c r="G1533" s="272" t="str">
        <f t="shared" si="119"/>
        <v/>
      </c>
      <c r="H1533" s="272" t="str">
        <f>IFERROR(VLOOKUP(B1533,CAPTURE_DATA!$W$4:$Z$2000,4,FALSE),"")</f>
        <v/>
      </c>
    </row>
    <row r="1534" spans="1:8" x14ac:dyDescent="0.35">
      <c r="A1534" s="272">
        <f t="shared" si="115"/>
        <v>1</v>
      </c>
      <c r="B1534" s="7" t="str">
        <f>IF(CAPTURE_DATA!W1535=0,"",CAPTURE_DATA!W1535)</f>
        <v/>
      </c>
      <c r="C1534" s="272" t="str">
        <f t="shared" si="116"/>
        <v/>
      </c>
      <c r="D1534" s="272" t="str">
        <f t="shared" si="117"/>
        <v/>
      </c>
      <c r="E1534" s="272">
        <f t="shared" si="118"/>
        <v>0</v>
      </c>
      <c r="F1534" s="272">
        <v>1532</v>
      </c>
      <c r="G1534" s="272" t="str">
        <f t="shared" si="119"/>
        <v/>
      </c>
      <c r="H1534" s="272" t="str">
        <f>IFERROR(VLOOKUP(B1534,CAPTURE_DATA!$W$4:$Z$2000,4,FALSE),"")</f>
        <v/>
      </c>
    </row>
    <row r="1535" spans="1:8" x14ac:dyDescent="0.35">
      <c r="A1535" s="272">
        <f t="shared" si="115"/>
        <v>1</v>
      </c>
      <c r="B1535" s="7" t="str">
        <f>IF(CAPTURE_DATA!W1536=0,"",CAPTURE_DATA!W1536)</f>
        <v/>
      </c>
      <c r="C1535" s="272" t="str">
        <f t="shared" si="116"/>
        <v/>
      </c>
      <c r="D1535" s="272" t="str">
        <f t="shared" si="117"/>
        <v/>
      </c>
      <c r="E1535" s="272">
        <f t="shared" si="118"/>
        <v>0</v>
      </c>
      <c r="F1535" s="272">
        <v>1533</v>
      </c>
      <c r="G1535" s="272" t="str">
        <f t="shared" si="119"/>
        <v/>
      </c>
      <c r="H1535" s="272" t="str">
        <f>IFERROR(VLOOKUP(B1535,CAPTURE_DATA!$W$4:$Z$2000,4,FALSE),"")</f>
        <v/>
      </c>
    </row>
    <row r="1536" spans="1:8" x14ac:dyDescent="0.35">
      <c r="A1536" s="272">
        <f t="shared" si="115"/>
        <v>1</v>
      </c>
      <c r="B1536" s="7" t="str">
        <f>IF(CAPTURE_DATA!W1537=0,"",CAPTURE_DATA!W1537)</f>
        <v/>
      </c>
      <c r="C1536" s="272" t="str">
        <f t="shared" si="116"/>
        <v/>
      </c>
      <c r="D1536" s="272" t="str">
        <f t="shared" si="117"/>
        <v/>
      </c>
      <c r="E1536" s="272">
        <f t="shared" si="118"/>
        <v>0</v>
      </c>
      <c r="F1536" s="272">
        <v>1534</v>
      </c>
      <c r="G1536" s="272" t="str">
        <f t="shared" si="119"/>
        <v/>
      </c>
      <c r="H1536" s="272" t="str">
        <f>IFERROR(VLOOKUP(B1536,CAPTURE_DATA!$W$4:$Z$2000,4,FALSE),"")</f>
        <v/>
      </c>
    </row>
    <row r="1537" spans="1:8" x14ac:dyDescent="0.35">
      <c r="A1537" s="272">
        <f t="shared" si="115"/>
        <v>1</v>
      </c>
      <c r="B1537" s="7" t="str">
        <f>IF(CAPTURE_DATA!W1538=0,"",CAPTURE_DATA!W1538)</f>
        <v/>
      </c>
      <c r="C1537" s="272" t="str">
        <f t="shared" si="116"/>
        <v/>
      </c>
      <c r="D1537" s="272" t="str">
        <f t="shared" si="117"/>
        <v/>
      </c>
      <c r="E1537" s="272">
        <f t="shared" si="118"/>
        <v>0</v>
      </c>
      <c r="F1537" s="272">
        <v>1535</v>
      </c>
      <c r="G1537" s="272" t="str">
        <f t="shared" si="119"/>
        <v/>
      </c>
      <c r="H1537" s="272" t="str">
        <f>IFERROR(VLOOKUP(B1537,CAPTURE_DATA!$W$4:$Z$2000,4,FALSE),"")</f>
        <v/>
      </c>
    </row>
    <row r="1538" spans="1:8" x14ac:dyDescent="0.35">
      <c r="A1538" s="272">
        <f t="shared" si="115"/>
        <v>1</v>
      </c>
      <c r="B1538" s="7" t="str">
        <f>IF(CAPTURE_DATA!W1539=0,"",CAPTURE_DATA!W1539)</f>
        <v/>
      </c>
      <c r="C1538" s="272" t="str">
        <f t="shared" si="116"/>
        <v/>
      </c>
      <c r="D1538" s="272" t="str">
        <f t="shared" si="117"/>
        <v/>
      </c>
      <c r="E1538" s="272">
        <f t="shared" si="118"/>
        <v>0</v>
      </c>
      <c r="F1538" s="272">
        <v>1536</v>
      </c>
      <c r="G1538" s="272" t="str">
        <f t="shared" si="119"/>
        <v/>
      </c>
      <c r="H1538" s="272" t="str">
        <f>IFERROR(VLOOKUP(B1538,CAPTURE_DATA!$W$4:$Z$2000,4,FALSE),"")</f>
        <v/>
      </c>
    </row>
    <row r="1539" spans="1:8" x14ac:dyDescent="0.35">
      <c r="A1539" s="272">
        <f t="shared" si="115"/>
        <v>1</v>
      </c>
      <c r="B1539" s="7" t="str">
        <f>IF(CAPTURE_DATA!W1540=0,"",CAPTURE_DATA!W1540)</f>
        <v/>
      </c>
      <c r="C1539" s="272" t="str">
        <f t="shared" si="116"/>
        <v/>
      </c>
      <c r="D1539" s="272" t="str">
        <f t="shared" si="117"/>
        <v/>
      </c>
      <c r="E1539" s="272">
        <f t="shared" si="118"/>
        <v>0</v>
      </c>
      <c r="F1539" s="272">
        <v>1537</v>
      </c>
      <c r="G1539" s="272" t="str">
        <f t="shared" si="119"/>
        <v/>
      </c>
      <c r="H1539" s="272" t="str">
        <f>IFERROR(VLOOKUP(B1539,CAPTURE_DATA!$W$4:$Z$2000,4,FALSE),"")</f>
        <v/>
      </c>
    </row>
    <row r="1540" spans="1:8" x14ac:dyDescent="0.35">
      <c r="A1540" s="272">
        <f t="shared" ref="A1540:A1603" si="120">RANK(E1540,$E$3:$E$2000,)</f>
        <v>1</v>
      </c>
      <c r="B1540" s="7" t="str">
        <f>IF(CAPTURE_DATA!W1541=0,"",CAPTURE_DATA!W1541)</f>
        <v/>
      </c>
      <c r="C1540" s="272" t="str">
        <f t="shared" ref="C1540:C1603" si="121">IFERROR(VALUE(B1540),"")</f>
        <v/>
      </c>
      <c r="D1540" s="272" t="str">
        <f t="shared" ref="D1540:D1603" si="122">IF(CONCATENATE(B1540,"-",H1540)="-","",(CONCATENATE(B1540,"-",H1540)))</f>
        <v/>
      </c>
      <c r="E1540" s="272">
        <f t="shared" ref="E1540:E1603" si="123">IF(C1540="",0,C1540)</f>
        <v>0</v>
      </c>
      <c r="F1540" s="272">
        <v>1538</v>
      </c>
      <c r="G1540" s="272" t="str">
        <f t="shared" ref="G1540:G1603" si="124">IFERROR(VLOOKUP(F1540,$A$1:$D$2000,4,FALSE),"")</f>
        <v/>
      </c>
      <c r="H1540" s="272" t="str">
        <f>IFERROR(VLOOKUP(B1540,CAPTURE_DATA!$W$4:$Z$2000,4,FALSE),"")</f>
        <v/>
      </c>
    </row>
    <row r="1541" spans="1:8" x14ac:dyDescent="0.35">
      <c r="A1541" s="272">
        <f t="shared" si="120"/>
        <v>1</v>
      </c>
      <c r="B1541" s="7" t="str">
        <f>IF(CAPTURE_DATA!W1542=0,"",CAPTURE_DATA!W1542)</f>
        <v/>
      </c>
      <c r="C1541" s="272" t="str">
        <f t="shared" si="121"/>
        <v/>
      </c>
      <c r="D1541" s="272" t="str">
        <f t="shared" si="122"/>
        <v/>
      </c>
      <c r="E1541" s="272">
        <f t="shared" si="123"/>
        <v>0</v>
      </c>
      <c r="F1541" s="272">
        <v>1539</v>
      </c>
      <c r="G1541" s="272" t="str">
        <f t="shared" si="124"/>
        <v/>
      </c>
      <c r="H1541" s="272" t="str">
        <f>IFERROR(VLOOKUP(B1541,CAPTURE_DATA!$W$4:$Z$2000,4,FALSE),"")</f>
        <v/>
      </c>
    </row>
    <row r="1542" spans="1:8" x14ac:dyDescent="0.35">
      <c r="A1542" s="272">
        <f t="shared" si="120"/>
        <v>1</v>
      </c>
      <c r="B1542" s="7" t="str">
        <f>IF(CAPTURE_DATA!W1543=0,"",CAPTURE_DATA!W1543)</f>
        <v/>
      </c>
      <c r="C1542" s="272" t="str">
        <f t="shared" si="121"/>
        <v/>
      </c>
      <c r="D1542" s="272" t="str">
        <f t="shared" si="122"/>
        <v/>
      </c>
      <c r="E1542" s="272">
        <f t="shared" si="123"/>
        <v>0</v>
      </c>
      <c r="F1542" s="272">
        <v>1540</v>
      </c>
      <c r="G1542" s="272" t="str">
        <f t="shared" si="124"/>
        <v/>
      </c>
      <c r="H1542" s="272" t="str">
        <f>IFERROR(VLOOKUP(B1542,CAPTURE_DATA!$W$4:$Z$2000,4,FALSE),"")</f>
        <v/>
      </c>
    </row>
    <row r="1543" spans="1:8" x14ac:dyDescent="0.35">
      <c r="A1543" s="272">
        <f t="shared" si="120"/>
        <v>1</v>
      </c>
      <c r="B1543" s="7" t="str">
        <f>IF(CAPTURE_DATA!W1544=0,"",CAPTURE_DATA!W1544)</f>
        <v/>
      </c>
      <c r="C1543" s="272" t="str">
        <f t="shared" si="121"/>
        <v/>
      </c>
      <c r="D1543" s="272" t="str">
        <f t="shared" si="122"/>
        <v/>
      </c>
      <c r="E1543" s="272">
        <f t="shared" si="123"/>
        <v>0</v>
      </c>
      <c r="F1543" s="272">
        <v>1541</v>
      </c>
      <c r="G1543" s="272" t="str">
        <f t="shared" si="124"/>
        <v/>
      </c>
      <c r="H1543" s="272" t="str">
        <f>IFERROR(VLOOKUP(B1543,CAPTURE_DATA!$W$4:$Z$2000,4,FALSE),"")</f>
        <v/>
      </c>
    </row>
    <row r="1544" spans="1:8" x14ac:dyDescent="0.35">
      <c r="A1544" s="272">
        <f t="shared" si="120"/>
        <v>1</v>
      </c>
      <c r="B1544" s="7" t="str">
        <f>IF(CAPTURE_DATA!W1545=0,"",CAPTURE_DATA!W1545)</f>
        <v/>
      </c>
      <c r="C1544" s="272" t="str">
        <f t="shared" si="121"/>
        <v/>
      </c>
      <c r="D1544" s="272" t="str">
        <f t="shared" si="122"/>
        <v/>
      </c>
      <c r="E1544" s="272">
        <f t="shared" si="123"/>
        <v>0</v>
      </c>
      <c r="F1544" s="272">
        <v>1542</v>
      </c>
      <c r="G1544" s="272" t="str">
        <f t="shared" si="124"/>
        <v/>
      </c>
      <c r="H1544" s="272" t="str">
        <f>IFERROR(VLOOKUP(B1544,CAPTURE_DATA!$W$4:$Z$2000,4,FALSE),"")</f>
        <v/>
      </c>
    </row>
    <row r="1545" spans="1:8" x14ac:dyDescent="0.35">
      <c r="A1545" s="272">
        <f t="shared" si="120"/>
        <v>1</v>
      </c>
      <c r="B1545" s="7" t="str">
        <f>IF(CAPTURE_DATA!W1546=0,"",CAPTURE_DATA!W1546)</f>
        <v/>
      </c>
      <c r="C1545" s="272" t="str">
        <f t="shared" si="121"/>
        <v/>
      </c>
      <c r="D1545" s="272" t="str">
        <f t="shared" si="122"/>
        <v/>
      </c>
      <c r="E1545" s="272">
        <f t="shared" si="123"/>
        <v>0</v>
      </c>
      <c r="F1545" s="272">
        <v>1543</v>
      </c>
      <c r="G1545" s="272" t="str">
        <f t="shared" si="124"/>
        <v/>
      </c>
      <c r="H1545" s="272" t="str">
        <f>IFERROR(VLOOKUP(B1545,CAPTURE_DATA!$W$4:$Z$2000,4,FALSE),"")</f>
        <v/>
      </c>
    </row>
    <row r="1546" spans="1:8" x14ac:dyDescent="0.35">
      <c r="A1546" s="272">
        <f t="shared" si="120"/>
        <v>1</v>
      </c>
      <c r="B1546" s="7" t="str">
        <f>IF(CAPTURE_DATA!W1547=0,"",CAPTURE_DATA!W1547)</f>
        <v/>
      </c>
      <c r="C1546" s="272" t="str">
        <f t="shared" si="121"/>
        <v/>
      </c>
      <c r="D1546" s="272" t="str">
        <f t="shared" si="122"/>
        <v/>
      </c>
      <c r="E1546" s="272">
        <f t="shared" si="123"/>
        <v>0</v>
      </c>
      <c r="F1546" s="272">
        <v>1544</v>
      </c>
      <c r="G1546" s="272" t="str">
        <f t="shared" si="124"/>
        <v/>
      </c>
      <c r="H1546" s="272" t="str">
        <f>IFERROR(VLOOKUP(B1546,CAPTURE_DATA!$W$4:$Z$2000,4,FALSE),"")</f>
        <v/>
      </c>
    </row>
    <row r="1547" spans="1:8" x14ac:dyDescent="0.35">
      <c r="A1547" s="272">
        <f t="shared" si="120"/>
        <v>1</v>
      </c>
      <c r="B1547" s="7" t="str">
        <f>IF(CAPTURE_DATA!W1548=0,"",CAPTURE_DATA!W1548)</f>
        <v/>
      </c>
      <c r="C1547" s="272" t="str">
        <f t="shared" si="121"/>
        <v/>
      </c>
      <c r="D1547" s="272" t="str">
        <f t="shared" si="122"/>
        <v/>
      </c>
      <c r="E1547" s="272">
        <f t="shared" si="123"/>
        <v>0</v>
      </c>
      <c r="F1547" s="272">
        <v>1545</v>
      </c>
      <c r="G1547" s="272" t="str">
        <f t="shared" si="124"/>
        <v/>
      </c>
      <c r="H1547" s="272" t="str">
        <f>IFERROR(VLOOKUP(B1547,CAPTURE_DATA!$W$4:$Z$2000,4,FALSE),"")</f>
        <v/>
      </c>
    </row>
    <row r="1548" spans="1:8" x14ac:dyDescent="0.35">
      <c r="A1548" s="272">
        <f t="shared" si="120"/>
        <v>1</v>
      </c>
      <c r="B1548" s="7" t="str">
        <f>IF(CAPTURE_DATA!W1549=0,"",CAPTURE_DATA!W1549)</f>
        <v/>
      </c>
      <c r="C1548" s="272" t="str">
        <f t="shared" si="121"/>
        <v/>
      </c>
      <c r="D1548" s="272" t="str">
        <f t="shared" si="122"/>
        <v/>
      </c>
      <c r="E1548" s="272">
        <f t="shared" si="123"/>
        <v>0</v>
      </c>
      <c r="F1548" s="272">
        <v>1546</v>
      </c>
      <c r="G1548" s="272" t="str">
        <f t="shared" si="124"/>
        <v/>
      </c>
      <c r="H1548" s="272" t="str">
        <f>IFERROR(VLOOKUP(B1548,CAPTURE_DATA!$W$4:$Z$2000,4,FALSE),"")</f>
        <v/>
      </c>
    </row>
    <row r="1549" spans="1:8" x14ac:dyDescent="0.35">
      <c r="A1549" s="272">
        <f t="shared" si="120"/>
        <v>1</v>
      </c>
      <c r="B1549" s="7" t="str">
        <f>IF(CAPTURE_DATA!W1550=0,"",CAPTURE_DATA!W1550)</f>
        <v/>
      </c>
      <c r="C1549" s="272" t="str">
        <f t="shared" si="121"/>
        <v/>
      </c>
      <c r="D1549" s="272" t="str">
        <f t="shared" si="122"/>
        <v/>
      </c>
      <c r="E1549" s="272">
        <f t="shared" si="123"/>
        <v>0</v>
      </c>
      <c r="F1549" s="272">
        <v>1547</v>
      </c>
      <c r="G1549" s="272" t="str">
        <f t="shared" si="124"/>
        <v/>
      </c>
      <c r="H1549" s="272" t="str">
        <f>IFERROR(VLOOKUP(B1549,CAPTURE_DATA!$W$4:$Z$2000,4,FALSE),"")</f>
        <v/>
      </c>
    </row>
    <row r="1550" spans="1:8" x14ac:dyDescent="0.35">
      <c r="A1550" s="272">
        <f t="shared" si="120"/>
        <v>1</v>
      </c>
      <c r="B1550" s="7" t="str">
        <f>IF(CAPTURE_DATA!W1551=0,"",CAPTURE_DATA!W1551)</f>
        <v/>
      </c>
      <c r="C1550" s="272" t="str">
        <f t="shared" si="121"/>
        <v/>
      </c>
      <c r="D1550" s="272" t="str">
        <f t="shared" si="122"/>
        <v/>
      </c>
      <c r="E1550" s="272">
        <f t="shared" si="123"/>
        <v>0</v>
      </c>
      <c r="F1550" s="272">
        <v>1548</v>
      </c>
      <c r="G1550" s="272" t="str">
        <f t="shared" si="124"/>
        <v/>
      </c>
      <c r="H1550" s="272" t="str">
        <f>IFERROR(VLOOKUP(B1550,CAPTURE_DATA!$W$4:$Z$2000,4,FALSE),"")</f>
        <v/>
      </c>
    </row>
    <row r="1551" spans="1:8" x14ac:dyDescent="0.35">
      <c r="A1551" s="272">
        <f t="shared" si="120"/>
        <v>1</v>
      </c>
      <c r="B1551" s="7" t="str">
        <f>IF(CAPTURE_DATA!W1552=0,"",CAPTURE_DATA!W1552)</f>
        <v/>
      </c>
      <c r="C1551" s="272" t="str">
        <f t="shared" si="121"/>
        <v/>
      </c>
      <c r="D1551" s="272" t="str">
        <f t="shared" si="122"/>
        <v/>
      </c>
      <c r="E1551" s="272">
        <f t="shared" si="123"/>
        <v>0</v>
      </c>
      <c r="F1551" s="272">
        <v>1549</v>
      </c>
      <c r="G1551" s="272" t="str">
        <f t="shared" si="124"/>
        <v/>
      </c>
      <c r="H1551" s="272" t="str">
        <f>IFERROR(VLOOKUP(B1551,CAPTURE_DATA!$W$4:$Z$2000,4,FALSE),"")</f>
        <v/>
      </c>
    </row>
    <row r="1552" spans="1:8" x14ac:dyDescent="0.35">
      <c r="A1552" s="272">
        <f t="shared" si="120"/>
        <v>1</v>
      </c>
      <c r="B1552" s="7" t="str">
        <f>IF(CAPTURE_DATA!W1553=0,"",CAPTURE_DATA!W1553)</f>
        <v/>
      </c>
      <c r="C1552" s="272" t="str">
        <f t="shared" si="121"/>
        <v/>
      </c>
      <c r="D1552" s="272" t="str">
        <f t="shared" si="122"/>
        <v/>
      </c>
      <c r="E1552" s="272">
        <f t="shared" si="123"/>
        <v>0</v>
      </c>
      <c r="F1552" s="272">
        <v>1550</v>
      </c>
      <c r="G1552" s="272" t="str">
        <f t="shared" si="124"/>
        <v/>
      </c>
      <c r="H1552" s="272" t="str">
        <f>IFERROR(VLOOKUP(B1552,CAPTURE_DATA!$W$4:$Z$2000,4,FALSE),"")</f>
        <v/>
      </c>
    </row>
    <row r="1553" spans="1:8" x14ac:dyDescent="0.35">
      <c r="A1553" s="272">
        <f t="shared" si="120"/>
        <v>1</v>
      </c>
      <c r="B1553" s="7" t="str">
        <f>IF(CAPTURE_DATA!W1554=0,"",CAPTURE_DATA!W1554)</f>
        <v/>
      </c>
      <c r="C1553" s="272" t="str">
        <f t="shared" si="121"/>
        <v/>
      </c>
      <c r="D1553" s="272" t="str">
        <f t="shared" si="122"/>
        <v/>
      </c>
      <c r="E1553" s="272">
        <f t="shared" si="123"/>
        <v>0</v>
      </c>
      <c r="F1553" s="272">
        <v>1551</v>
      </c>
      <c r="G1553" s="272" t="str">
        <f t="shared" si="124"/>
        <v/>
      </c>
      <c r="H1553" s="272" t="str">
        <f>IFERROR(VLOOKUP(B1553,CAPTURE_DATA!$W$4:$Z$2000,4,FALSE),"")</f>
        <v/>
      </c>
    </row>
    <row r="1554" spans="1:8" x14ac:dyDescent="0.35">
      <c r="A1554" s="272">
        <f t="shared" si="120"/>
        <v>1</v>
      </c>
      <c r="B1554" s="7" t="str">
        <f>IF(CAPTURE_DATA!W1555=0,"",CAPTURE_DATA!W1555)</f>
        <v/>
      </c>
      <c r="C1554" s="272" t="str">
        <f t="shared" si="121"/>
        <v/>
      </c>
      <c r="D1554" s="272" t="str">
        <f t="shared" si="122"/>
        <v/>
      </c>
      <c r="E1554" s="272">
        <f t="shared" si="123"/>
        <v>0</v>
      </c>
      <c r="F1554" s="272">
        <v>1552</v>
      </c>
      <c r="G1554" s="272" t="str">
        <f t="shared" si="124"/>
        <v/>
      </c>
      <c r="H1554" s="272" t="str">
        <f>IFERROR(VLOOKUP(B1554,CAPTURE_DATA!$W$4:$Z$2000,4,FALSE),"")</f>
        <v/>
      </c>
    </row>
    <row r="1555" spans="1:8" x14ac:dyDescent="0.35">
      <c r="A1555" s="272">
        <f t="shared" si="120"/>
        <v>1</v>
      </c>
      <c r="B1555" s="7" t="str">
        <f>IF(CAPTURE_DATA!W1556=0,"",CAPTURE_DATA!W1556)</f>
        <v/>
      </c>
      <c r="C1555" s="272" t="str">
        <f t="shared" si="121"/>
        <v/>
      </c>
      <c r="D1555" s="272" t="str">
        <f t="shared" si="122"/>
        <v/>
      </c>
      <c r="E1555" s="272">
        <f t="shared" si="123"/>
        <v>0</v>
      </c>
      <c r="F1555" s="272">
        <v>1553</v>
      </c>
      <c r="G1555" s="272" t="str">
        <f t="shared" si="124"/>
        <v/>
      </c>
      <c r="H1555" s="272" t="str">
        <f>IFERROR(VLOOKUP(B1555,CAPTURE_DATA!$W$4:$Z$2000,4,FALSE),"")</f>
        <v/>
      </c>
    </row>
    <row r="1556" spans="1:8" x14ac:dyDescent="0.35">
      <c r="A1556" s="272">
        <f t="shared" si="120"/>
        <v>1</v>
      </c>
      <c r="B1556" s="7" t="str">
        <f>IF(CAPTURE_DATA!W1557=0,"",CAPTURE_DATA!W1557)</f>
        <v/>
      </c>
      <c r="C1556" s="272" t="str">
        <f t="shared" si="121"/>
        <v/>
      </c>
      <c r="D1556" s="272" t="str">
        <f t="shared" si="122"/>
        <v/>
      </c>
      <c r="E1556" s="272">
        <f t="shared" si="123"/>
        <v>0</v>
      </c>
      <c r="F1556" s="272">
        <v>1554</v>
      </c>
      <c r="G1556" s="272" t="str">
        <f t="shared" si="124"/>
        <v/>
      </c>
      <c r="H1556" s="272" t="str">
        <f>IFERROR(VLOOKUP(B1556,CAPTURE_DATA!$W$4:$Z$2000,4,FALSE),"")</f>
        <v/>
      </c>
    </row>
    <row r="1557" spans="1:8" x14ac:dyDescent="0.35">
      <c r="A1557" s="272">
        <f t="shared" si="120"/>
        <v>1</v>
      </c>
      <c r="B1557" s="7" t="str">
        <f>IF(CAPTURE_DATA!W1558=0,"",CAPTURE_DATA!W1558)</f>
        <v/>
      </c>
      <c r="C1557" s="272" t="str">
        <f t="shared" si="121"/>
        <v/>
      </c>
      <c r="D1557" s="272" t="str">
        <f t="shared" si="122"/>
        <v/>
      </c>
      <c r="E1557" s="272">
        <f t="shared" si="123"/>
        <v>0</v>
      </c>
      <c r="F1557" s="272">
        <v>1555</v>
      </c>
      <c r="G1557" s="272" t="str">
        <f t="shared" si="124"/>
        <v/>
      </c>
      <c r="H1557" s="272" t="str">
        <f>IFERROR(VLOOKUP(B1557,CAPTURE_DATA!$W$4:$Z$2000,4,FALSE),"")</f>
        <v/>
      </c>
    </row>
    <row r="1558" spans="1:8" x14ac:dyDescent="0.35">
      <c r="A1558" s="272">
        <f t="shared" si="120"/>
        <v>1</v>
      </c>
      <c r="B1558" s="7" t="str">
        <f>IF(CAPTURE_DATA!W1559=0,"",CAPTURE_DATA!W1559)</f>
        <v/>
      </c>
      <c r="C1558" s="272" t="str">
        <f t="shared" si="121"/>
        <v/>
      </c>
      <c r="D1558" s="272" t="str">
        <f t="shared" si="122"/>
        <v/>
      </c>
      <c r="E1558" s="272">
        <f t="shared" si="123"/>
        <v>0</v>
      </c>
      <c r="F1558" s="272">
        <v>1556</v>
      </c>
      <c r="G1558" s="272" t="str">
        <f t="shared" si="124"/>
        <v/>
      </c>
      <c r="H1558" s="272" t="str">
        <f>IFERROR(VLOOKUP(B1558,CAPTURE_DATA!$W$4:$Z$2000,4,FALSE),"")</f>
        <v/>
      </c>
    </row>
    <row r="1559" spans="1:8" x14ac:dyDescent="0.35">
      <c r="A1559" s="272">
        <f t="shared" si="120"/>
        <v>1</v>
      </c>
      <c r="B1559" s="7" t="str">
        <f>IF(CAPTURE_DATA!W1560=0,"",CAPTURE_DATA!W1560)</f>
        <v/>
      </c>
      <c r="C1559" s="272" t="str">
        <f t="shared" si="121"/>
        <v/>
      </c>
      <c r="D1559" s="272" t="str">
        <f t="shared" si="122"/>
        <v/>
      </c>
      <c r="E1559" s="272">
        <f t="shared" si="123"/>
        <v>0</v>
      </c>
      <c r="F1559" s="272">
        <v>1557</v>
      </c>
      <c r="G1559" s="272" t="str">
        <f t="shared" si="124"/>
        <v/>
      </c>
      <c r="H1559" s="272" t="str">
        <f>IFERROR(VLOOKUP(B1559,CAPTURE_DATA!$W$4:$Z$2000,4,FALSE),"")</f>
        <v/>
      </c>
    </row>
    <row r="1560" spans="1:8" x14ac:dyDescent="0.35">
      <c r="A1560" s="272">
        <f t="shared" si="120"/>
        <v>1</v>
      </c>
      <c r="B1560" s="7" t="str">
        <f>IF(CAPTURE_DATA!W1561=0,"",CAPTURE_DATA!W1561)</f>
        <v/>
      </c>
      <c r="C1560" s="272" t="str">
        <f t="shared" si="121"/>
        <v/>
      </c>
      <c r="D1560" s="272" t="str">
        <f t="shared" si="122"/>
        <v/>
      </c>
      <c r="E1560" s="272">
        <f t="shared" si="123"/>
        <v>0</v>
      </c>
      <c r="F1560" s="272">
        <v>1558</v>
      </c>
      <c r="G1560" s="272" t="str">
        <f t="shared" si="124"/>
        <v/>
      </c>
      <c r="H1560" s="272" t="str">
        <f>IFERROR(VLOOKUP(B1560,CAPTURE_DATA!$W$4:$Z$2000,4,FALSE),"")</f>
        <v/>
      </c>
    </row>
    <row r="1561" spans="1:8" x14ac:dyDescent="0.35">
      <c r="A1561" s="272">
        <f t="shared" si="120"/>
        <v>1</v>
      </c>
      <c r="B1561" s="7" t="str">
        <f>IF(CAPTURE_DATA!W1562=0,"",CAPTURE_DATA!W1562)</f>
        <v/>
      </c>
      <c r="C1561" s="272" t="str">
        <f t="shared" si="121"/>
        <v/>
      </c>
      <c r="D1561" s="272" t="str">
        <f t="shared" si="122"/>
        <v/>
      </c>
      <c r="E1561" s="272">
        <f t="shared" si="123"/>
        <v>0</v>
      </c>
      <c r="F1561" s="272">
        <v>1559</v>
      </c>
      <c r="G1561" s="272" t="str">
        <f t="shared" si="124"/>
        <v/>
      </c>
      <c r="H1561" s="272" t="str">
        <f>IFERROR(VLOOKUP(B1561,CAPTURE_DATA!$W$4:$Z$2000,4,FALSE),"")</f>
        <v/>
      </c>
    </row>
    <row r="1562" spans="1:8" x14ac:dyDescent="0.35">
      <c r="A1562" s="272">
        <f t="shared" si="120"/>
        <v>1</v>
      </c>
      <c r="B1562" s="7" t="str">
        <f>IF(CAPTURE_DATA!W1563=0,"",CAPTURE_DATA!W1563)</f>
        <v/>
      </c>
      <c r="C1562" s="272" t="str">
        <f t="shared" si="121"/>
        <v/>
      </c>
      <c r="D1562" s="272" t="str">
        <f t="shared" si="122"/>
        <v/>
      </c>
      <c r="E1562" s="272">
        <f t="shared" si="123"/>
        <v>0</v>
      </c>
      <c r="F1562" s="272">
        <v>1560</v>
      </c>
      <c r="G1562" s="272" t="str">
        <f t="shared" si="124"/>
        <v/>
      </c>
      <c r="H1562" s="272" t="str">
        <f>IFERROR(VLOOKUP(B1562,CAPTURE_DATA!$W$4:$Z$2000,4,FALSE),"")</f>
        <v/>
      </c>
    </row>
    <row r="1563" spans="1:8" x14ac:dyDescent="0.35">
      <c r="A1563" s="272">
        <f t="shared" si="120"/>
        <v>1</v>
      </c>
      <c r="B1563" s="7" t="str">
        <f>IF(CAPTURE_DATA!W1564=0,"",CAPTURE_DATA!W1564)</f>
        <v/>
      </c>
      <c r="C1563" s="272" t="str">
        <f t="shared" si="121"/>
        <v/>
      </c>
      <c r="D1563" s="272" t="str">
        <f t="shared" si="122"/>
        <v/>
      </c>
      <c r="E1563" s="272">
        <f t="shared" si="123"/>
        <v>0</v>
      </c>
      <c r="F1563" s="272">
        <v>1561</v>
      </c>
      <c r="G1563" s="272" t="str">
        <f t="shared" si="124"/>
        <v/>
      </c>
      <c r="H1563" s="272" t="str">
        <f>IFERROR(VLOOKUP(B1563,CAPTURE_DATA!$W$4:$Z$2000,4,FALSE),"")</f>
        <v/>
      </c>
    </row>
    <row r="1564" spans="1:8" x14ac:dyDescent="0.35">
      <c r="A1564" s="272">
        <f t="shared" si="120"/>
        <v>1</v>
      </c>
      <c r="B1564" s="7" t="str">
        <f>IF(CAPTURE_DATA!W1565=0,"",CAPTURE_DATA!W1565)</f>
        <v/>
      </c>
      <c r="C1564" s="272" t="str">
        <f t="shared" si="121"/>
        <v/>
      </c>
      <c r="D1564" s="272" t="str">
        <f t="shared" si="122"/>
        <v/>
      </c>
      <c r="E1564" s="272">
        <f t="shared" si="123"/>
        <v>0</v>
      </c>
      <c r="F1564" s="272">
        <v>1562</v>
      </c>
      <c r="G1564" s="272" t="str">
        <f t="shared" si="124"/>
        <v/>
      </c>
      <c r="H1564" s="272" t="str">
        <f>IFERROR(VLOOKUP(B1564,CAPTURE_DATA!$W$4:$Z$2000,4,FALSE),"")</f>
        <v/>
      </c>
    </row>
    <row r="1565" spans="1:8" x14ac:dyDescent="0.35">
      <c r="A1565" s="272">
        <f t="shared" si="120"/>
        <v>1</v>
      </c>
      <c r="B1565" s="7" t="str">
        <f>IF(CAPTURE_DATA!W1566=0,"",CAPTURE_DATA!W1566)</f>
        <v/>
      </c>
      <c r="C1565" s="272" t="str">
        <f t="shared" si="121"/>
        <v/>
      </c>
      <c r="D1565" s="272" t="str">
        <f t="shared" si="122"/>
        <v/>
      </c>
      <c r="E1565" s="272">
        <f t="shared" si="123"/>
        <v>0</v>
      </c>
      <c r="F1565" s="272">
        <v>1563</v>
      </c>
      <c r="G1565" s="272" t="str">
        <f t="shared" si="124"/>
        <v/>
      </c>
      <c r="H1565" s="272" t="str">
        <f>IFERROR(VLOOKUP(B1565,CAPTURE_DATA!$W$4:$Z$2000,4,FALSE),"")</f>
        <v/>
      </c>
    </row>
    <row r="1566" spans="1:8" x14ac:dyDescent="0.35">
      <c r="A1566" s="272">
        <f t="shared" si="120"/>
        <v>1</v>
      </c>
      <c r="B1566" s="7" t="str">
        <f>IF(CAPTURE_DATA!W1567=0,"",CAPTURE_DATA!W1567)</f>
        <v/>
      </c>
      <c r="C1566" s="272" t="str">
        <f t="shared" si="121"/>
        <v/>
      </c>
      <c r="D1566" s="272" t="str">
        <f t="shared" si="122"/>
        <v/>
      </c>
      <c r="E1566" s="272">
        <f t="shared" si="123"/>
        <v>0</v>
      </c>
      <c r="F1566" s="272">
        <v>1564</v>
      </c>
      <c r="G1566" s="272" t="str">
        <f t="shared" si="124"/>
        <v/>
      </c>
      <c r="H1566" s="272" t="str">
        <f>IFERROR(VLOOKUP(B1566,CAPTURE_DATA!$W$4:$Z$2000,4,FALSE),"")</f>
        <v/>
      </c>
    </row>
    <row r="1567" spans="1:8" x14ac:dyDescent="0.35">
      <c r="A1567" s="272">
        <f t="shared" si="120"/>
        <v>1</v>
      </c>
      <c r="B1567" s="7" t="str">
        <f>IF(CAPTURE_DATA!W1568=0,"",CAPTURE_DATA!W1568)</f>
        <v/>
      </c>
      <c r="C1567" s="272" t="str">
        <f t="shared" si="121"/>
        <v/>
      </c>
      <c r="D1567" s="272" t="str">
        <f t="shared" si="122"/>
        <v/>
      </c>
      <c r="E1567" s="272">
        <f t="shared" si="123"/>
        <v>0</v>
      </c>
      <c r="F1567" s="272">
        <v>1565</v>
      </c>
      <c r="G1567" s="272" t="str">
        <f t="shared" si="124"/>
        <v/>
      </c>
      <c r="H1567" s="272" t="str">
        <f>IFERROR(VLOOKUP(B1567,CAPTURE_DATA!$W$4:$Z$2000,4,FALSE),"")</f>
        <v/>
      </c>
    </row>
    <row r="1568" spans="1:8" x14ac:dyDescent="0.35">
      <c r="A1568" s="272">
        <f t="shared" si="120"/>
        <v>1</v>
      </c>
      <c r="B1568" s="7" t="str">
        <f>IF(CAPTURE_DATA!W1569=0,"",CAPTURE_DATA!W1569)</f>
        <v/>
      </c>
      <c r="C1568" s="272" t="str">
        <f t="shared" si="121"/>
        <v/>
      </c>
      <c r="D1568" s="272" t="str">
        <f t="shared" si="122"/>
        <v/>
      </c>
      <c r="E1568" s="272">
        <f t="shared" si="123"/>
        <v>0</v>
      </c>
      <c r="F1568" s="272">
        <v>1566</v>
      </c>
      <c r="G1568" s="272" t="str">
        <f t="shared" si="124"/>
        <v/>
      </c>
      <c r="H1568" s="272" t="str">
        <f>IFERROR(VLOOKUP(B1568,CAPTURE_DATA!$W$4:$Z$2000,4,FALSE),"")</f>
        <v/>
      </c>
    </row>
    <row r="1569" spans="1:8" x14ac:dyDescent="0.35">
      <c r="A1569" s="272">
        <f t="shared" si="120"/>
        <v>1</v>
      </c>
      <c r="B1569" s="7" t="str">
        <f>IF(CAPTURE_DATA!W1570=0,"",CAPTURE_DATA!W1570)</f>
        <v/>
      </c>
      <c r="C1569" s="272" t="str">
        <f t="shared" si="121"/>
        <v/>
      </c>
      <c r="D1569" s="272" t="str">
        <f t="shared" si="122"/>
        <v/>
      </c>
      <c r="E1569" s="272">
        <f t="shared" si="123"/>
        <v>0</v>
      </c>
      <c r="F1569" s="272">
        <v>1567</v>
      </c>
      <c r="G1569" s="272" t="str">
        <f t="shared" si="124"/>
        <v/>
      </c>
      <c r="H1569" s="272" t="str">
        <f>IFERROR(VLOOKUP(B1569,CAPTURE_DATA!$W$4:$Z$2000,4,FALSE),"")</f>
        <v/>
      </c>
    </row>
    <row r="1570" spans="1:8" x14ac:dyDescent="0.35">
      <c r="A1570" s="272">
        <f t="shared" si="120"/>
        <v>1</v>
      </c>
      <c r="B1570" s="7" t="str">
        <f>IF(CAPTURE_DATA!W1571=0,"",CAPTURE_DATA!W1571)</f>
        <v/>
      </c>
      <c r="C1570" s="272" t="str">
        <f t="shared" si="121"/>
        <v/>
      </c>
      <c r="D1570" s="272" t="str">
        <f t="shared" si="122"/>
        <v/>
      </c>
      <c r="E1570" s="272">
        <f t="shared" si="123"/>
        <v>0</v>
      </c>
      <c r="F1570" s="272">
        <v>1568</v>
      </c>
      <c r="G1570" s="272" t="str">
        <f t="shared" si="124"/>
        <v/>
      </c>
      <c r="H1570" s="272" t="str">
        <f>IFERROR(VLOOKUP(B1570,CAPTURE_DATA!$W$4:$Z$2000,4,FALSE),"")</f>
        <v/>
      </c>
    </row>
    <row r="1571" spans="1:8" x14ac:dyDescent="0.35">
      <c r="A1571" s="272">
        <f t="shared" si="120"/>
        <v>1</v>
      </c>
      <c r="B1571" s="7" t="str">
        <f>IF(CAPTURE_DATA!W1572=0,"",CAPTURE_DATA!W1572)</f>
        <v/>
      </c>
      <c r="C1571" s="272" t="str">
        <f t="shared" si="121"/>
        <v/>
      </c>
      <c r="D1571" s="272" t="str">
        <f t="shared" si="122"/>
        <v/>
      </c>
      <c r="E1571" s="272">
        <f t="shared" si="123"/>
        <v>0</v>
      </c>
      <c r="F1571" s="272">
        <v>1569</v>
      </c>
      <c r="G1571" s="272" t="str">
        <f t="shared" si="124"/>
        <v/>
      </c>
      <c r="H1571" s="272" t="str">
        <f>IFERROR(VLOOKUP(B1571,CAPTURE_DATA!$W$4:$Z$2000,4,FALSE),"")</f>
        <v/>
      </c>
    </row>
    <row r="1572" spans="1:8" x14ac:dyDescent="0.35">
      <c r="A1572" s="272">
        <f t="shared" si="120"/>
        <v>1</v>
      </c>
      <c r="B1572" s="7" t="str">
        <f>IF(CAPTURE_DATA!W1573=0,"",CAPTURE_DATA!W1573)</f>
        <v/>
      </c>
      <c r="C1572" s="272" t="str">
        <f t="shared" si="121"/>
        <v/>
      </c>
      <c r="D1572" s="272" t="str">
        <f t="shared" si="122"/>
        <v/>
      </c>
      <c r="E1572" s="272">
        <f t="shared" si="123"/>
        <v>0</v>
      </c>
      <c r="F1572" s="272">
        <v>1570</v>
      </c>
      <c r="G1572" s="272" t="str">
        <f t="shared" si="124"/>
        <v/>
      </c>
      <c r="H1572" s="272" t="str">
        <f>IFERROR(VLOOKUP(B1572,CAPTURE_DATA!$W$4:$Z$2000,4,FALSE),"")</f>
        <v/>
      </c>
    </row>
    <row r="1573" spans="1:8" x14ac:dyDescent="0.35">
      <c r="A1573" s="272">
        <f t="shared" si="120"/>
        <v>1</v>
      </c>
      <c r="B1573" s="7" t="str">
        <f>IF(CAPTURE_DATA!W1574=0,"",CAPTURE_DATA!W1574)</f>
        <v/>
      </c>
      <c r="C1573" s="272" t="str">
        <f t="shared" si="121"/>
        <v/>
      </c>
      <c r="D1573" s="272" t="str">
        <f t="shared" si="122"/>
        <v/>
      </c>
      <c r="E1573" s="272">
        <f t="shared" si="123"/>
        <v>0</v>
      </c>
      <c r="F1573" s="272">
        <v>1571</v>
      </c>
      <c r="G1573" s="272" t="str">
        <f t="shared" si="124"/>
        <v/>
      </c>
      <c r="H1573" s="272" t="str">
        <f>IFERROR(VLOOKUP(B1573,CAPTURE_DATA!$W$4:$Z$2000,4,FALSE),"")</f>
        <v/>
      </c>
    </row>
    <row r="1574" spans="1:8" x14ac:dyDescent="0.35">
      <c r="A1574" s="272">
        <f t="shared" si="120"/>
        <v>1</v>
      </c>
      <c r="B1574" s="7" t="str">
        <f>IF(CAPTURE_DATA!W1575=0,"",CAPTURE_DATA!W1575)</f>
        <v/>
      </c>
      <c r="C1574" s="272" t="str">
        <f t="shared" si="121"/>
        <v/>
      </c>
      <c r="D1574" s="272" t="str">
        <f t="shared" si="122"/>
        <v/>
      </c>
      <c r="E1574" s="272">
        <f t="shared" si="123"/>
        <v>0</v>
      </c>
      <c r="F1574" s="272">
        <v>1572</v>
      </c>
      <c r="G1574" s="272" t="str">
        <f t="shared" si="124"/>
        <v/>
      </c>
      <c r="H1574" s="272" t="str">
        <f>IFERROR(VLOOKUP(B1574,CAPTURE_DATA!$W$4:$Z$2000,4,FALSE),"")</f>
        <v/>
      </c>
    </row>
    <row r="1575" spans="1:8" x14ac:dyDescent="0.35">
      <c r="A1575" s="272">
        <f t="shared" si="120"/>
        <v>1</v>
      </c>
      <c r="B1575" s="7" t="str">
        <f>IF(CAPTURE_DATA!W1576=0,"",CAPTURE_DATA!W1576)</f>
        <v/>
      </c>
      <c r="C1575" s="272" t="str">
        <f t="shared" si="121"/>
        <v/>
      </c>
      <c r="D1575" s="272" t="str">
        <f t="shared" si="122"/>
        <v/>
      </c>
      <c r="E1575" s="272">
        <f t="shared" si="123"/>
        <v>0</v>
      </c>
      <c r="F1575" s="272">
        <v>1573</v>
      </c>
      <c r="G1575" s="272" t="str">
        <f t="shared" si="124"/>
        <v/>
      </c>
      <c r="H1575" s="272" t="str">
        <f>IFERROR(VLOOKUP(B1575,CAPTURE_DATA!$W$4:$Z$2000,4,FALSE),"")</f>
        <v/>
      </c>
    </row>
    <row r="1576" spans="1:8" x14ac:dyDescent="0.35">
      <c r="A1576" s="272">
        <f t="shared" si="120"/>
        <v>1</v>
      </c>
      <c r="B1576" s="7" t="str">
        <f>IF(CAPTURE_DATA!W1577=0,"",CAPTURE_DATA!W1577)</f>
        <v/>
      </c>
      <c r="C1576" s="272" t="str">
        <f t="shared" si="121"/>
        <v/>
      </c>
      <c r="D1576" s="272" t="str">
        <f t="shared" si="122"/>
        <v/>
      </c>
      <c r="E1576" s="272">
        <f t="shared" si="123"/>
        <v>0</v>
      </c>
      <c r="F1576" s="272">
        <v>1574</v>
      </c>
      <c r="G1576" s="272" t="str">
        <f t="shared" si="124"/>
        <v/>
      </c>
      <c r="H1576" s="272" t="str">
        <f>IFERROR(VLOOKUP(B1576,CAPTURE_DATA!$W$4:$Z$2000,4,FALSE),"")</f>
        <v/>
      </c>
    </row>
    <row r="1577" spans="1:8" x14ac:dyDescent="0.35">
      <c r="A1577" s="272">
        <f t="shared" si="120"/>
        <v>1</v>
      </c>
      <c r="B1577" s="7" t="str">
        <f>IF(CAPTURE_DATA!W1578=0,"",CAPTURE_DATA!W1578)</f>
        <v/>
      </c>
      <c r="C1577" s="272" t="str">
        <f t="shared" si="121"/>
        <v/>
      </c>
      <c r="D1577" s="272" t="str">
        <f t="shared" si="122"/>
        <v/>
      </c>
      <c r="E1577" s="272">
        <f t="shared" si="123"/>
        <v>0</v>
      </c>
      <c r="F1577" s="272">
        <v>1575</v>
      </c>
      <c r="G1577" s="272" t="str">
        <f t="shared" si="124"/>
        <v/>
      </c>
      <c r="H1577" s="272" t="str">
        <f>IFERROR(VLOOKUP(B1577,CAPTURE_DATA!$W$4:$Z$2000,4,FALSE),"")</f>
        <v/>
      </c>
    </row>
    <row r="1578" spans="1:8" x14ac:dyDescent="0.35">
      <c r="A1578" s="272">
        <f t="shared" si="120"/>
        <v>1</v>
      </c>
      <c r="B1578" s="7" t="str">
        <f>IF(CAPTURE_DATA!W1579=0,"",CAPTURE_DATA!W1579)</f>
        <v/>
      </c>
      <c r="C1578" s="272" t="str">
        <f t="shared" si="121"/>
        <v/>
      </c>
      <c r="D1578" s="272" t="str">
        <f t="shared" si="122"/>
        <v/>
      </c>
      <c r="E1578" s="272">
        <f t="shared" si="123"/>
        <v>0</v>
      </c>
      <c r="F1578" s="272">
        <v>1576</v>
      </c>
      <c r="G1578" s="272" t="str">
        <f t="shared" si="124"/>
        <v/>
      </c>
      <c r="H1578" s="272" t="str">
        <f>IFERROR(VLOOKUP(B1578,CAPTURE_DATA!$W$4:$Z$2000,4,FALSE),"")</f>
        <v/>
      </c>
    </row>
    <row r="1579" spans="1:8" x14ac:dyDescent="0.35">
      <c r="A1579" s="272">
        <f t="shared" si="120"/>
        <v>1</v>
      </c>
      <c r="B1579" s="7" t="str">
        <f>IF(CAPTURE_DATA!W1580=0,"",CAPTURE_DATA!W1580)</f>
        <v/>
      </c>
      <c r="C1579" s="272" t="str">
        <f t="shared" si="121"/>
        <v/>
      </c>
      <c r="D1579" s="272" t="str">
        <f t="shared" si="122"/>
        <v/>
      </c>
      <c r="E1579" s="272">
        <f t="shared" si="123"/>
        <v>0</v>
      </c>
      <c r="F1579" s="272">
        <v>1577</v>
      </c>
      <c r="G1579" s="272" t="str">
        <f t="shared" si="124"/>
        <v/>
      </c>
      <c r="H1579" s="272" t="str">
        <f>IFERROR(VLOOKUP(B1579,CAPTURE_DATA!$W$4:$Z$2000,4,FALSE),"")</f>
        <v/>
      </c>
    </row>
    <row r="1580" spans="1:8" x14ac:dyDescent="0.35">
      <c r="A1580" s="272">
        <f t="shared" si="120"/>
        <v>1</v>
      </c>
      <c r="B1580" s="7" t="str">
        <f>IF(CAPTURE_DATA!W1581=0,"",CAPTURE_DATA!W1581)</f>
        <v/>
      </c>
      <c r="C1580" s="272" t="str">
        <f t="shared" si="121"/>
        <v/>
      </c>
      <c r="D1580" s="272" t="str">
        <f t="shared" si="122"/>
        <v/>
      </c>
      <c r="E1580" s="272">
        <f t="shared" si="123"/>
        <v>0</v>
      </c>
      <c r="F1580" s="272">
        <v>1578</v>
      </c>
      <c r="G1580" s="272" t="str">
        <f t="shared" si="124"/>
        <v/>
      </c>
      <c r="H1580" s="272" t="str">
        <f>IFERROR(VLOOKUP(B1580,CAPTURE_DATA!$W$4:$Z$2000,4,FALSE),"")</f>
        <v/>
      </c>
    </row>
    <row r="1581" spans="1:8" x14ac:dyDescent="0.35">
      <c r="A1581" s="272">
        <f t="shared" si="120"/>
        <v>1</v>
      </c>
      <c r="B1581" s="7" t="str">
        <f>IF(CAPTURE_DATA!W1582=0,"",CAPTURE_DATA!W1582)</f>
        <v/>
      </c>
      <c r="C1581" s="272" t="str">
        <f t="shared" si="121"/>
        <v/>
      </c>
      <c r="D1581" s="272" t="str">
        <f t="shared" si="122"/>
        <v/>
      </c>
      <c r="E1581" s="272">
        <f t="shared" si="123"/>
        <v>0</v>
      </c>
      <c r="F1581" s="272">
        <v>1579</v>
      </c>
      <c r="G1581" s="272" t="str">
        <f t="shared" si="124"/>
        <v/>
      </c>
      <c r="H1581" s="272" t="str">
        <f>IFERROR(VLOOKUP(B1581,CAPTURE_DATA!$W$4:$Z$2000,4,FALSE),"")</f>
        <v/>
      </c>
    </row>
    <row r="1582" spans="1:8" x14ac:dyDescent="0.35">
      <c r="A1582" s="272">
        <f t="shared" si="120"/>
        <v>1</v>
      </c>
      <c r="B1582" s="7" t="str">
        <f>IF(CAPTURE_DATA!W1583=0,"",CAPTURE_DATA!W1583)</f>
        <v/>
      </c>
      <c r="C1582" s="272" t="str">
        <f t="shared" si="121"/>
        <v/>
      </c>
      <c r="D1582" s="272" t="str">
        <f t="shared" si="122"/>
        <v/>
      </c>
      <c r="E1582" s="272">
        <f t="shared" si="123"/>
        <v>0</v>
      </c>
      <c r="F1582" s="272">
        <v>1580</v>
      </c>
      <c r="G1582" s="272" t="str">
        <f t="shared" si="124"/>
        <v/>
      </c>
      <c r="H1582" s="272" t="str">
        <f>IFERROR(VLOOKUP(B1582,CAPTURE_DATA!$W$4:$Z$2000,4,FALSE),"")</f>
        <v/>
      </c>
    </row>
    <row r="1583" spans="1:8" x14ac:dyDescent="0.35">
      <c r="A1583" s="272">
        <f t="shared" si="120"/>
        <v>1</v>
      </c>
      <c r="B1583" s="7" t="str">
        <f>IF(CAPTURE_DATA!W1584=0,"",CAPTURE_DATA!W1584)</f>
        <v/>
      </c>
      <c r="C1583" s="272" t="str">
        <f t="shared" si="121"/>
        <v/>
      </c>
      <c r="D1583" s="272" t="str">
        <f t="shared" si="122"/>
        <v/>
      </c>
      <c r="E1583" s="272">
        <f t="shared" si="123"/>
        <v>0</v>
      </c>
      <c r="F1583" s="272">
        <v>1581</v>
      </c>
      <c r="G1583" s="272" t="str">
        <f t="shared" si="124"/>
        <v/>
      </c>
      <c r="H1583" s="272" t="str">
        <f>IFERROR(VLOOKUP(B1583,CAPTURE_DATA!$W$4:$Z$2000,4,FALSE),"")</f>
        <v/>
      </c>
    </row>
    <row r="1584" spans="1:8" x14ac:dyDescent="0.35">
      <c r="A1584" s="272">
        <f t="shared" si="120"/>
        <v>1</v>
      </c>
      <c r="B1584" s="7" t="str">
        <f>IF(CAPTURE_DATA!W1585=0,"",CAPTURE_DATA!W1585)</f>
        <v/>
      </c>
      <c r="C1584" s="272" t="str">
        <f t="shared" si="121"/>
        <v/>
      </c>
      <c r="D1584" s="272" t="str">
        <f t="shared" si="122"/>
        <v/>
      </c>
      <c r="E1584" s="272">
        <f t="shared" si="123"/>
        <v>0</v>
      </c>
      <c r="F1584" s="272">
        <v>1582</v>
      </c>
      <c r="G1584" s="272" t="str">
        <f t="shared" si="124"/>
        <v/>
      </c>
      <c r="H1584" s="272" t="str">
        <f>IFERROR(VLOOKUP(B1584,CAPTURE_DATA!$W$4:$Z$2000,4,FALSE),"")</f>
        <v/>
      </c>
    </row>
    <row r="1585" spans="1:8" x14ac:dyDescent="0.35">
      <c r="A1585" s="272">
        <f t="shared" si="120"/>
        <v>1</v>
      </c>
      <c r="B1585" s="7" t="str">
        <f>IF(CAPTURE_DATA!W1586=0,"",CAPTURE_DATA!W1586)</f>
        <v/>
      </c>
      <c r="C1585" s="272" t="str">
        <f t="shared" si="121"/>
        <v/>
      </c>
      <c r="D1585" s="272" t="str">
        <f t="shared" si="122"/>
        <v/>
      </c>
      <c r="E1585" s="272">
        <f t="shared" si="123"/>
        <v>0</v>
      </c>
      <c r="F1585" s="272">
        <v>1583</v>
      </c>
      <c r="G1585" s="272" t="str">
        <f t="shared" si="124"/>
        <v/>
      </c>
      <c r="H1585" s="272" t="str">
        <f>IFERROR(VLOOKUP(B1585,CAPTURE_DATA!$W$4:$Z$2000,4,FALSE),"")</f>
        <v/>
      </c>
    </row>
    <row r="1586" spans="1:8" x14ac:dyDescent="0.35">
      <c r="A1586" s="272">
        <f t="shared" si="120"/>
        <v>1</v>
      </c>
      <c r="B1586" s="7" t="str">
        <f>IF(CAPTURE_DATA!W1587=0,"",CAPTURE_DATA!W1587)</f>
        <v/>
      </c>
      <c r="C1586" s="272" t="str">
        <f t="shared" si="121"/>
        <v/>
      </c>
      <c r="D1586" s="272" t="str">
        <f t="shared" si="122"/>
        <v/>
      </c>
      <c r="E1586" s="272">
        <f t="shared" si="123"/>
        <v>0</v>
      </c>
      <c r="F1586" s="272">
        <v>1584</v>
      </c>
      <c r="G1586" s="272" t="str">
        <f t="shared" si="124"/>
        <v/>
      </c>
      <c r="H1586" s="272" t="str">
        <f>IFERROR(VLOOKUP(B1586,CAPTURE_DATA!$W$4:$Z$2000,4,FALSE),"")</f>
        <v/>
      </c>
    </row>
    <row r="1587" spans="1:8" x14ac:dyDescent="0.35">
      <c r="A1587" s="272">
        <f t="shared" si="120"/>
        <v>1</v>
      </c>
      <c r="B1587" s="7" t="str">
        <f>IF(CAPTURE_DATA!W1588=0,"",CAPTURE_DATA!W1588)</f>
        <v/>
      </c>
      <c r="C1587" s="272" t="str">
        <f t="shared" si="121"/>
        <v/>
      </c>
      <c r="D1587" s="272" t="str">
        <f t="shared" si="122"/>
        <v/>
      </c>
      <c r="E1587" s="272">
        <f t="shared" si="123"/>
        <v>0</v>
      </c>
      <c r="F1587" s="272">
        <v>1585</v>
      </c>
      <c r="G1587" s="272" t="str">
        <f t="shared" si="124"/>
        <v/>
      </c>
      <c r="H1587" s="272" t="str">
        <f>IFERROR(VLOOKUP(B1587,CAPTURE_DATA!$W$4:$Z$2000,4,FALSE),"")</f>
        <v/>
      </c>
    </row>
    <row r="1588" spans="1:8" x14ac:dyDescent="0.35">
      <c r="A1588" s="272">
        <f t="shared" si="120"/>
        <v>1</v>
      </c>
      <c r="B1588" s="7" t="str">
        <f>IF(CAPTURE_DATA!W1589=0,"",CAPTURE_DATA!W1589)</f>
        <v/>
      </c>
      <c r="C1588" s="272" t="str">
        <f t="shared" si="121"/>
        <v/>
      </c>
      <c r="D1588" s="272" t="str">
        <f t="shared" si="122"/>
        <v/>
      </c>
      <c r="E1588" s="272">
        <f t="shared" si="123"/>
        <v>0</v>
      </c>
      <c r="F1588" s="272">
        <v>1586</v>
      </c>
      <c r="G1588" s="272" t="str">
        <f t="shared" si="124"/>
        <v/>
      </c>
      <c r="H1588" s="272" t="str">
        <f>IFERROR(VLOOKUP(B1588,CAPTURE_DATA!$W$4:$Z$2000,4,FALSE),"")</f>
        <v/>
      </c>
    </row>
    <row r="1589" spans="1:8" x14ac:dyDescent="0.35">
      <c r="A1589" s="272">
        <f t="shared" si="120"/>
        <v>1</v>
      </c>
      <c r="B1589" s="7" t="str">
        <f>IF(CAPTURE_DATA!W1590=0,"",CAPTURE_DATA!W1590)</f>
        <v/>
      </c>
      <c r="C1589" s="272" t="str">
        <f t="shared" si="121"/>
        <v/>
      </c>
      <c r="D1589" s="272" t="str">
        <f t="shared" si="122"/>
        <v/>
      </c>
      <c r="E1589" s="272">
        <f t="shared" si="123"/>
        <v>0</v>
      </c>
      <c r="F1589" s="272">
        <v>1587</v>
      </c>
      <c r="G1589" s="272" t="str">
        <f t="shared" si="124"/>
        <v/>
      </c>
      <c r="H1589" s="272" t="str">
        <f>IFERROR(VLOOKUP(B1589,CAPTURE_DATA!$W$4:$Z$2000,4,FALSE),"")</f>
        <v/>
      </c>
    </row>
    <row r="1590" spans="1:8" x14ac:dyDescent="0.35">
      <c r="A1590" s="272">
        <f t="shared" si="120"/>
        <v>1</v>
      </c>
      <c r="B1590" s="7" t="str">
        <f>IF(CAPTURE_DATA!W1591=0,"",CAPTURE_DATA!W1591)</f>
        <v/>
      </c>
      <c r="C1590" s="272" t="str">
        <f t="shared" si="121"/>
        <v/>
      </c>
      <c r="D1590" s="272" t="str">
        <f t="shared" si="122"/>
        <v/>
      </c>
      <c r="E1590" s="272">
        <f t="shared" si="123"/>
        <v>0</v>
      </c>
      <c r="F1590" s="272">
        <v>1588</v>
      </c>
      <c r="G1590" s="272" t="str">
        <f t="shared" si="124"/>
        <v/>
      </c>
      <c r="H1590" s="272" t="str">
        <f>IFERROR(VLOOKUP(B1590,CAPTURE_DATA!$W$4:$Z$2000,4,FALSE),"")</f>
        <v/>
      </c>
    </row>
    <row r="1591" spans="1:8" x14ac:dyDescent="0.35">
      <c r="A1591" s="272">
        <f t="shared" si="120"/>
        <v>1</v>
      </c>
      <c r="B1591" s="7" t="str">
        <f>IF(CAPTURE_DATA!W1592=0,"",CAPTURE_DATA!W1592)</f>
        <v/>
      </c>
      <c r="C1591" s="272" t="str">
        <f t="shared" si="121"/>
        <v/>
      </c>
      <c r="D1591" s="272" t="str">
        <f t="shared" si="122"/>
        <v/>
      </c>
      <c r="E1591" s="272">
        <f t="shared" si="123"/>
        <v>0</v>
      </c>
      <c r="F1591" s="272">
        <v>1589</v>
      </c>
      <c r="G1591" s="272" t="str">
        <f t="shared" si="124"/>
        <v/>
      </c>
      <c r="H1591" s="272" t="str">
        <f>IFERROR(VLOOKUP(B1591,CAPTURE_DATA!$W$4:$Z$2000,4,FALSE),"")</f>
        <v/>
      </c>
    </row>
    <row r="1592" spans="1:8" x14ac:dyDescent="0.35">
      <c r="A1592" s="272">
        <f t="shared" si="120"/>
        <v>1</v>
      </c>
      <c r="B1592" s="7" t="str">
        <f>IF(CAPTURE_DATA!W1593=0,"",CAPTURE_DATA!W1593)</f>
        <v/>
      </c>
      <c r="C1592" s="272" t="str">
        <f t="shared" si="121"/>
        <v/>
      </c>
      <c r="D1592" s="272" t="str">
        <f t="shared" si="122"/>
        <v/>
      </c>
      <c r="E1592" s="272">
        <f t="shared" si="123"/>
        <v>0</v>
      </c>
      <c r="F1592" s="272">
        <v>1590</v>
      </c>
      <c r="G1592" s="272" t="str">
        <f t="shared" si="124"/>
        <v/>
      </c>
      <c r="H1592" s="272" t="str">
        <f>IFERROR(VLOOKUP(B1592,CAPTURE_DATA!$W$4:$Z$2000,4,FALSE),"")</f>
        <v/>
      </c>
    </row>
    <row r="1593" spans="1:8" x14ac:dyDescent="0.35">
      <c r="A1593" s="272">
        <f t="shared" si="120"/>
        <v>1</v>
      </c>
      <c r="B1593" s="7" t="str">
        <f>IF(CAPTURE_DATA!W1594=0,"",CAPTURE_DATA!W1594)</f>
        <v/>
      </c>
      <c r="C1593" s="272" t="str">
        <f t="shared" si="121"/>
        <v/>
      </c>
      <c r="D1593" s="272" t="str">
        <f t="shared" si="122"/>
        <v/>
      </c>
      <c r="E1593" s="272">
        <f t="shared" si="123"/>
        <v>0</v>
      </c>
      <c r="F1593" s="272">
        <v>1591</v>
      </c>
      <c r="G1593" s="272" t="str">
        <f t="shared" si="124"/>
        <v/>
      </c>
      <c r="H1593" s="272" t="str">
        <f>IFERROR(VLOOKUP(B1593,CAPTURE_DATA!$W$4:$Z$2000,4,FALSE),"")</f>
        <v/>
      </c>
    </row>
    <row r="1594" spans="1:8" x14ac:dyDescent="0.35">
      <c r="A1594" s="272">
        <f t="shared" si="120"/>
        <v>1</v>
      </c>
      <c r="B1594" s="7" t="str">
        <f>IF(CAPTURE_DATA!W1595=0,"",CAPTURE_DATA!W1595)</f>
        <v/>
      </c>
      <c r="C1594" s="272" t="str">
        <f t="shared" si="121"/>
        <v/>
      </c>
      <c r="D1594" s="272" t="str">
        <f t="shared" si="122"/>
        <v/>
      </c>
      <c r="E1594" s="272">
        <f t="shared" si="123"/>
        <v>0</v>
      </c>
      <c r="F1594" s="272">
        <v>1592</v>
      </c>
      <c r="G1594" s="272" t="str">
        <f t="shared" si="124"/>
        <v/>
      </c>
      <c r="H1594" s="272" t="str">
        <f>IFERROR(VLOOKUP(B1594,CAPTURE_DATA!$W$4:$Z$2000,4,FALSE),"")</f>
        <v/>
      </c>
    </row>
    <row r="1595" spans="1:8" x14ac:dyDescent="0.35">
      <c r="A1595" s="272">
        <f t="shared" si="120"/>
        <v>1</v>
      </c>
      <c r="B1595" s="7" t="str">
        <f>IF(CAPTURE_DATA!W1596=0,"",CAPTURE_DATA!W1596)</f>
        <v/>
      </c>
      <c r="C1595" s="272" t="str">
        <f t="shared" si="121"/>
        <v/>
      </c>
      <c r="D1595" s="272" t="str">
        <f t="shared" si="122"/>
        <v/>
      </c>
      <c r="E1595" s="272">
        <f t="shared" si="123"/>
        <v>0</v>
      </c>
      <c r="F1595" s="272">
        <v>1593</v>
      </c>
      <c r="G1595" s="272" t="str">
        <f t="shared" si="124"/>
        <v/>
      </c>
      <c r="H1595" s="272" t="str">
        <f>IFERROR(VLOOKUP(B1595,CAPTURE_DATA!$W$4:$Z$2000,4,FALSE),"")</f>
        <v/>
      </c>
    </row>
    <row r="1596" spans="1:8" x14ac:dyDescent="0.35">
      <c r="A1596" s="272">
        <f t="shared" si="120"/>
        <v>1</v>
      </c>
      <c r="B1596" s="7" t="str">
        <f>IF(CAPTURE_DATA!W1597=0,"",CAPTURE_DATA!W1597)</f>
        <v/>
      </c>
      <c r="C1596" s="272" t="str">
        <f t="shared" si="121"/>
        <v/>
      </c>
      <c r="D1596" s="272" t="str">
        <f t="shared" si="122"/>
        <v/>
      </c>
      <c r="E1596" s="272">
        <f t="shared" si="123"/>
        <v>0</v>
      </c>
      <c r="F1596" s="272">
        <v>1594</v>
      </c>
      <c r="G1596" s="272" t="str">
        <f t="shared" si="124"/>
        <v/>
      </c>
      <c r="H1596" s="272" t="str">
        <f>IFERROR(VLOOKUP(B1596,CAPTURE_DATA!$W$4:$Z$2000,4,FALSE),"")</f>
        <v/>
      </c>
    </row>
    <row r="1597" spans="1:8" x14ac:dyDescent="0.35">
      <c r="A1597" s="272">
        <f t="shared" si="120"/>
        <v>1</v>
      </c>
      <c r="B1597" s="7" t="str">
        <f>IF(CAPTURE_DATA!W1598=0,"",CAPTURE_DATA!W1598)</f>
        <v/>
      </c>
      <c r="C1597" s="272" t="str">
        <f t="shared" si="121"/>
        <v/>
      </c>
      <c r="D1597" s="272" t="str">
        <f t="shared" si="122"/>
        <v/>
      </c>
      <c r="E1597" s="272">
        <f t="shared" si="123"/>
        <v>0</v>
      </c>
      <c r="F1597" s="272">
        <v>1595</v>
      </c>
      <c r="G1597" s="272" t="str">
        <f t="shared" si="124"/>
        <v/>
      </c>
      <c r="H1597" s="272" t="str">
        <f>IFERROR(VLOOKUP(B1597,CAPTURE_DATA!$W$4:$Z$2000,4,FALSE),"")</f>
        <v/>
      </c>
    </row>
    <row r="1598" spans="1:8" x14ac:dyDescent="0.35">
      <c r="A1598" s="272">
        <f t="shared" si="120"/>
        <v>1</v>
      </c>
      <c r="B1598" s="7" t="str">
        <f>IF(CAPTURE_DATA!W1599=0,"",CAPTURE_DATA!W1599)</f>
        <v/>
      </c>
      <c r="C1598" s="272" t="str">
        <f t="shared" si="121"/>
        <v/>
      </c>
      <c r="D1598" s="272" t="str">
        <f t="shared" si="122"/>
        <v/>
      </c>
      <c r="E1598" s="272">
        <f t="shared" si="123"/>
        <v>0</v>
      </c>
      <c r="F1598" s="272">
        <v>1596</v>
      </c>
      <c r="G1598" s="272" t="str">
        <f t="shared" si="124"/>
        <v/>
      </c>
      <c r="H1598" s="272" t="str">
        <f>IFERROR(VLOOKUP(B1598,CAPTURE_DATA!$W$4:$Z$2000,4,FALSE),"")</f>
        <v/>
      </c>
    </row>
    <row r="1599" spans="1:8" x14ac:dyDescent="0.35">
      <c r="A1599" s="272">
        <f t="shared" si="120"/>
        <v>1</v>
      </c>
      <c r="B1599" s="7" t="str">
        <f>IF(CAPTURE_DATA!W1600=0,"",CAPTURE_DATA!W1600)</f>
        <v/>
      </c>
      <c r="C1599" s="272" t="str">
        <f t="shared" si="121"/>
        <v/>
      </c>
      <c r="D1599" s="272" t="str">
        <f t="shared" si="122"/>
        <v/>
      </c>
      <c r="E1599" s="272">
        <f t="shared" si="123"/>
        <v>0</v>
      </c>
      <c r="F1599" s="272">
        <v>1597</v>
      </c>
      <c r="G1599" s="272" t="str">
        <f t="shared" si="124"/>
        <v/>
      </c>
      <c r="H1599" s="272" t="str">
        <f>IFERROR(VLOOKUP(B1599,CAPTURE_DATA!$W$4:$Z$2000,4,FALSE),"")</f>
        <v/>
      </c>
    </row>
    <row r="1600" spans="1:8" x14ac:dyDescent="0.35">
      <c r="A1600" s="272">
        <f t="shared" si="120"/>
        <v>1</v>
      </c>
      <c r="B1600" s="7" t="str">
        <f>IF(CAPTURE_DATA!W1601=0,"",CAPTURE_DATA!W1601)</f>
        <v/>
      </c>
      <c r="C1600" s="272" t="str">
        <f t="shared" si="121"/>
        <v/>
      </c>
      <c r="D1600" s="272" t="str">
        <f t="shared" si="122"/>
        <v/>
      </c>
      <c r="E1600" s="272">
        <f t="shared" si="123"/>
        <v>0</v>
      </c>
      <c r="F1600" s="272">
        <v>1598</v>
      </c>
      <c r="G1600" s="272" t="str">
        <f t="shared" si="124"/>
        <v/>
      </c>
      <c r="H1600" s="272" t="str">
        <f>IFERROR(VLOOKUP(B1600,CAPTURE_DATA!$W$4:$Z$2000,4,FALSE),"")</f>
        <v/>
      </c>
    </row>
    <row r="1601" spans="1:8" x14ac:dyDescent="0.35">
      <c r="A1601" s="272">
        <f t="shared" si="120"/>
        <v>1</v>
      </c>
      <c r="B1601" s="7" t="str">
        <f>IF(CAPTURE_DATA!W1602=0,"",CAPTURE_DATA!W1602)</f>
        <v/>
      </c>
      <c r="C1601" s="272" t="str">
        <f t="shared" si="121"/>
        <v/>
      </c>
      <c r="D1601" s="272" t="str">
        <f t="shared" si="122"/>
        <v/>
      </c>
      <c r="E1601" s="272">
        <f t="shared" si="123"/>
        <v>0</v>
      </c>
      <c r="F1601" s="272">
        <v>1599</v>
      </c>
      <c r="G1601" s="272" t="str">
        <f t="shared" si="124"/>
        <v/>
      </c>
      <c r="H1601" s="272" t="str">
        <f>IFERROR(VLOOKUP(B1601,CAPTURE_DATA!$W$4:$Z$2000,4,FALSE),"")</f>
        <v/>
      </c>
    </row>
    <row r="1602" spans="1:8" x14ac:dyDescent="0.35">
      <c r="A1602" s="272">
        <f t="shared" si="120"/>
        <v>1</v>
      </c>
      <c r="B1602" s="7" t="str">
        <f>IF(CAPTURE_DATA!W1603=0,"",CAPTURE_DATA!W1603)</f>
        <v/>
      </c>
      <c r="C1602" s="272" t="str">
        <f t="shared" si="121"/>
        <v/>
      </c>
      <c r="D1602" s="272" t="str">
        <f t="shared" si="122"/>
        <v/>
      </c>
      <c r="E1602" s="272">
        <f t="shared" si="123"/>
        <v>0</v>
      </c>
      <c r="F1602" s="272">
        <v>1600</v>
      </c>
      <c r="G1602" s="272" t="str">
        <f t="shared" si="124"/>
        <v/>
      </c>
      <c r="H1602" s="272" t="str">
        <f>IFERROR(VLOOKUP(B1602,CAPTURE_DATA!$W$4:$Z$2000,4,FALSE),"")</f>
        <v/>
      </c>
    </row>
    <row r="1603" spans="1:8" x14ac:dyDescent="0.35">
      <c r="A1603" s="272">
        <f t="shared" si="120"/>
        <v>1</v>
      </c>
      <c r="B1603" s="7" t="str">
        <f>IF(CAPTURE_DATA!W1604=0,"",CAPTURE_DATA!W1604)</f>
        <v/>
      </c>
      <c r="C1603" s="272" t="str">
        <f t="shared" si="121"/>
        <v/>
      </c>
      <c r="D1603" s="272" t="str">
        <f t="shared" si="122"/>
        <v/>
      </c>
      <c r="E1603" s="272">
        <f t="shared" si="123"/>
        <v>0</v>
      </c>
      <c r="F1603" s="272">
        <v>1601</v>
      </c>
      <c r="G1603" s="272" t="str">
        <f t="shared" si="124"/>
        <v/>
      </c>
      <c r="H1603" s="272" t="str">
        <f>IFERROR(VLOOKUP(B1603,CAPTURE_DATA!$W$4:$Z$2000,4,FALSE),"")</f>
        <v/>
      </c>
    </row>
    <row r="1604" spans="1:8" x14ac:dyDescent="0.35">
      <c r="A1604" s="272">
        <f t="shared" ref="A1604:A1667" si="125">RANK(E1604,$E$3:$E$2000,)</f>
        <v>1</v>
      </c>
      <c r="B1604" s="7" t="str">
        <f>IF(CAPTURE_DATA!W1605=0,"",CAPTURE_DATA!W1605)</f>
        <v/>
      </c>
      <c r="C1604" s="272" t="str">
        <f t="shared" ref="C1604:C1667" si="126">IFERROR(VALUE(B1604),"")</f>
        <v/>
      </c>
      <c r="D1604" s="272" t="str">
        <f t="shared" ref="D1604:D1667" si="127">IF(CONCATENATE(B1604,"-",H1604)="-","",(CONCATENATE(B1604,"-",H1604)))</f>
        <v/>
      </c>
      <c r="E1604" s="272">
        <f t="shared" ref="E1604:E1667" si="128">IF(C1604="",0,C1604)</f>
        <v>0</v>
      </c>
      <c r="F1604" s="272">
        <v>1602</v>
      </c>
      <c r="G1604" s="272" t="str">
        <f t="shared" ref="G1604:G1667" si="129">IFERROR(VLOOKUP(F1604,$A$1:$D$2000,4,FALSE),"")</f>
        <v/>
      </c>
      <c r="H1604" s="272" t="str">
        <f>IFERROR(VLOOKUP(B1604,CAPTURE_DATA!$W$4:$Z$2000,4,FALSE),"")</f>
        <v/>
      </c>
    </row>
    <row r="1605" spans="1:8" x14ac:dyDescent="0.35">
      <c r="A1605" s="272">
        <f t="shared" si="125"/>
        <v>1</v>
      </c>
      <c r="B1605" s="7" t="str">
        <f>IF(CAPTURE_DATA!W1606=0,"",CAPTURE_DATA!W1606)</f>
        <v/>
      </c>
      <c r="C1605" s="272" t="str">
        <f t="shared" si="126"/>
        <v/>
      </c>
      <c r="D1605" s="272" t="str">
        <f t="shared" si="127"/>
        <v/>
      </c>
      <c r="E1605" s="272">
        <f t="shared" si="128"/>
        <v>0</v>
      </c>
      <c r="F1605" s="272">
        <v>1603</v>
      </c>
      <c r="G1605" s="272" t="str">
        <f t="shared" si="129"/>
        <v/>
      </c>
      <c r="H1605" s="272" t="str">
        <f>IFERROR(VLOOKUP(B1605,CAPTURE_DATA!$W$4:$Z$2000,4,FALSE),"")</f>
        <v/>
      </c>
    </row>
    <row r="1606" spans="1:8" x14ac:dyDescent="0.35">
      <c r="A1606" s="272">
        <f t="shared" si="125"/>
        <v>1</v>
      </c>
      <c r="B1606" s="7" t="str">
        <f>IF(CAPTURE_DATA!W1607=0,"",CAPTURE_DATA!W1607)</f>
        <v/>
      </c>
      <c r="C1606" s="272" t="str">
        <f t="shared" si="126"/>
        <v/>
      </c>
      <c r="D1606" s="272" t="str">
        <f t="shared" si="127"/>
        <v/>
      </c>
      <c r="E1606" s="272">
        <f t="shared" si="128"/>
        <v>0</v>
      </c>
      <c r="F1606" s="272">
        <v>1604</v>
      </c>
      <c r="G1606" s="272" t="str">
        <f t="shared" si="129"/>
        <v/>
      </c>
      <c r="H1606" s="272" t="str">
        <f>IFERROR(VLOOKUP(B1606,CAPTURE_DATA!$W$4:$Z$2000,4,FALSE),"")</f>
        <v/>
      </c>
    </row>
    <row r="1607" spans="1:8" x14ac:dyDescent="0.35">
      <c r="A1607" s="272">
        <f t="shared" si="125"/>
        <v>1</v>
      </c>
      <c r="B1607" s="7" t="str">
        <f>IF(CAPTURE_DATA!W1608=0,"",CAPTURE_DATA!W1608)</f>
        <v/>
      </c>
      <c r="C1607" s="272" t="str">
        <f t="shared" si="126"/>
        <v/>
      </c>
      <c r="D1607" s="272" t="str">
        <f t="shared" si="127"/>
        <v/>
      </c>
      <c r="E1607" s="272">
        <f t="shared" si="128"/>
        <v>0</v>
      </c>
      <c r="F1607" s="272">
        <v>1605</v>
      </c>
      <c r="G1607" s="272" t="str">
        <f t="shared" si="129"/>
        <v/>
      </c>
      <c r="H1607" s="272" t="str">
        <f>IFERROR(VLOOKUP(B1607,CAPTURE_DATA!$W$4:$Z$2000,4,FALSE),"")</f>
        <v/>
      </c>
    </row>
    <row r="1608" spans="1:8" x14ac:dyDescent="0.35">
      <c r="A1608" s="272">
        <f t="shared" si="125"/>
        <v>1</v>
      </c>
      <c r="B1608" s="7" t="str">
        <f>IF(CAPTURE_DATA!W1609=0,"",CAPTURE_DATA!W1609)</f>
        <v/>
      </c>
      <c r="C1608" s="272" t="str">
        <f t="shared" si="126"/>
        <v/>
      </c>
      <c r="D1608" s="272" t="str">
        <f t="shared" si="127"/>
        <v/>
      </c>
      <c r="E1608" s="272">
        <f t="shared" si="128"/>
        <v>0</v>
      </c>
      <c r="F1608" s="272">
        <v>1606</v>
      </c>
      <c r="G1608" s="272" t="str">
        <f t="shared" si="129"/>
        <v/>
      </c>
      <c r="H1608" s="272" t="str">
        <f>IFERROR(VLOOKUP(B1608,CAPTURE_DATA!$W$4:$Z$2000,4,FALSE),"")</f>
        <v/>
      </c>
    </row>
    <row r="1609" spans="1:8" x14ac:dyDescent="0.35">
      <c r="A1609" s="272">
        <f t="shared" si="125"/>
        <v>1</v>
      </c>
      <c r="B1609" s="7" t="str">
        <f>IF(CAPTURE_DATA!W1610=0,"",CAPTURE_DATA!W1610)</f>
        <v/>
      </c>
      <c r="C1609" s="272" t="str">
        <f t="shared" si="126"/>
        <v/>
      </c>
      <c r="D1609" s="272" t="str">
        <f t="shared" si="127"/>
        <v/>
      </c>
      <c r="E1609" s="272">
        <f t="shared" si="128"/>
        <v>0</v>
      </c>
      <c r="F1609" s="272">
        <v>1607</v>
      </c>
      <c r="G1609" s="272" t="str">
        <f t="shared" si="129"/>
        <v/>
      </c>
      <c r="H1609" s="272" t="str">
        <f>IFERROR(VLOOKUP(B1609,CAPTURE_DATA!$W$4:$Z$2000,4,FALSE),"")</f>
        <v/>
      </c>
    </row>
    <row r="1610" spans="1:8" x14ac:dyDescent="0.35">
      <c r="A1610" s="272">
        <f t="shared" si="125"/>
        <v>1</v>
      </c>
      <c r="B1610" s="7" t="str">
        <f>IF(CAPTURE_DATA!W1611=0,"",CAPTURE_DATA!W1611)</f>
        <v/>
      </c>
      <c r="C1610" s="272" t="str">
        <f t="shared" si="126"/>
        <v/>
      </c>
      <c r="D1610" s="272" t="str">
        <f t="shared" si="127"/>
        <v/>
      </c>
      <c r="E1610" s="272">
        <f t="shared" si="128"/>
        <v>0</v>
      </c>
      <c r="F1610" s="272">
        <v>1608</v>
      </c>
      <c r="G1610" s="272" t="str">
        <f t="shared" si="129"/>
        <v/>
      </c>
      <c r="H1610" s="272" t="str">
        <f>IFERROR(VLOOKUP(B1610,CAPTURE_DATA!$W$4:$Z$2000,4,FALSE),"")</f>
        <v/>
      </c>
    </row>
    <row r="1611" spans="1:8" x14ac:dyDescent="0.35">
      <c r="A1611" s="272">
        <f t="shared" si="125"/>
        <v>1</v>
      </c>
      <c r="B1611" s="7" t="str">
        <f>IF(CAPTURE_DATA!W1612=0,"",CAPTURE_DATA!W1612)</f>
        <v/>
      </c>
      <c r="C1611" s="272" t="str">
        <f t="shared" si="126"/>
        <v/>
      </c>
      <c r="D1611" s="272" t="str">
        <f t="shared" si="127"/>
        <v/>
      </c>
      <c r="E1611" s="272">
        <f t="shared" si="128"/>
        <v>0</v>
      </c>
      <c r="F1611" s="272">
        <v>1609</v>
      </c>
      <c r="G1611" s="272" t="str">
        <f t="shared" si="129"/>
        <v/>
      </c>
      <c r="H1611" s="272" t="str">
        <f>IFERROR(VLOOKUP(B1611,CAPTURE_DATA!$W$4:$Z$2000,4,FALSE),"")</f>
        <v/>
      </c>
    </row>
    <row r="1612" spans="1:8" x14ac:dyDescent="0.35">
      <c r="A1612" s="272">
        <f t="shared" si="125"/>
        <v>1</v>
      </c>
      <c r="B1612" s="7" t="str">
        <f>IF(CAPTURE_DATA!W1613=0,"",CAPTURE_DATA!W1613)</f>
        <v/>
      </c>
      <c r="C1612" s="272" t="str">
        <f t="shared" si="126"/>
        <v/>
      </c>
      <c r="D1612" s="272" t="str">
        <f t="shared" si="127"/>
        <v/>
      </c>
      <c r="E1612" s="272">
        <f t="shared" si="128"/>
        <v>0</v>
      </c>
      <c r="F1612" s="272">
        <v>1610</v>
      </c>
      <c r="G1612" s="272" t="str">
        <f t="shared" si="129"/>
        <v/>
      </c>
      <c r="H1612" s="272" t="str">
        <f>IFERROR(VLOOKUP(B1612,CAPTURE_DATA!$W$4:$Z$2000,4,FALSE),"")</f>
        <v/>
      </c>
    </row>
    <row r="1613" spans="1:8" x14ac:dyDescent="0.35">
      <c r="A1613" s="272">
        <f t="shared" si="125"/>
        <v>1</v>
      </c>
      <c r="B1613" s="7" t="str">
        <f>IF(CAPTURE_DATA!W1614=0,"",CAPTURE_DATA!W1614)</f>
        <v/>
      </c>
      <c r="C1613" s="272" t="str">
        <f t="shared" si="126"/>
        <v/>
      </c>
      <c r="D1613" s="272" t="str">
        <f t="shared" si="127"/>
        <v/>
      </c>
      <c r="E1613" s="272">
        <f t="shared" si="128"/>
        <v>0</v>
      </c>
      <c r="F1613" s="272">
        <v>1611</v>
      </c>
      <c r="G1613" s="272" t="str">
        <f t="shared" si="129"/>
        <v/>
      </c>
      <c r="H1613" s="272" t="str">
        <f>IFERROR(VLOOKUP(B1613,CAPTURE_DATA!$W$4:$Z$2000,4,FALSE),"")</f>
        <v/>
      </c>
    </row>
    <row r="1614" spans="1:8" x14ac:dyDescent="0.35">
      <c r="A1614" s="272">
        <f t="shared" si="125"/>
        <v>1</v>
      </c>
      <c r="B1614" s="7" t="str">
        <f>IF(CAPTURE_DATA!W1615=0,"",CAPTURE_DATA!W1615)</f>
        <v/>
      </c>
      <c r="C1614" s="272" t="str">
        <f t="shared" si="126"/>
        <v/>
      </c>
      <c r="D1614" s="272" t="str">
        <f t="shared" si="127"/>
        <v/>
      </c>
      <c r="E1614" s="272">
        <f t="shared" si="128"/>
        <v>0</v>
      </c>
      <c r="F1614" s="272">
        <v>1612</v>
      </c>
      <c r="G1614" s="272" t="str">
        <f t="shared" si="129"/>
        <v/>
      </c>
      <c r="H1614" s="272" t="str">
        <f>IFERROR(VLOOKUP(B1614,CAPTURE_DATA!$W$4:$Z$2000,4,FALSE),"")</f>
        <v/>
      </c>
    </row>
    <row r="1615" spans="1:8" x14ac:dyDescent="0.35">
      <c r="A1615" s="272">
        <f t="shared" si="125"/>
        <v>1</v>
      </c>
      <c r="B1615" s="7" t="str">
        <f>IF(CAPTURE_DATA!W1616=0,"",CAPTURE_DATA!W1616)</f>
        <v/>
      </c>
      <c r="C1615" s="272" t="str">
        <f t="shared" si="126"/>
        <v/>
      </c>
      <c r="D1615" s="272" t="str">
        <f t="shared" si="127"/>
        <v/>
      </c>
      <c r="E1615" s="272">
        <f t="shared" si="128"/>
        <v>0</v>
      </c>
      <c r="F1615" s="272">
        <v>1613</v>
      </c>
      <c r="G1615" s="272" t="str">
        <f t="shared" si="129"/>
        <v/>
      </c>
      <c r="H1615" s="272" t="str">
        <f>IFERROR(VLOOKUP(B1615,CAPTURE_DATA!$W$4:$Z$2000,4,FALSE),"")</f>
        <v/>
      </c>
    </row>
    <row r="1616" spans="1:8" x14ac:dyDescent="0.35">
      <c r="A1616" s="272">
        <f t="shared" si="125"/>
        <v>1</v>
      </c>
      <c r="B1616" s="7" t="str">
        <f>IF(CAPTURE_DATA!W1617=0,"",CAPTURE_DATA!W1617)</f>
        <v/>
      </c>
      <c r="C1616" s="272" t="str">
        <f t="shared" si="126"/>
        <v/>
      </c>
      <c r="D1616" s="272" t="str">
        <f t="shared" si="127"/>
        <v/>
      </c>
      <c r="E1616" s="272">
        <f t="shared" si="128"/>
        <v>0</v>
      </c>
      <c r="F1616" s="272">
        <v>1614</v>
      </c>
      <c r="G1616" s="272" t="str">
        <f t="shared" si="129"/>
        <v/>
      </c>
      <c r="H1616" s="272" t="str">
        <f>IFERROR(VLOOKUP(B1616,CAPTURE_DATA!$W$4:$Z$2000,4,FALSE),"")</f>
        <v/>
      </c>
    </row>
    <row r="1617" spans="1:8" x14ac:dyDescent="0.35">
      <c r="A1617" s="272">
        <f t="shared" si="125"/>
        <v>1</v>
      </c>
      <c r="B1617" s="7" t="str">
        <f>IF(CAPTURE_DATA!W1618=0,"",CAPTURE_DATA!W1618)</f>
        <v/>
      </c>
      <c r="C1617" s="272" t="str">
        <f t="shared" si="126"/>
        <v/>
      </c>
      <c r="D1617" s="272" t="str">
        <f t="shared" si="127"/>
        <v/>
      </c>
      <c r="E1617" s="272">
        <f t="shared" si="128"/>
        <v>0</v>
      </c>
      <c r="F1617" s="272">
        <v>1615</v>
      </c>
      <c r="G1617" s="272" t="str">
        <f t="shared" si="129"/>
        <v/>
      </c>
      <c r="H1617" s="272" t="str">
        <f>IFERROR(VLOOKUP(B1617,CAPTURE_DATA!$W$4:$Z$2000,4,FALSE),"")</f>
        <v/>
      </c>
    </row>
    <row r="1618" spans="1:8" x14ac:dyDescent="0.35">
      <c r="A1618" s="272">
        <f t="shared" si="125"/>
        <v>1</v>
      </c>
      <c r="B1618" s="7" t="str">
        <f>IF(CAPTURE_DATA!W1619=0,"",CAPTURE_DATA!W1619)</f>
        <v/>
      </c>
      <c r="C1618" s="272" t="str">
        <f t="shared" si="126"/>
        <v/>
      </c>
      <c r="D1618" s="272" t="str">
        <f t="shared" si="127"/>
        <v/>
      </c>
      <c r="E1618" s="272">
        <f t="shared" si="128"/>
        <v>0</v>
      </c>
      <c r="F1618" s="272">
        <v>1616</v>
      </c>
      <c r="G1618" s="272" t="str">
        <f t="shared" si="129"/>
        <v/>
      </c>
      <c r="H1618" s="272" t="str">
        <f>IFERROR(VLOOKUP(B1618,CAPTURE_DATA!$W$4:$Z$2000,4,FALSE),"")</f>
        <v/>
      </c>
    </row>
    <row r="1619" spans="1:8" x14ac:dyDescent="0.35">
      <c r="A1619" s="272">
        <f t="shared" si="125"/>
        <v>1</v>
      </c>
      <c r="B1619" s="7" t="str">
        <f>IF(CAPTURE_DATA!W1620=0,"",CAPTURE_DATA!W1620)</f>
        <v/>
      </c>
      <c r="C1619" s="272" t="str">
        <f t="shared" si="126"/>
        <v/>
      </c>
      <c r="D1619" s="272" t="str">
        <f t="shared" si="127"/>
        <v/>
      </c>
      <c r="E1619" s="272">
        <f t="shared" si="128"/>
        <v>0</v>
      </c>
      <c r="F1619" s="272">
        <v>1617</v>
      </c>
      <c r="G1619" s="272" t="str">
        <f t="shared" si="129"/>
        <v/>
      </c>
      <c r="H1619" s="272" t="str">
        <f>IFERROR(VLOOKUP(B1619,CAPTURE_DATA!$W$4:$Z$2000,4,FALSE),"")</f>
        <v/>
      </c>
    </row>
    <row r="1620" spans="1:8" x14ac:dyDescent="0.35">
      <c r="A1620" s="272">
        <f t="shared" si="125"/>
        <v>1</v>
      </c>
      <c r="B1620" s="7" t="str">
        <f>IF(CAPTURE_DATA!W1621=0,"",CAPTURE_DATA!W1621)</f>
        <v/>
      </c>
      <c r="C1620" s="272" t="str">
        <f t="shared" si="126"/>
        <v/>
      </c>
      <c r="D1620" s="272" t="str">
        <f t="shared" si="127"/>
        <v/>
      </c>
      <c r="E1620" s="272">
        <f t="shared" si="128"/>
        <v>0</v>
      </c>
      <c r="F1620" s="272">
        <v>1618</v>
      </c>
      <c r="G1620" s="272" t="str">
        <f t="shared" si="129"/>
        <v/>
      </c>
      <c r="H1620" s="272" t="str">
        <f>IFERROR(VLOOKUP(B1620,CAPTURE_DATA!$W$4:$Z$2000,4,FALSE),"")</f>
        <v/>
      </c>
    </row>
    <row r="1621" spans="1:8" x14ac:dyDescent="0.35">
      <c r="A1621" s="272">
        <f t="shared" si="125"/>
        <v>1</v>
      </c>
      <c r="B1621" s="7" t="str">
        <f>IF(CAPTURE_DATA!W1622=0,"",CAPTURE_DATA!W1622)</f>
        <v/>
      </c>
      <c r="C1621" s="272" t="str">
        <f t="shared" si="126"/>
        <v/>
      </c>
      <c r="D1621" s="272" t="str">
        <f t="shared" si="127"/>
        <v/>
      </c>
      <c r="E1621" s="272">
        <f t="shared" si="128"/>
        <v>0</v>
      </c>
      <c r="F1621" s="272">
        <v>1619</v>
      </c>
      <c r="G1621" s="272" t="str">
        <f t="shared" si="129"/>
        <v/>
      </c>
      <c r="H1621" s="272" t="str">
        <f>IFERROR(VLOOKUP(B1621,CAPTURE_DATA!$W$4:$Z$2000,4,FALSE),"")</f>
        <v/>
      </c>
    </row>
    <row r="1622" spans="1:8" x14ac:dyDescent="0.35">
      <c r="A1622" s="272">
        <f t="shared" si="125"/>
        <v>1</v>
      </c>
      <c r="B1622" s="7" t="str">
        <f>IF(CAPTURE_DATA!W1623=0,"",CAPTURE_DATA!W1623)</f>
        <v/>
      </c>
      <c r="C1622" s="272" t="str">
        <f t="shared" si="126"/>
        <v/>
      </c>
      <c r="D1622" s="272" t="str">
        <f t="shared" si="127"/>
        <v/>
      </c>
      <c r="E1622" s="272">
        <f t="shared" si="128"/>
        <v>0</v>
      </c>
      <c r="F1622" s="272">
        <v>1620</v>
      </c>
      <c r="G1622" s="272" t="str">
        <f t="shared" si="129"/>
        <v/>
      </c>
      <c r="H1622" s="272" t="str">
        <f>IFERROR(VLOOKUP(B1622,CAPTURE_DATA!$W$4:$Z$2000,4,FALSE),"")</f>
        <v/>
      </c>
    </row>
    <row r="1623" spans="1:8" x14ac:dyDescent="0.35">
      <c r="A1623" s="272">
        <f t="shared" si="125"/>
        <v>1</v>
      </c>
      <c r="B1623" s="7" t="str">
        <f>IF(CAPTURE_DATA!W1624=0,"",CAPTURE_DATA!W1624)</f>
        <v/>
      </c>
      <c r="C1623" s="272" t="str">
        <f t="shared" si="126"/>
        <v/>
      </c>
      <c r="D1623" s="272" t="str">
        <f t="shared" si="127"/>
        <v/>
      </c>
      <c r="E1623" s="272">
        <f t="shared" si="128"/>
        <v>0</v>
      </c>
      <c r="F1623" s="272">
        <v>1621</v>
      </c>
      <c r="G1623" s="272" t="str">
        <f t="shared" si="129"/>
        <v/>
      </c>
      <c r="H1623" s="272" t="str">
        <f>IFERROR(VLOOKUP(B1623,CAPTURE_DATA!$W$4:$Z$2000,4,FALSE),"")</f>
        <v/>
      </c>
    </row>
    <row r="1624" spans="1:8" x14ac:dyDescent="0.35">
      <c r="A1624" s="272">
        <f t="shared" si="125"/>
        <v>1</v>
      </c>
      <c r="B1624" s="7" t="str">
        <f>IF(CAPTURE_DATA!W1625=0,"",CAPTURE_DATA!W1625)</f>
        <v/>
      </c>
      <c r="C1624" s="272" t="str">
        <f t="shared" si="126"/>
        <v/>
      </c>
      <c r="D1624" s="272" t="str">
        <f t="shared" si="127"/>
        <v/>
      </c>
      <c r="E1624" s="272">
        <f t="shared" si="128"/>
        <v>0</v>
      </c>
      <c r="F1624" s="272">
        <v>1622</v>
      </c>
      <c r="G1624" s="272" t="str">
        <f t="shared" si="129"/>
        <v/>
      </c>
      <c r="H1624" s="272" t="str">
        <f>IFERROR(VLOOKUP(B1624,CAPTURE_DATA!$W$4:$Z$2000,4,FALSE),"")</f>
        <v/>
      </c>
    </row>
    <row r="1625" spans="1:8" x14ac:dyDescent="0.35">
      <c r="A1625" s="272">
        <f t="shared" si="125"/>
        <v>1</v>
      </c>
      <c r="B1625" s="7" t="str">
        <f>IF(CAPTURE_DATA!W1626=0,"",CAPTURE_DATA!W1626)</f>
        <v/>
      </c>
      <c r="C1625" s="272" t="str">
        <f t="shared" si="126"/>
        <v/>
      </c>
      <c r="D1625" s="272" t="str">
        <f t="shared" si="127"/>
        <v/>
      </c>
      <c r="E1625" s="272">
        <f t="shared" si="128"/>
        <v>0</v>
      </c>
      <c r="F1625" s="272">
        <v>1623</v>
      </c>
      <c r="G1625" s="272" t="str">
        <f t="shared" si="129"/>
        <v/>
      </c>
      <c r="H1625" s="272" t="str">
        <f>IFERROR(VLOOKUP(B1625,CAPTURE_DATA!$W$4:$Z$2000,4,FALSE),"")</f>
        <v/>
      </c>
    </row>
    <row r="1626" spans="1:8" x14ac:dyDescent="0.35">
      <c r="A1626" s="272">
        <f t="shared" si="125"/>
        <v>1</v>
      </c>
      <c r="B1626" s="7" t="str">
        <f>IF(CAPTURE_DATA!W1627=0,"",CAPTURE_DATA!W1627)</f>
        <v/>
      </c>
      <c r="C1626" s="272" t="str">
        <f t="shared" si="126"/>
        <v/>
      </c>
      <c r="D1626" s="272" t="str">
        <f t="shared" si="127"/>
        <v/>
      </c>
      <c r="E1626" s="272">
        <f t="shared" si="128"/>
        <v>0</v>
      </c>
      <c r="F1626" s="272">
        <v>1624</v>
      </c>
      <c r="G1626" s="272" t="str">
        <f t="shared" si="129"/>
        <v/>
      </c>
      <c r="H1626" s="272" t="str">
        <f>IFERROR(VLOOKUP(B1626,CAPTURE_DATA!$W$4:$Z$2000,4,FALSE),"")</f>
        <v/>
      </c>
    </row>
    <row r="1627" spans="1:8" x14ac:dyDescent="0.35">
      <c r="A1627" s="272">
        <f t="shared" si="125"/>
        <v>1</v>
      </c>
      <c r="B1627" s="7" t="str">
        <f>IF(CAPTURE_DATA!W1628=0,"",CAPTURE_DATA!W1628)</f>
        <v/>
      </c>
      <c r="C1627" s="272" t="str">
        <f t="shared" si="126"/>
        <v/>
      </c>
      <c r="D1627" s="272" t="str">
        <f t="shared" si="127"/>
        <v/>
      </c>
      <c r="E1627" s="272">
        <f t="shared" si="128"/>
        <v>0</v>
      </c>
      <c r="F1627" s="272">
        <v>1625</v>
      </c>
      <c r="G1627" s="272" t="str">
        <f t="shared" si="129"/>
        <v/>
      </c>
      <c r="H1627" s="272" t="str">
        <f>IFERROR(VLOOKUP(B1627,CAPTURE_DATA!$W$4:$Z$2000,4,FALSE),"")</f>
        <v/>
      </c>
    </row>
    <row r="1628" spans="1:8" x14ac:dyDescent="0.35">
      <c r="A1628" s="272">
        <f t="shared" si="125"/>
        <v>1</v>
      </c>
      <c r="B1628" s="7" t="str">
        <f>IF(CAPTURE_DATA!W1629=0,"",CAPTURE_DATA!W1629)</f>
        <v/>
      </c>
      <c r="C1628" s="272" t="str">
        <f t="shared" si="126"/>
        <v/>
      </c>
      <c r="D1628" s="272" t="str">
        <f t="shared" si="127"/>
        <v/>
      </c>
      <c r="E1628" s="272">
        <f t="shared" si="128"/>
        <v>0</v>
      </c>
      <c r="F1628" s="272">
        <v>1626</v>
      </c>
      <c r="G1628" s="272" t="str">
        <f t="shared" si="129"/>
        <v/>
      </c>
      <c r="H1628" s="272" t="str">
        <f>IFERROR(VLOOKUP(B1628,CAPTURE_DATA!$W$4:$Z$2000,4,FALSE),"")</f>
        <v/>
      </c>
    </row>
    <row r="1629" spans="1:8" x14ac:dyDescent="0.35">
      <c r="A1629" s="272">
        <f t="shared" si="125"/>
        <v>1</v>
      </c>
      <c r="B1629" s="7" t="str">
        <f>IF(CAPTURE_DATA!W1630=0,"",CAPTURE_DATA!W1630)</f>
        <v/>
      </c>
      <c r="C1629" s="272" t="str">
        <f t="shared" si="126"/>
        <v/>
      </c>
      <c r="D1629" s="272" t="str">
        <f t="shared" si="127"/>
        <v/>
      </c>
      <c r="E1629" s="272">
        <f t="shared" si="128"/>
        <v>0</v>
      </c>
      <c r="F1629" s="272">
        <v>1627</v>
      </c>
      <c r="G1629" s="272" t="str">
        <f t="shared" si="129"/>
        <v/>
      </c>
      <c r="H1629" s="272" t="str">
        <f>IFERROR(VLOOKUP(B1629,CAPTURE_DATA!$W$4:$Z$2000,4,FALSE),"")</f>
        <v/>
      </c>
    </row>
    <row r="1630" spans="1:8" x14ac:dyDescent="0.35">
      <c r="A1630" s="272">
        <f t="shared" si="125"/>
        <v>1</v>
      </c>
      <c r="B1630" s="7" t="str">
        <f>IF(CAPTURE_DATA!W1631=0,"",CAPTURE_DATA!W1631)</f>
        <v/>
      </c>
      <c r="C1630" s="272" t="str">
        <f t="shared" si="126"/>
        <v/>
      </c>
      <c r="D1630" s="272" t="str">
        <f t="shared" si="127"/>
        <v/>
      </c>
      <c r="E1630" s="272">
        <f t="shared" si="128"/>
        <v>0</v>
      </c>
      <c r="F1630" s="272">
        <v>1628</v>
      </c>
      <c r="G1630" s="272" t="str">
        <f t="shared" si="129"/>
        <v/>
      </c>
      <c r="H1630" s="272" t="str">
        <f>IFERROR(VLOOKUP(B1630,CAPTURE_DATA!$W$4:$Z$2000,4,FALSE),"")</f>
        <v/>
      </c>
    </row>
    <row r="1631" spans="1:8" x14ac:dyDescent="0.35">
      <c r="A1631" s="272">
        <f t="shared" si="125"/>
        <v>1</v>
      </c>
      <c r="B1631" s="7" t="str">
        <f>IF(CAPTURE_DATA!W1632=0,"",CAPTURE_DATA!W1632)</f>
        <v/>
      </c>
      <c r="C1631" s="272" t="str">
        <f t="shared" si="126"/>
        <v/>
      </c>
      <c r="D1631" s="272" t="str">
        <f t="shared" si="127"/>
        <v/>
      </c>
      <c r="E1631" s="272">
        <f t="shared" si="128"/>
        <v>0</v>
      </c>
      <c r="F1631" s="272">
        <v>1629</v>
      </c>
      <c r="G1631" s="272" t="str">
        <f t="shared" si="129"/>
        <v/>
      </c>
      <c r="H1631" s="272" t="str">
        <f>IFERROR(VLOOKUP(B1631,CAPTURE_DATA!$W$4:$Z$2000,4,FALSE),"")</f>
        <v/>
      </c>
    </row>
    <row r="1632" spans="1:8" x14ac:dyDescent="0.35">
      <c r="A1632" s="272">
        <f t="shared" si="125"/>
        <v>1</v>
      </c>
      <c r="B1632" s="7" t="str">
        <f>IF(CAPTURE_DATA!W1633=0,"",CAPTURE_DATA!W1633)</f>
        <v/>
      </c>
      <c r="C1632" s="272" t="str">
        <f t="shared" si="126"/>
        <v/>
      </c>
      <c r="D1632" s="272" t="str">
        <f t="shared" si="127"/>
        <v/>
      </c>
      <c r="E1632" s="272">
        <f t="shared" si="128"/>
        <v>0</v>
      </c>
      <c r="F1632" s="272">
        <v>1630</v>
      </c>
      <c r="G1632" s="272" t="str">
        <f t="shared" si="129"/>
        <v/>
      </c>
      <c r="H1632" s="272" t="str">
        <f>IFERROR(VLOOKUP(B1632,CAPTURE_DATA!$W$4:$Z$2000,4,FALSE),"")</f>
        <v/>
      </c>
    </row>
    <row r="1633" spans="1:8" x14ac:dyDescent="0.35">
      <c r="A1633" s="272">
        <f t="shared" si="125"/>
        <v>1</v>
      </c>
      <c r="B1633" s="7" t="str">
        <f>IF(CAPTURE_DATA!W1634=0,"",CAPTURE_DATA!W1634)</f>
        <v/>
      </c>
      <c r="C1633" s="272" t="str">
        <f t="shared" si="126"/>
        <v/>
      </c>
      <c r="D1633" s="272" t="str">
        <f t="shared" si="127"/>
        <v/>
      </c>
      <c r="E1633" s="272">
        <f t="shared" si="128"/>
        <v>0</v>
      </c>
      <c r="F1633" s="272">
        <v>1631</v>
      </c>
      <c r="G1633" s="272" t="str">
        <f t="shared" si="129"/>
        <v/>
      </c>
      <c r="H1633" s="272" t="str">
        <f>IFERROR(VLOOKUP(B1633,CAPTURE_DATA!$W$4:$Z$2000,4,FALSE),"")</f>
        <v/>
      </c>
    </row>
    <row r="1634" spans="1:8" x14ac:dyDescent="0.35">
      <c r="A1634" s="272">
        <f t="shared" si="125"/>
        <v>1</v>
      </c>
      <c r="B1634" s="7" t="str">
        <f>IF(CAPTURE_DATA!W1635=0,"",CAPTURE_DATA!W1635)</f>
        <v/>
      </c>
      <c r="C1634" s="272" t="str">
        <f t="shared" si="126"/>
        <v/>
      </c>
      <c r="D1634" s="272" t="str">
        <f t="shared" si="127"/>
        <v/>
      </c>
      <c r="E1634" s="272">
        <f t="shared" si="128"/>
        <v>0</v>
      </c>
      <c r="F1634" s="272">
        <v>1632</v>
      </c>
      <c r="G1634" s="272" t="str">
        <f t="shared" si="129"/>
        <v/>
      </c>
      <c r="H1634" s="272" t="str">
        <f>IFERROR(VLOOKUP(B1634,CAPTURE_DATA!$W$4:$Z$2000,4,FALSE),"")</f>
        <v/>
      </c>
    </row>
    <row r="1635" spans="1:8" x14ac:dyDescent="0.35">
      <c r="A1635" s="272">
        <f t="shared" si="125"/>
        <v>1</v>
      </c>
      <c r="B1635" s="7" t="str">
        <f>IF(CAPTURE_DATA!W1636=0,"",CAPTURE_DATA!W1636)</f>
        <v/>
      </c>
      <c r="C1635" s="272" t="str">
        <f t="shared" si="126"/>
        <v/>
      </c>
      <c r="D1635" s="272" t="str">
        <f t="shared" si="127"/>
        <v/>
      </c>
      <c r="E1635" s="272">
        <f t="shared" si="128"/>
        <v>0</v>
      </c>
      <c r="F1635" s="272">
        <v>1633</v>
      </c>
      <c r="G1635" s="272" t="str">
        <f t="shared" si="129"/>
        <v/>
      </c>
      <c r="H1635" s="272" t="str">
        <f>IFERROR(VLOOKUP(B1635,CAPTURE_DATA!$W$4:$Z$2000,4,FALSE),"")</f>
        <v/>
      </c>
    </row>
    <row r="1636" spans="1:8" x14ac:dyDescent="0.35">
      <c r="A1636" s="272">
        <f t="shared" si="125"/>
        <v>1</v>
      </c>
      <c r="B1636" s="7" t="str">
        <f>IF(CAPTURE_DATA!W1637=0,"",CAPTURE_DATA!W1637)</f>
        <v/>
      </c>
      <c r="C1636" s="272" t="str">
        <f t="shared" si="126"/>
        <v/>
      </c>
      <c r="D1636" s="272" t="str">
        <f t="shared" si="127"/>
        <v/>
      </c>
      <c r="E1636" s="272">
        <f t="shared" si="128"/>
        <v>0</v>
      </c>
      <c r="F1636" s="272">
        <v>1634</v>
      </c>
      <c r="G1636" s="272" t="str">
        <f t="shared" si="129"/>
        <v/>
      </c>
      <c r="H1636" s="272" t="str">
        <f>IFERROR(VLOOKUP(B1636,CAPTURE_DATA!$W$4:$Z$2000,4,FALSE),"")</f>
        <v/>
      </c>
    </row>
    <row r="1637" spans="1:8" x14ac:dyDescent="0.35">
      <c r="A1637" s="272">
        <f t="shared" si="125"/>
        <v>1</v>
      </c>
      <c r="B1637" s="7" t="str">
        <f>IF(CAPTURE_DATA!W1638=0,"",CAPTURE_DATA!W1638)</f>
        <v/>
      </c>
      <c r="C1637" s="272" t="str">
        <f t="shared" si="126"/>
        <v/>
      </c>
      <c r="D1637" s="272" t="str">
        <f t="shared" si="127"/>
        <v/>
      </c>
      <c r="E1637" s="272">
        <f t="shared" si="128"/>
        <v>0</v>
      </c>
      <c r="F1637" s="272">
        <v>1635</v>
      </c>
      <c r="G1637" s="272" t="str">
        <f t="shared" si="129"/>
        <v/>
      </c>
      <c r="H1637" s="272" t="str">
        <f>IFERROR(VLOOKUP(B1637,CAPTURE_DATA!$W$4:$Z$2000,4,FALSE),"")</f>
        <v/>
      </c>
    </row>
    <row r="1638" spans="1:8" x14ac:dyDescent="0.35">
      <c r="A1638" s="272">
        <f t="shared" si="125"/>
        <v>1</v>
      </c>
      <c r="B1638" s="7" t="str">
        <f>IF(CAPTURE_DATA!W1639=0,"",CAPTURE_DATA!W1639)</f>
        <v/>
      </c>
      <c r="C1638" s="272" t="str">
        <f t="shared" si="126"/>
        <v/>
      </c>
      <c r="D1638" s="272" t="str">
        <f t="shared" si="127"/>
        <v/>
      </c>
      <c r="E1638" s="272">
        <f t="shared" si="128"/>
        <v>0</v>
      </c>
      <c r="F1638" s="272">
        <v>1636</v>
      </c>
      <c r="G1638" s="272" t="str">
        <f t="shared" si="129"/>
        <v/>
      </c>
      <c r="H1638" s="272" t="str">
        <f>IFERROR(VLOOKUP(B1638,CAPTURE_DATA!$W$4:$Z$2000,4,FALSE),"")</f>
        <v/>
      </c>
    </row>
    <row r="1639" spans="1:8" x14ac:dyDescent="0.35">
      <c r="A1639" s="272">
        <f t="shared" si="125"/>
        <v>1</v>
      </c>
      <c r="B1639" s="7" t="str">
        <f>IF(CAPTURE_DATA!W1640=0,"",CAPTURE_DATA!W1640)</f>
        <v/>
      </c>
      <c r="C1639" s="272" t="str">
        <f t="shared" si="126"/>
        <v/>
      </c>
      <c r="D1639" s="272" t="str">
        <f t="shared" si="127"/>
        <v/>
      </c>
      <c r="E1639" s="272">
        <f t="shared" si="128"/>
        <v>0</v>
      </c>
      <c r="F1639" s="272">
        <v>1637</v>
      </c>
      <c r="G1639" s="272" t="str">
        <f t="shared" si="129"/>
        <v/>
      </c>
      <c r="H1639" s="272" t="str">
        <f>IFERROR(VLOOKUP(B1639,CAPTURE_DATA!$W$4:$Z$2000,4,FALSE),"")</f>
        <v/>
      </c>
    </row>
    <row r="1640" spans="1:8" x14ac:dyDescent="0.35">
      <c r="A1640" s="272">
        <f t="shared" si="125"/>
        <v>1</v>
      </c>
      <c r="B1640" s="7" t="str">
        <f>IF(CAPTURE_DATA!W1641=0,"",CAPTURE_DATA!W1641)</f>
        <v/>
      </c>
      <c r="C1640" s="272" t="str">
        <f t="shared" si="126"/>
        <v/>
      </c>
      <c r="D1640" s="272" t="str">
        <f t="shared" si="127"/>
        <v/>
      </c>
      <c r="E1640" s="272">
        <f t="shared" si="128"/>
        <v>0</v>
      </c>
      <c r="F1640" s="272">
        <v>1638</v>
      </c>
      <c r="G1640" s="272" t="str">
        <f t="shared" si="129"/>
        <v/>
      </c>
      <c r="H1640" s="272" t="str">
        <f>IFERROR(VLOOKUP(B1640,CAPTURE_DATA!$W$4:$Z$2000,4,FALSE),"")</f>
        <v/>
      </c>
    </row>
    <row r="1641" spans="1:8" x14ac:dyDescent="0.35">
      <c r="A1641" s="272">
        <f t="shared" si="125"/>
        <v>1</v>
      </c>
      <c r="B1641" s="7" t="str">
        <f>IF(CAPTURE_DATA!W1642=0,"",CAPTURE_DATA!W1642)</f>
        <v/>
      </c>
      <c r="C1641" s="272" t="str">
        <f t="shared" si="126"/>
        <v/>
      </c>
      <c r="D1641" s="272" t="str">
        <f t="shared" si="127"/>
        <v/>
      </c>
      <c r="E1641" s="272">
        <f t="shared" si="128"/>
        <v>0</v>
      </c>
      <c r="F1641" s="272">
        <v>1639</v>
      </c>
      <c r="G1641" s="272" t="str">
        <f t="shared" si="129"/>
        <v/>
      </c>
      <c r="H1641" s="272" t="str">
        <f>IFERROR(VLOOKUP(B1641,CAPTURE_DATA!$W$4:$Z$2000,4,FALSE),"")</f>
        <v/>
      </c>
    </row>
    <row r="1642" spans="1:8" x14ac:dyDescent="0.35">
      <c r="A1642" s="272">
        <f t="shared" si="125"/>
        <v>1</v>
      </c>
      <c r="B1642" s="7" t="str">
        <f>IF(CAPTURE_DATA!W1643=0,"",CAPTURE_DATA!W1643)</f>
        <v/>
      </c>
      <c r="C1642" s="272" t="str">
        <f t="shared" si="126"/>
        <v/>
      </c>
      <c r="D1642" s="272" t="str">
        <f t="shared" si="127"/>
        <v/>
      </c>
      <c r="E1642" s="272">
        <f t="shared" si="128"/>
        <v>0</v>
      </c>
      <c r="F1642" s="272">
        <v>1640</v>
      </c>
      <c r="G1642" s="272" t="str">
        <f t="shared" si="129"/>
        <v/>
      </c>
      <c r="H1642" s="272" t="str">
        <f>IFERROR(VLOOKUP(B1642,CAPTURE_DATA!$W$4:$Z$2000,4,FALSE),"")</f>
        <v/>
      </c>
    </row>
    <row r="1643" spans="1:8" x14ac:dyDescent="0.35">
      <c r="A1643" s="272">
        <f t="shared" si="125"/>
        <v>1</v>
      </c>
      <c r="B1643" s="7" t="str">
        <f>IF(CAPTURE_DATA!W1644=0,"",CAPTURE_DATA!W1644)</f>
        <v/>
      </c>
      <c r="C1643" s="272" t="str">
        <f t="shared" si="126"/>
        <v/>
      </c>
      <c r="D1643" s="272" t="str">
        <f t="shared" si="127"/>
        <v/>
      </c>
      <c r="E1643" s="272">
        <f t="shared" si="128"/>
        <v>0</v>
      </c>
      <c r="F1643" s="272">
        <v>1641</v>
      </c>
      <c r="G1643" s="272" t="str">
        <f t="shared" si="129"/>
        <v/>
      </c>
      <c r="H1643" s="272" t="str">
        <f>IFERROR(VLOOKUP(B1643,CAPTURE_DATA!$W$4:$Z$2000,4,FALSE),"")</f>
        <v/>
      </c>
    </row>
    <row r="1644" spans="1:8" x14ac:dyDescent="0.35">
      <c r="A1644" s="272">
        <f t="shared" si="125"/>
        <v>1</v>
      </c>
      <c r="B1644" s="7" t="str">
        <f>IF(CAPTURE_DATA!W1645=0,"",CAPTURE_DATA!W1645)</f>
        <v/>
      </c>
      <c r="C1644" s="272" t="str">
        <f t="shared" si="126"/>
        <v/>
      </c>
      <c r="D1644" s="272" t="str">
        <f t="shared" si="127"/>
        <v/>
      </c>
      <c r="E1644" s="272">
        <f t="shared" si="128"/>
        <v>0</v>
      </c>
      <c r="F1644" s="272">
        <v>1642</v>
      </c>
      <c r="G1644" s="272" t="str">
        <f t="shared" si="129"/>
        <v/>
      </c>
      <c r="H1644" s="272" t="str">
        <f>IFERROR(VLOOKUP(B1644,CAPTURE_DATA!$W$4:$Z$2000,4,FALSE),"")</f>
        <v/>
      </c>
    </row>
    <row r="1645" spans="1:8" x14ac:dyDescent="0.35">
      <c r="A1645" s="272">
        <f t="shared" si="125"/>
        <v>1</v>
      </c>
      <c r="B1645" s="7" t="str">
        <f>IF(CAPTURE_DATA!W1646=0,"",CAPTURE_DATA!W1646)</f>
        <v/>
      </c>
      <c r="C1645" s="272" t="str">
        <f t="shared" si="126"/>
        <v/>
      </c>
      <c r="D1645" s="272" t="str">
        <f t="shared" si="127"/>
        <v/>
      </c>
      <c r="E1645" s="272">
        <f t="shared" si="128"/>
        <v>0</v>
      </c>
      <c r="F1645" s="272">
        <v>1643</v>
      </c>
      <c r="G1645" s="272" t="str">
        <f t="shared" si="129"/>
        <v/>
      </c>
      <c r="H1645" s="272" t="str">
        <f>IFERROR(VLOOKUP(B1645,CAPTURE_DATA!$W$4:$Z$2000,4,FALSE),"")</f>
        <v/>
      </c>
    </row>
    <row r="1646" spans="1:8" x14ac:dyDescent="0.35">
      <c r="A1646" s="272">
        <f t="shared" si="125"/>
        <v>1</v>
      </c>
      <c r="B1646" s="7" t="str">
        <f>IF(CAPTURE_DATA!W1647=0,"",CAPTURE_DATA!W1647)</f>
        <v/>
      </c>
      <c r="C1646" s="272" t="str">
        <f t="shared" si="126"/>
        <v/>
      </c>
      <c r="D1646" s="272" t="str">
        <f t="shared" si="127"/>
        <v/>
      </c>
      <c r="E1646" s="272">
        <f t="shared" si="128"/>
        <v>0</v>
      </c>
      <c r="F1646" s="272">
        <v>1644</v>
      </c>
      <c r="G1646" s="272" t="str">
        <f t="shared" si="129"/>
        <v/>
      </c>
      <c r="H1646" s="272" t="str">
        <f>IFERROR(VLOOKUP(B1646,CAPTURE_DATA!$W$4:$Z$2000,4,FALSE),"")</f>
        <v/>
      </c>
    </row>
    <row r="1647" spans="1:8" x14ac:dyDescent="0.35">
      <c r="A1647" s="272">
        <f t="shared" si="125"/>
        <v>1</v>
      </c>
      <c r="B1647" s="7" t="str">
        <f>IF(CAPTURE_DATA!W1648=0,"",CAPTURE_DATA!W1648)</f>
        <v/>
      </c>
      <c r="C1647" s="272" t="str">
        <f t="shared" si="126"/>
        <v/>
      </c>
      <c r="D1647" s="272" t="str">
        <f t="shared" si="127"/>
        <v/>
      </c>
      <c r="E1647" s="272">
        <f t="shared" si="128"/>
        <v>0</v>
      </c>
      <c r="F1647" s="272">
        <v>1645</v>
      </c>
      <c r="G1647" s="272" t="str">
        <f t="shared" si="129"/>
        <v/>
      </c>
      <c r="H1647" s="272" t="str">
        <f>IFERROR(VLOOKUP(B1647,CAPTURE_DATA!$W$4:$Z$2000,4,FALSE),"")</f>
        <v/>
      </c>
    </row>
    <row r="1648" spans="1:8" x14ac:dyDescent="0.35">
      <c r="A1648" s="272">
        <f t="shared" si="125"/>
        <v>1</v>
      </c>
      <c r="B1648" s="7" t="str">
        <f>IF(CAPTURE_DATA!W1649=0,"",CAPTURE_DATA!W1649)</f>
        <v/>
      </c>
      <c r="C1648" s="272" t="str">
        <f t="shared" si="126"/>
        <v/>
      </c>
      <c r="D1648" s="272" t="str">
        <f t="shared" si="127"/>
        <v/>
      </c>
      <c r="E1648" s="272">
        <f t="shared" si="128"/>
        <v>0</v>
      </c>
      <c r="F1648" s="272">
        <v>1646</v>
      </c>
      <c r="G1648" s="272" t="str">
        <f t="shared" si="129"/>
        <v/>
      </c>
      <c r="H1648" s="272" t="str">
        <f>IFERROR(VLOOKUP(B1648,CAPTURE_DATA!$W$4:$Z$2000,4,FALSE),"")</f>
        <v/>
      </c>
    </row>
    <row r="1649" spans="1:8" x14ac:dyDescent="0.35">
      <c r="A1649" s="272">
        <f t="shared" si="125"/>
        <v>1</v>
      </c>
      <c r="B1649" s="7" t="str">
        <f>IF(CAPTURE_DATA!W1650=0,"",CAPTURE_DATA!W1650)</f>
        <v/>
      </c>
      <c r="C1649" s="272" t="str">
        <f t="shared" si="126"/>
        <v/>
      </c>
      <c r="D1649" s="272" t="str">
        <f t="shared" si="127"/>
        <v/>
      </c>
      <c r="E1649" s="272">
        <f t="shared" si="128"/>
        <v>0</v>
      </c>
      <c r="F1649" s="272">
        <v>1647</v>
      </c>
      <c r="G1649" s="272" t="str">
        <f t="shared" si="129"/>
        <v/>
      </c>
      <c r="H1649" s="272" t="str">
        <f>IFERROR(VLOOKUP(B1649,CAPTURE_DATA!$W$4:$Z$2000,4,FALSE),"")</f>
        <v/>
      </c>
    </row>
    <row r="1650" spans="1:8" x14ac:dyDescent="0.35">
      <c r="A1650" s="272">
        <f t="shared" si="125"/>
        <v>1</v>
      </c>
      <c r="B1650" s="7" t="str">
        <f>IF(CAPTURE_DATA!W1651=0,"",CAPTURE_DATA!W1651)</f>
        <v/>
      </c>
      <c r="C1650" s="272" t="str">
        <f t="shared" si="126"/>
        <v/>
      </c>
      <c r="D1650" s="272" t="str">
        <f t="shared" si="127"/>
        <v/>
      </c>
      <c r="E1650" s="272">
        <f t="shared" si="128"/>
        <v>0</v>
      </c>
      <c r="F1650" s="272">
        <v>1648</v>
      </c>
      <c r="G1650" s="272" t="str">
        <f t="shared" si="129"/>
        <v/>
      </c>
      <c r="H1650" s="272" t="str">
        <f>IFERROR(VLOOKUP(B1650,CAPTURE_DATA!$W$4:$Z$2000,4,FALSE),"")</f>
        <v/>
      </c>
    </row>
    <row r="1651" spans="1:8" x14ac:dyDescent="0.35">
      <c r="A1651" s="272">
        <f t="shared" si="125"/>
        <v>1</v>
      </c>
      <c r="B1651" s="7" t="str">
        <f>IF(CAPTURE_DATA!W1652=0,"",CAPTURE_DATA!W1652)</f>
        <v/>
      </c>
      <c r="C1651" s="272" t="str">
        <f t="shared" si="126"/>
        <v/>
      </c>
      <c r="D1651" s="272" t="str">
        <f t="shared" si="127"/>
        <v/>
      </c>
      <c r="E1651" s="272">
        <f t="shared" si="128"/>
        <v>0</v>
      </c>
      <c r="F1651" s="272">
        <v>1649</v>
      </c>
      <c r="G1651" s="272" t="str">
        <f t="shared" si="129"/>
        <v/>
      </c>
      <c r="H1651" s="272" t="str">
        <f>IFERROR(VLOOKUP(B1651,CAPTURE_DATA!$W$4:$Z$2000,4,FALSE),"")</f>
        <v/>
      </c>
    </row>
    <row r="1652" spans="1:8" x14ac:dyDescent="0.35">
      <c r="A1652" s="272">
        <f t="shared" si="125"/>
        <v>1</v>
      </c>
      <c r="B1652" s="7" t="str">
        <f>IF(CAPTURE_DATA!W1653=0,"",CAPTURE_DATA!W1653)</f>
        <v/>
      </c>
      <c r="C1652" s="272" t="str">
        <f t="shared" si="126"/>
        <v/>
      </c>
      <c r="D1652" s="272" t="str">
        <f t="shared" si="127"/>
        <v/>
      </c>
      <c r="E1652" s="272">
        <f t="shared" si="128"/>
        <v>0</v>
      </c>
      <c r="F1652" s="272">
        <v>1650</v>
      </c>
      <c r="G1652" s="272" t="str">
        <f t="shared" si="129"/>
        <v/>
      </c>
      <c r="H1652" s="272" t="str">
        <f>IFERROR(VLOOKUP(B1652,CAPTURE_DATA!$W$4:$Z$2000,4,FALSE),"")</f>
        <v/>
      </c>
    </row>
    <row r="1653" spans="1:8" x14ac:dyDescent="0.35">
      <c r="A1653" s="272">
        <f t="shared" si="125"/>
        <v>1</v>
      </c>
      <c r="B1653" s="7" t="str">
        <f>IF(CAPTURE_DATA!W1654=0,"",CAPTURE_DATA!W1654)</f>
        <v/>
      </c>
      <c r="C1653" s="272" t="str">
        <f t="shared" si="126"/>
        <v/>
      </c>
      <c r="D1653" s="272" t="str">
        <f t="shared" si="127"/>
        <v/>
      </c>
      <c r="E1653" s="272">
        <f t="shared" si="128"/>
        <v>0</v>
      </c>
      <c r="F1653" s="272">
        <v>1651</v>
      </c>
      <c r="G1653" s="272" t="str">
        <f t="shared" si="129"/>
        <v/>
      </c>
      <c r="H1653" s="272" t="str">
        <f>IFERROR(VLOOKUP(B1653,CAPTURE_DATA!$W$4:$Z$2000,4,FALSE),"")</f>
        <v/>
      </c>
    </row>
    <row r="1654" spans="1:8" x14ac:dyDescent="0.35">
      <c r="A1654" s="272">
        <f t="shared" si="125"/>
        <v>1</v>
      </c>
      <c r="B1654" s="7" t="str">
        <f>IF(CAPTURE_DATA!W1655=0,"",CAPTURE_DATA!W1655)</f>
        <v/>
      </c>
      <c r="C1654" s="272" t="str">
        <f t="shared" si="126"/>
        <v/>
      </c>
      <c r="D1654" s="272" t="str">
        <f t="shared" si="127"/>
        <v/>
      </c>
      <c r="E1654" s="272">
        <f t="shared" si="128"/>
        <v>0</v>
      </c>
      <c r="F1654" s="272">
        <v>1652</v>
      </c>
      <c r="G1654" s="272" t="str">
        <f t="shared" si="129"/>
        <v/>
      </c>
      <c r="H1654" s="272" t="str">
        <f>IFERROR(VLOOKUP(B1654,CAPTURE_DATA!$W$4:$Z$2000,4,FALSE),"")</f>
        <v/>
      </c>
    </row>
    <row r="1655" spans="1:8" x14ac:dyDescent="0.35">
      <c r="A1655" s="272">
        <f t="shared" si="125"/>
        <v>1</v>
      </c>
      <c r="B1655" s="7" t="str">
        <f>IF(CAPTURE_DATA!W1656=0,"",CAPTURE_DATA!W1656)</f>
        <v/>
      </c>
      <c r="C1655" s="272" t="str">
        <f t="shared" si="126"/>
        <v/>
      </c>
      <c r="D1655" s="272" t="str">
        <f t="shared" si="127"/>
        <v/>
      </c>
      <c r="E1655" s="272">
        <f t="shared" si="128"/>
        <v>0</v>
      </c>
      <c r="F1655" s="272">
        <v>1653</v>
      </c>
      <c r="G1655" s="272" t="str">
        <f t="shared" si="129"/>
        <v/>
      </c>
      <c r="H1655" s="272" t="str">
        <f>IFERROR(VLOOKUP(B1655,CAPTURE_DATA!$W$4:$Z$2000,4,FALSE),"")</f>
        <v/>
      </c>
    </row>
    <row r="1656" spans="1:8" x14ac:dyDescent="0.35">
      <c r="A1656" s="272">
        <f t="shared" si="125"/>
        <v>1</v>
      </c>
      <c r="B1656" s="7" t="str">
        <f>IF(CAPTURE_DATA!W1657=0,"",CAPTURE_DATA!W1657)</f>
        <v/>
      </c>
      <c r="C1656" s="272" t="str">
        <f t="shared" si="126"/>
        <v/>
      </c>
      <c r="D1656" s="272" t="str">
        <f t="shared" si="127"/>
        <v/>
      </c>
      <c r="E1656" s="272">
        <f t="shared" si="128"/>
        <v>0</v>
      </c>
      <c r="F1656" s="272">
        <v>1654</v>
      </c>
      <c r="G1656" s="272" t="str">
        <f t="shared" si="129"/>
        <v/>
      </c>
      <c r="H1656" s="272" t="str">
        <f>IFERROR(VLOOKUP(B1656,CAPTURE_DATA!$W$4:$Z$2000,4,FALSE),"")</f>
        <v/>
      </c>
    </row>
    <row r="1657" spans="1:8" x14ac:dyDescent="0.35">
      <c r="A1657" s="272">
        <f t="shared" si="125"/>
        <v>1</v>
      </c>
      <c r="B1657" s="7" t="str">
        <f>IF(CAPTURE_DATA!W1658=0,"",CAPTURE_DATA!W1658)</f>
        <v/>
      </c>
      <c r="C1657" s="272" t="str">
        <f t="shared" si="126"/>
        <v/>
      </c>
      <c r="D1657" s="272" t="str">
        <f t="shared" si="127"/>
        <v/>
      </c>
      <c r="E1657" s="272">
        <f t="shared" si="128"/>
        <v>0</v>
      </c>
      <c r="F1657" s="272">
        <v>1655</v>
      </c>
      <c r="G1657" s="272" t="str">
        <f t="shared" si="129"/>
        <v/>
      </c>
      <c r="H1657" s="272" t="str">
        <f>IFERROR(VLOOKUP(B1657,CAPTURE_DATA!$W$4:$Z$2000,4,FALSE),"")</f>
        <v/>
      </c>
    </row>
    <row r="1658" spans="1:8" x14ac:dyDescent="0.35">
      <c r="A1658" s="272">
        <f t="shared" si="125"/>
        <v>1</v>
      </c>
      <c r="B1658" s="7" t="str">
        <f>IF(CAPTURE_DATA!W1659=0,"",CAPTURE_DATA!W1659)</f>
        <v/>
      </c>
      <c r="C1658" s="272" t="str">
        <f t="shared" si="126"/>
        <v/>
      </c>
      <c r="D1658" s="272" t="str">
        <f t="shared" si="127"/>
        <v/>
      </c>
      <c r="E1658" s="272">
        <f t="shared" si="128"/>
        <v>0</v>
      </c>
      <c r="F1658" s="272">
        <v>1656</v>
      </c>
      <c r="G1658" s="272" t="str">
        <f t="shared" si="129"/>
        <v/>
      </c>
      <c r="H1658" s="272" t="str">
        <f>IFERROR(VLOOKUP(B1658,CAPTURE_DATA!$W$4:$Z$2000,4,FALSE),"")</f>
        <v/>
      </c>
    </row>
    <row r="1659" spans="1:8" x14ac:dyDescent="0.35">
      <c r="A1659" s="272">
        <f t="shared" si="125"/>
        <v>1</v>
      </c>
      <c r="B1659" s="7" t="str">
        <f>IF(CAPTURE_DATA!W1660=0,"",CAPTURE_DATA!W1660)</f>
        <v/>
      </c>
      <c r="C1659" s="272" t="str">
        <f t="shared" si="126"/>
        <v/>
      </c>
      <c r="D1659" s="272" t="str">
        <f t="shared" si="127"/>
        <v/>
      </c>
      <c r="E1659" s="272">
        <f t="shared" si="128"/>
        <v>0</v>
      </c>
      <c r="F1659" s="272">
        <v>1657</v>
      </c>
      <c r="G1659" s="272" t="str">
        <f t="shared" si="129"/>
        <v/>
      </c>
      <c r="H1659" s="272" t="str">
        <f>IFERROR(VLOOKUP(B1659,CAPTURE_DATA!$W$4:$Z$2000,4,FALSE),"")</f>
        <v/>
      </c>
    </row>
    <row r="1660" spans="1:8" x14ac:dyDescent="0.35">
      <c r="A1660" s="272">
        <f t="shared" si="125"/>
        <v>1</v>
      </c>
      <c r="B1660" s="7" t="str">
        <f>IF(CAPTURE_DATA!W1661=0,"",CAPTURE_DATA!W1661)</f>
        <v/>
      </c>
      <c r="C1660" s="272" t="str">
        <f t="shared" si="126"/>
        <v/>
      </c>
      <c r="D1660" s="272" t="str">
        <f t="shared" si="127"/>
        <v/>
      </c>
      <c r="E1660" s="272">
        <f t="shared" si="128"/>
        <v>0</v>
      </c>
      <c r="F1660" s="272">
        <v>1658</v>
      </c>
      <c r="G1660" s="272" t="str">
        <f t="shared" si="129"/>
        <v/>
      </c>
      <c r="H1660" s="272" t="str">
        <f>IFERROR(VLOOKUP(B1660,CAPTURE_DATA!$W$4:$Z$2000,4,FALSE),"")</f>
        <v/>
      </c>
    </row>
    <row r="1661" spans="1:8" x14ac:dyDescent="0.35">
      <c r="A1661" s="272">
        <f t="shared" si="125"/>
        <v>1</v>
      </c>
      <c r="B1661" s="7" t="str">
        <f>IF(CAPTURE_DATA!W1662=0,"",CAPTURE_DATA!W1662)</f>
        <v/>
      </c>
      <c r="C1661" s="272" t="str">
        <f t="shared" si="126"/>
        <v/>
      </c>
      <c r="D1661" s="272" t="str">
        <f t="shared" si="127"/>
        <v/>
      </c>
      <c r="E1661" s="272">
        <f t="shared" si="128"/>
        <v>0</v>
      </c>
      <c r="F1661" s="272">
        <v>1659</v>
      </c>
      <c r="G1661" s="272" t="str">
        <f t="shared" si="129"/>
        <v/>
      </c>
      <c r="H1661" s="272" t="str">
        <f>IFERROR(VLOOKUP(B1661,CAPTURE_DATA!$W$4:$Z$2000,4,FALSE),"")</f>
        <v/>
      </c>
    </row>
    <row r="1662" spans="1:8" x14ac:dyDescent="0.35">
      <c r="A1662" s="272">
        <f t="shared" si="125"/>
        <v>1</v>
      </c>
      <c r="B1662" s="7" t="str">
        <f>IF(CAPTURE_DATA!W1663=0,"",CAPTURE_DATA!W1663)</f>
        <v/>
      </c>
      <c r="C1662" s="272" t="str">
        <f t="shared" si="126"/>
        <v/>
      </c>
      <c r="D1662" s="272" t="str">
        <f t="shared" si="127"/>
        <v/>
      </c>
      <c r="E1662" s="272">
        <f t="shared" si="128"/>
        <v>0</v>
      </c>
      <c r="F1662" s="272">
        <v>1660</v>
      </c>
      <c r="G1662" s="272" t="str">
        <f t="shared" si="129"/>
        <v/>
      </c>
      <c r="H1662" s="272" t="str">
        <f>IFERROR(VLOOKUP(B1662,CAPTURE_DATA!$W$4:$Z$2000,4,FALSE),"")</f>
        <v/>
      </c>
    </row>
    <row r="1663" spans="1:8" x14ac:dyDescent="0.35">
      <c r="A1663" s="272">
        <f t="shared" si="125"/>
        <v>1</v>
      </c>
      <c r="B1663" s="7" t="str">
        <f>IF(CAPTURE_DATA!W1664=0,"",CAPTURE_DATA!W1664)</f>
        <v/>
      </c>
      <c r="C1663" s="272" t="str">
        <f t="shared" si="126"/>
        <v/>
      </c>
      <c r="D1663" s="272" t="str">
        <f t="shared" si="127"/>
        <v/>
      </c>
      <c r="E1663" s="272">
        <f t="shared" si="128"/>
        <v>0</v>
      </c>
      <c r="F1663" s="272">
        <v>1661</v>
      </c>
      <c r="G1663" s="272" t="str">
        <f t="shared" si="129"/>
        <v/>
      </c>
      <c r="H1663" s="272" t="str">
        <f>IFERROR(VLOOKUP(B1663,CAPTURE_DATA!$W$4:$Z$2000,4,FALSE),"")</f>
        <v/>
      </c>
    </row>
    <row r="1664" spans="1:8" x14ac:dyDescent="0.35">
      <c r="A1664" s="272">
        <f t="shared" si="125"/>
        <v>1</v>
      </c>
      <c r="B1664" s="7" t="str">
        <f>IF(CAPTURE_DATA!W1665=0,"",CAPTURE_DATA!W1665)</f>
        <v/>
      </c>
      <c r="C1664" s="272" t="str">
        <f t="shared" si="126"/>
        <v/>
      </c>
      <c r="D1664" s="272" t="str">
        <f t="shared" si="127"/>
        <v/>
      </c>
      <c r="E1664" s="272">
        <f t="shared" si="128"/>
        <v>0</v>
      </c>
      <c r="F1664" s="272">
        <v>1662</v>
      </c>
      <c r="G1664" s="272" t="str">
        <f t="shared" si="129"/>
        <v/>
      </c>
      <c r="H1664" s="272" t="str">
        <f>IFERROR(VLOOKUP(B1664,CAPTURE_DATA!$W$4:$Z$2000,4,FALSE),"")</f>
        <v/>
      </c>
    </row>
    <row r="1665" spans="1:8" x14ac:dyDescent="0.35">
      <c r="A1665" s="272">
        <f t="shared" si="125"/>
        <v>1</v>
      </c>
      <c r="B1665" s="7" t="str">
        <f>IF(CAPTURE_DATA!W1666=0,"",CAPTURE_DATA!W1666)</f>
        <v/>
      </c>
      <c r="C1665" s="272" t="str">
        <f t="shared" si="126"/>
        <v/>
      </c>
      <c r="D1665" s="272" t="str">
        <f t="shared" si="127"/>
        <v/>
      </c>
      <c r="E1665" s="272">
        <f t="shared" si="128"/>
        <v>0</v>
      </c>
      <c r="F1665" s="272">
        <v>1663</v>
      </c>
      <c r="G1665" s="272" t="str">
        <f t="shared" si="129"/>
        <v/>
      </c>
      <c r="H1665" s="272" t="str">
        <f>IFERROR(VLOOKUP(B1665,CAPTURE_DATA!$W$4:$Z$2000,4,FALSE),"")</f>
        <v/>
      </c>
    </row>
    <row r="1666" spans="1:8" x14ac:dyDescent="0.35">
      <c r="A1666" s="272">
        <f t="shared" si="125"/>
        <v>1</v>
      </c>
      <c r="B1666" s="7" t="str">
        <f>IF(CAPTURE_DATA!W1667=0,"",CAPTURE_DATA!W1667)</f>
        <v/>
      </c>
      <c r="C1666" s="272" t="str">
        <f t="shared" si="126"/>
        <v/>
      </c>
      <c r="D1666" s="272" t="str">
        <f t="shared" si="127"/>
        <v/>
      </c>
      <c r="E1666" s="272">
        <f t="shared" si="128"/>
        <v>0</v>
      </c>
      <c r="F1666" s="272">
        <v>1664</v>
      </c>
      <c r="G1666" s="272" t="str">
        <f t="shared" si="129"/>
        <v/>
      </c>
      <c r="H1666" s="272" t="str">
        <f>IFERROR(VLOOKUP(B1666,CAPTURE_DATA!$W$4:$Z$2000,4,FALSE),"")</f>
        <v/>
      </c>
    </row>
    <row r="1667" spans="1:8" x14ac:dyDescent="0.35">
      <c r="A1667" s="272">
        <f t="shared" si="125"/>
        <v>1</v>
      </c>
      <c r="B1667" s="7" t="str">
        <f>IF(CAPTURE_DATA!W1668=0,"",CAPTURE_DATA!W1668)</f>
        <v/>
      </c>
      <c r="C1667" s="272" t="str">
        <f t="shared" si="126"/>
        <v/>
      </c>
      <c r="D1667" s="272" t="str">
        <f t="shared" si="127"/>
        <v/>
      </c>
      <c r="E1667" s="272">
        <f t="shared" si="128"/>
        <v>0</v>
      </c>
      <c r="F1667" s="272">
        <v>1665</v>
      </c>
      <c r="G1667" s="272" t="str">
        <f t="shared" si="129"/>
        <v/>
      </c>
      <c r="H1667" s="272" t="str">
        <f>IFERROR(VLOOKUP(B1667,CAPTURE_DATA!$W$4:$Z$2000,4,FALSE),"")</f>
        <v/>
      </c>
    </row>
    <row r="1668" spans="1:8" x14ac:dyDescent="0.35">
      <c r="A1668" s="272">
        <f t="shared" ref="A1668:A1731" si="130">RANK(E1668,$E$3:$E$2000,)</f>
        <v>1</v>
      </c>
      <c r="B1668" s="7" t="str">
        <f>IF(CAPTURE_DATA!W1669=0,"",CAPTURE_DATA!W1669)</f>
        <v/>
      </c>
      <c r="C1668" s="272" t="str">
        <f t="shared" ref="C1668:C1731" si="131">IFERROR(VALUE(B1668),"")</f>
        <v/>
      </c>
      <c r="D1668" s="272" t="str">
        <f t="shared" ref="D1668:D1731" si="132">IF(CONCATENATE(B1668,"-",H1668)="-","",(CONCATENATE(B1668,"-",H1668)))</f>
        <v/>
      </c>
      <c r="E1668" s="272">
        <f t="shared" ref="E1668:E1731" si="133">IF(C1668="",0,C1668)</f>
        <v>0</v>
      </c>
      <c r="F1668" s="272">
        <v>1666</v>
      </c>
      <c r="G1668" s="272" t="str">
        <f t="shared" ref="G1668:G1731" si="134">IFERROR(VLOOKUP(F1668,$A$1:$D$2000,4,FALSE),"")</f>
        <v/>
      </c>
      <c r="H1668" s="272" t="str">
        <f>IFERROR(VLOOKUP(B1668,CAPTURE_DATA!$W$4:$Z$2000,4,FALSE),"")</f>
        <v/>
      </c>
    </row>
    <row r="1669" spans="1:8" x14ac:dyDescent="0.35">
      <c r="A1669" s="272">
        <f t="shared" si="130"/>
        <v>1</v>
      </c>
      <c r="B1669" s="7" t="str">
        <f>IF(CAPTURE_DATA!W1670=0,"",CAPTURE_DATA!W1670)</f>
        <v/>
      </c>
      <c r="C1669" s="272" t="str">
        <f t="shared" si="131"/>
        <v/>
      </c>
      <c r="D1669" s="272" t="str">
        <f t="shared" si="132"/>
        <v/>
      </c>
      <c r="E1669" s="272">
        <f t="shared" si="133"/>
        <v>0</v>
      </c>
      <c r="F1669" s="272">
        <v>1667</v>
      </c>
      <c r="G1669" s="272" t="str">
        <f t="shared" si="134"/>
        <v/>
      </c>
      <c r="H1669" s="272" t="str">
        <f>IFERROR(VLOOKUP(B1669,CAPTURE_DATA!$W$4:$Z$2000,4,FALSE),"")</f>
        <v/>
      </c>
    </row>
    <row r="1670" spans="1:8" x14ac:dyDescent="0.35">
      <c r="A1670" s="272">
        <f t="shared" si="130"/>
        <v>1</v>
      </c>
      <c r="B1670" s="7" t="str">
        <f>IF(CAPTURE_DATA!W1671=0,"",CAPTURE_DATA!W1671)</f>
        <v/>
      </c>
      <c r="C1670" s="272" t="str">
        <f t="shared" si="131"/>
        <v/>
      </c>
      <c r="D1670" s="272" t="str">
        <f t="shared" si="132"/>
        <v/>
      </c>
      <c r="E1670" s="272">
        <f t="shared" si="133"/>
        <v>0</v>
      </c>
      <c r="F1670" s="272">
        <v>1668</v>
      </c>
      <c r="G1670" s="272" t="str">
        <f t="shared" si="134"/>
        <v/>
      </c>
      <c r="H1670" s="272" t="str">
        <f>IFERROR(VLOOKUP(B1670,CAPTURE_DATA!$W$4:$Z$2000,4,FALSE),"")</f>
        <v/>
      </c>
    </row>
    <row r="1671" spans="1:8" x14ac:dyDescent="0.35">
      <c r="A1671" s="272">
        <f t="shared" si="130"/>
        <v>1</v>
      </c>
      <c r="B1671" s="7" t="str">
        <f>IF(CAPTURE_DATA!W1672=0,"",CAPTURE_DATA!W1672)</f>
        <v/>
      </c>
      <c r="C1671" s="272" t="str">
        <f t="shared" si="131"/>
        <v/>
      </c>
      <c r="D1671" s="272" t="str">
        <f t="shared" si="132"/>
        <v/>
      </c>
      <c r="E1671" s="272">
        <f t="shared" si="133"/>
        <v>0</v>
      </c>
      <c r="F1671" s="272">
        <v>1669</v>
      </c>
      <c r="G1671" s="272" t="str">
        <f t="shared" si="134"/>
        <v/>
      </c>
      <c r="H1671" s="272" t="str">
        <f>IFERROR(VLOOKUP(B1671,CAPTURE_DATA!$W$4:$Z$2000,4,FALSE),"")</f>
        <v/>
      </c>
    </row>
    <row r="1672" spans="1:8" x14ac:dyDescent="0.35">
      <c r="A1672" s="272">
        <f t="shared" si="130"/>
        <v>1</v>
      </c>
      <c r="B1672" s="7" t="str">
        <f>IF(CAPTURE_DATA!W1673=0,"",CAPTURE_DATA!W1673)</f>
        <v/>
      </c>
      <c r="C1672" s="272" t="str">
        <f t="shared" si="131"/>
        <v/>
      </c>
      <c r="D1672" s="272" t="str">
        <f t="shared" si="132"/>
        <v/>
      </c>
      <c r="E1672" s="272">
        <f t="shared" si="133"/>
        <v>0</v>
      </c>
      <c r="F1672" s="272">
        <v>1670</v>
      </c>
      <c r="G1672" s="272" t="str">
        <f t="shared" si="134"/>
        <v/>
      </c>
      <c r="H1672" s="272" t="str">
        <f>IFERROR(VLOOKUP(B1672,CAPTURE_DATA!$W$4:$Z$2000,4,FALSE),"")</f>
        <v/>
      </c>
    </row>
    <row r="1673" spans="1:8" x14ac:dyDescent="0.35">
      <c r="A1673" s="272">
        <f t="shared" si="130"/>
        <v>1</v>
      </c>
      <c r="B1673" s="7" t="str">
        <f>IF(CAPTURE_DATA!W1674=0,"",CAPTURE_DATA!W1674)</f>
        <v/>
      </c>
      <c r="C1673" s="272" t="str">
        <f t="shared" si="131"/>
        <v/>
      </c>
      <c r="D1673" s="272" t="str">
        <f t="shared" si="132"/>
        <v/>
      </c>
      <c r="E1673" s="272">
        <f t="shared" si="133"/>
        <v>0</v>
      </c>
      <c r="F1673" s="272">
        <v>1671</v>
      </c>
      <c r="G1673" s="272" t="str">
        <f t="shared" si="134"/>
        <v/>
      </c>
      <c r="H1673" s="272" t="str">
        <f>IFERROR(VLOOKUP(B1673,CAPTURE_DATA!$W$4:$Z$2000,4,FALSE),"")</f>
        <v/>
      </c>
    </row>
    <row r="1674" spans="1:8" x14ac:dyDescent="0.35">
      <c r="A1674" s="272">
        <f t="shared" si="130"/>
        <v>1</v>
      </c>
      <c r="B1674" s="7" t="str">
        <f>IF(CAPTURE_DATA!W1675=0,"",CAPTURE_DATA!W1675)</f>
        <v/>
      </c>
      <c r="C1674" s="272" t="str">
        <f t="shared" si="131"/>
        <v/>
      </c>
      <c r="D1674" s="272" t="str">
        <f t="shared" si="132"/>
        <v/>
      </c>
      <c r="E1674" s="272">
        <f t="shared" si="133"/>
        <v>0</v>
      </c>
      <c r="F1674" s="272">
        <v>1672</v>
      </c>
      <c r="G1674" s="272" t="str">
        <f t="shared" si="134"/>
        <v/>
      </c>
      <c r="H1674" s="272" t="str">
        <f>IFERROR(VLOOKUP(B1674,CAPTURE_DATA!$W$4:$Z$2000,4,FALSE),"")</f>
        <v/>
      </c>
    </row>
    <row r="1675" spans="1:8" x14ac:dyDescent="0.35">
      <c r="A1675" s="272">
        <f t="shared" si="130"/>
        <v>1</v>
      </c>
      <c r="B1675" s="7" t="str">
        <f>IF(CAPTURE_DATA!W1676=0,"",CAPTURE_DATA!W1676)</f>
        <v/>
      </c>
      <c r="C1675" s="272" t="str">
        <f t="shared" si="131"/>
        <v/>
      </c>
      <c r="D1675" s="272" t="str">
        <f t="shared" si="132"/>
        <v/>
      </c>
      <c r="E1675" s="272">
        <f t="shared" si="133"/>
        <v>0</v>
      </c>
      <c r="F1675" s="272">
        <v>1673</v>
      </c>
      <c r="G1675" s="272" t="str">
        <f t="shared" si="134"/>
        <v/>
      </c>
      <c r="H1675" s="272" t="str">
        <f>IFERROR(VLOOKUP(B1675,CAPTURE_DATA!$W$4:$Z$2000,4,FALSE),"")</f>
        <v/>
      </c>
    </row>
    <row r="1676" spans="1:8" x14ac:dyDescent="0.35">
      <c r="A1676" s="272">
        <f t="shared" si="130"/>
        <v>1</v>
      </c>
      <c r="B1676" s="7" t="str">
        <f>IF(CAPTURE_DATA!W1677=0,"",CAPTURE_DATA!W1677)</f>
        <v/>
      </c>
      <c r="C1676" s="272" t="str">
        <f t="shared" si="131"/>
        <v/>
      </c>
      <c r="D1676" s="272" t="str">
        <f t="shared" si="132"/>
        <v/>
      </c>
      <c r="E1676" s="272">
        <f t="shared" si="133"/>
        <v>0</v>
      </c>
      <c r="F1676" s="272">
        <v>1674</v>
      </c>
      <c r="G1676" s="272" t="str">
        <f t="shared" si="134"/>
        <v/>
      </c>
      <c r="H1676" s="272" t="str">
        <f>IFERROR(VLOOKUP(B1676,CAPTURE_DATA!$W$4:$Z$2000,4,FALSE),"")</f>
        <v/>
      </c>
    </row>
    <row r="1677" spans="1:8" x14ac:dyDescent="0.35">
      <c r="A1677" s="272">
        <f t="shared" si="130"/>
        <v>1</v>
      </c>
      <c r="B1677" s="7" t="str">
        <f>IF(CAPTURE_DATA!W1678=0,"",CAPTURE_DATA!W1678)</f>
        <v/>
      </c>
      <c r="C1677" s="272" t="str">
        <f t="shared" si="131"/>
        <v/>
      </c>
      <c r="D1677" s="272" t="str">
        <f t="shared" si="132"/>
        <v/>
      </c>
      <c r="E1677" s="272">
        <f t="shared" si="133"/>
        <v>0</v>
      </c>
      <c r="F1677" s="272">
        <v>1675</v>
      </c>
      <c r="G1677" s="272" t="str">
        <f t="shared" si="134"/>
        <v/>
      </c>
      <c r="H1677" s="272" t="str">
        <f>IFERROR(VLOOKUP(B1677,CAPTURE_DATA!$W$4:$Z$2000,4,FALSE),"")</f>
        <v/>
      </c>
    </row>
    <row r="1678" spans="1:8" x14ac:dyDescent="0.35">
      <c r="A1678" s="272">
        <f t="shared" si="130"/>
        <v>1</v>
      </c>
      <c r="B1678" s="7" t="str">
        <f>IF(CAPTURE_DATA!W1679=0,"",CAPTURE_DATA!W1679)</f>
        <v/>
      </c>
      <c r="C1678" s="272" t="str">
        <f t="shared" si="131"/>
        <v/>
      </c>
      <c r="D1678" s="272" t="str">
        <f t="shared" si="132"/>
        <v/>
      </c>
      <c r="E1678" s="272">
        <f t="shared" si="133"/>
        <v>0</v>
      </c>
      <c r="F1678" s="272">
        <v>1676</v>
      </c>
      <c r="G1678" s="272" t="str">
        <f t="shared" si="134"/>
        <v/>
      </c>
      <c r="H1678" s="272" t="str">
        <f>IFERROR(VLOOKUP(B1678,CAPTURE_DATA!$W$4:$Z$2000,4,FALSE),"")</f>
        <v/>
      </c>
    </row>
    <row r="1679" spans="1:8" x14ac:dyDescent="0.35">
      <c r="A1679" s="272">
        <f t="shared" si="130"/>
        <v>1</v>
      </c>
      <c r="B1679" s="7" t="str">
        <f>IF(CAPTURE_DATA!W1680=0,"",CAPTURE_DATA!W1680)</f>
        <v/>
      </c>
      <c r="C1679" s="272" t="str">
        <f t="shared" si="131"/>
        <v/>
      </c>
      <c r="D1679" s="272" t="str">
        <f t="shared" si="132"/>
        <v/>
      </c>
      <c r="E1679" s="272">
        <f t="shared" si="133"/>
        <v>0</v>
      </c>
      <c r="F1679" s="272">
        <v>1677</v>
      </c>
      <c r="G1679" s="272" t="str">
        <f t="shared" si="134"/>
        <v/>
      </c>
      <c r="H1679" s="272" t="str">
        <f>IFERROR(VLOOKUP(B1679,CAPTURE_DATA!$W$4:$Z$2000,4,FALSE),"")</f>
        <v/>
      </c>
    </row>
    <row r="1680" spans="1:8" x14ac:dyDescent="0.35">
      <c r="A1680" s="272">
        <f t="shared" si="130"/>
        <v>1</v>
      </c>
      <c r="B1680" s="7" t="str">
        <f>IF(CAPTURE_DATA!W1681=0,"",CAPTURE_DATA!W1681)</f>
        <v/>
      </c>
      <c r="C1680" s="272" t="str">
        <f t="shared" si="131"/>
        <v/>
      </c>
      <c r="D1680" s="272" t="str">
        <f t="shared" si="132"/>
        <v/>
      </c>
      <c r="E1680" s="272">
        <f t="shared" si="133"/>
        <v>0</v>
      </c>
      <c r="F1680" s="272">
        <v>1678</v>
      </c>
      <c r="G1680" s="272" t="str">
        <f t="shared" si="134"/>
        <v/>
      </c>
      <c r="H1680" s="272" t="str">
        <f>IFERROR(VLOOKUP(B1680,CAPTURE_DATA!$W$4:$Z$2000,4,FALSE),"")</f>
        <v/>
      </c>
    </row>
    <row r="1681" spans="1:8" x14ac:dyDescent="0.35">
      <c r="A1681" s="272">
        <f t="shared" si="130"/>
        <v>1</v>
      </c>
      <c r="B1681" s="7" t="str">
        <f>IF(CAPTURE_DATA!W1682=0,"",CAPTURE_DATA!W1682)</f>
        <v/>
      </c>
      <c r="C1681" s="272" t="str">
        <f t="shared" si="131"/>
        <v/>
      </c>
      <c r="D1681" s="272" t="str">
        <f t="shared" si="132"/>
        <v/>
      </c>
      <c r="E1681" s="272">
        <f t="shared" si="133"/>
        <v>0</v>
      </c>
      <c r="F1681" s="272">
        <v>1679</v>
      </c>
      <c r="G1681" s="272" t="str">
        <f t="shared" si="134"/>
        <v/>
      </c>
      <c r="H1681" s="272" t="str">
        <f>IFERROR(VLOOKUP(B1681,CAPTURE_DATA!$W$4:$Z$2000,4,FALSE),"")</f>
        <v/>
      </c>
    </row>
    <row r="1682" spans="1:8" x14ac:dyDescent="0.35">
      <c r="A1682" s="272">
        <f t="shared" si="130"/>
        <v>1</v>
      </c>
      <c r="B1682" s="7" t="str">
        <f>IF(CAPTURE_DATA!W1683=0,"",CAPTURE_DATA!W1683)</f>
        <v/>
      </c>
      <c r="C1682" s="272" t="str">
        <f t="shared" si="131"/>
        <v/>
      </c>
      <c r="D1682" s="272" t="str">
        <f t="shared" si="132"/>
        <v/>
      </c>
      <c r="E1682" s="272">
        <f t="shared" si="133"/>
        <v>0</v>
      </c>
      <c r="F1682" s="272">
        <v>1680</v>
      </c>
      <c r="G1682" s="272" t="str">
        <f t="shared" si="134"/>
        <v/>
      </c>
      <c r="H1682" s="272" t="str">
        <f>IFERROR(VLOOKUP(B1682,CAPTURE_DATA!$W$4:$Z$2000,4,FALSE),"")</f>
        <v/>
      </c>
    </row>
    <row r="1683" spans="1:8" x14ac:dyDescent="0.35">
      <c r="A1683" s="272">
        <f t="shared" si="130"/>
        <v>1</v>
      </c>
      <c r="B1683" s="7" t="str">
        <f>IF(CAPTURE_DATA!W1684=0,"",CAPTURE_DATA!W1684)</f>
        <v/>
      </c>
      <c r="C1683" s="272" t="str">
        <f t="shared" si="131"/>
        <v/>
      </c>
      <c r="D1683" s="272" t="str">
        <f t="shared" si="132"/>
        <v/>
      </c>
      <c r="E1683" s="272">
        <f t="shared" si="133"/>
        <v>0</v>
      </c>
      <c r="F1683" s="272">
        <v>1681</v>
      </c>
      <c r="G1683" s="272" t="str">
        <f t="shared" si="134"/>
        <v/>
      </c>
      <c r="H1683" s="272" t="str">
        <f>IFERROR(VLOOKUP(B1683,CAPTURE_DATA!$W$4:$Z$2000,4,FALSE),"")</f>
        <v/>
      </c>
    </row>
    <row r="1684" spans="1:8" x14ac:dyDescent="0.35">
      <c r="A1684" s="272">
        <f t="shared" si="130"/>
        <v>1</v>
      </c>
      <c r="B1684" s="7" t="str">
        <f>IF(CAPTURE_DATA!W1685=0,"",CAPTURE_DATA!W1685)</f>
        <v/>
      </c>
      <c r="C1684" s="272" t="str">
        <f t="shared" si="131"/>
        <v/>
      </c>
      <c r="D1684" s="272" t="str">
        <f t="shared" si="132"/>
        <v/>
      </c>
      <c r="E1684" s="272">
        <f t="shared" si="133"/>
        <v>0</v>
      </c>
      <c r="F1684" s="272">
        <v>1682</v>
      </c>
      <c r="G1684" s="272" t="str">
        <f t="shared" si="134"/>
        <v/>
      </c>
      <c r="H1684" s="272" t="str">
        <f>IFERROR(VLOOKUP(B1684,CAPTURE_DATA!$W$4:$Z$2000,4,FALSE),"")</f>
        <v/>
      </c>
    </row>
    <row r="1685" spans="1:8" x14ac:dyDescent="0.35">
      <c r="A1685" s="272">
        <f t="shared" si="130"/>
        <v>1</v>
      </c>
      <c r="B1685" s="7" t="str">
        <f>IF(CAPTURE_DATA!W1686=0,"",CAPTURE_DATA!W1686)</f>
        <v/>
      </c>
      <c r="C1685" s="272" t="str">
        <f t="shared" si="131"/>
        <v/>
      </c>
      <c r="D1685" s="272" t="str">
        <f t="shared" si="132"/>
        <v/>
      </c>
      <c r="E1685" s="272">
        <f t="shared" si="133"/>
        <v>0</v>
      </c>
      <c r="F1685" s="272">
        <v>1683</v>
      </c>
      <c r="G1685" s="272" t="str">
        <f t="shared" si="134"/>
        <v/>
      </c>
      <c r="H1685" s="272" t="str">
        <f>IFERROR(VLOOKUP(B1685,CAPTURE_DATA!$W$4:$Z$2000,4,FALSE),"")</f>
        <v/>
      </c>
    </row>
    <row r="1686" spans="1:8" x14ac:dyDescent="0.35">
      <c r="A1686" s="272">
        <f t="shared" si="130"/>
        <v>1</v>
      </c>
      <c r="B1686" s="7" t="str">
        <f>IF(CAPTURE_DATA!W1687=0,"",CAPTURE_DATA!W1687)</f>
        <v/>
      </c>
      <c r="C1686" s="272" t="str">
        <f t="shared" si="131"/>
        <v/>
      </c>
      <c r="D1686" s="272" t="str">
        <f t="shared" si="132"/>
        <v/>
      </c>
      <c r="E1686" s="272">
        <f t="shared" si="133"/>
        <v>0</v>
      </c>
      <c r="F1686" s="272">
        <v>1684</v>
      </c>
      <c r="G1686" s="272" t="str">
        <f t="shared" si="134"/>
        <v/>
      </c>
      <c r="H1686" s="272" t="str">
        <f>IFERROR(VLOOKUP(B1686,CAPTURE_DATA!$W$4:$Z$2000,4,FALSE),"")</f>
        <v/>
      </c>
    </row>
    <row r="1687" spans="1:8" x14ac:dyDescent="0.35">
      <c r="A1687" s="272">
        <f t="shared" si="130"/>
        <v>1</v>
      </c>
      <c r="B1687" s="7" t="str">
        <f>IF(CAPTURE_DATA!W1688=0,"",CAPTURE_DATA!W1688)</f>
        <v/>
      </c>
      <c r="C1687" s="272" t="str">
        <f t="shared" si="131"/>
        <v/>
      </c>
      <c r="D1687" s="272" t="str">
        <f t="shared" si="132"/>
        <v/>
      </c>
      <c r="E1687" s="272">
        <f t="shared" si="133"/>
        <v>0</v>
      </c>
      <c r="F1687" s="272">
        <v>1685</v>
      </c>
      <c r="G1687" s="272" t="str">
        <f t="shared" si="134"/>
        <v/>
      </c>
      <c r="H1687" s="272" t="str">
        <f>IFERROR(VLOOKUP(B1687,CAPTURE_DATA!$W$4:$Z$2000,4,FALSE),"")</f>
        <v/>
      </c>
    </row>
    <row r="1688" spans="1:8" x14ac:dyDescent="0.35">
      <c r="A1688" s="272">
        <f t="shared" si="130"/>
        <v>1</v>
      </c>
      <c r="B1688" s="7" t="str">
        <f>IF(CAPTURE_DATA!W1689=0,"",CAPTURE_DATA!W1689)</f>
        <v/>
      </c>
      <c r="C1688" s="272" t="str">
        <f t="shared" si="131"/>
        <v/>
      </c>
      <c r="D1688" s="272" t="str">
        <f t="shared" si="132"/>
        <v/>
      </c>
      <c r="E1688" s="272">
        <f t="shared" si="133"/>
        <v>0</v>
      </c>
      <c r="F1688" s="272">
        <v>1686</v>
      </c>
      <c r="G1688" s="272" t="str">
        <f t="shared" si="134"/>
        <v/>
      </c>
      <c r="H1688" s="272" t="str">
        <f>IFERROR(VLOOKUP(B1688,CAPTURE_DATA!$W$4:$Z$2000,4,FALSE),"")</f>
        <v/>
      </c>
    </row>
    <row r="1689" spans="1:8" x14ac:dyDescent="0.35">
      <c r="A1689" s="272">
        <f t="shared" si="130"/>
        <v>1</v>
      </c>
      <c r="B1689" s="7" t="str">
        <f>IF(CAPTURE_DATA!W1690=0,"",CAPTURE_DATA!W1690)</f>
        <v/>
      </c>
      <c r="C1689" s="272" t="str">
        <f t="shared" si="131"/>
        <v/>
      </c>
      <c r="D1689" s="272" t="str">
        <f t="shared" si="132"/>
        <v/>
      </c>
      <c r="E1689" s="272">
        <f t="shared" si="133"/>
        <v>0</v>
      </c>
      <c r="F1689" s="272">
        <v>1687</v>
      </c>
      <c r="G1689" s="272" t="str">
        <f t="shared" si="134"/>
        <v/>
      </c>
      <c r="H1689" s="272" t="str">
        <f>IFERROR(VLOOKUP(B1689,CAPTURE_DATA!$W$4:$Z$2000,4,FALSE),"")</f>
        <v/>
      </c>
    </row>
    <row r="1690" spans="1:8" x14ac:dyDescent="0.35">
      <c r="A1690" s="272">
        <f t="shared" si="130"/>
        <v>1</v>
      </c>
      <c r="B1690" s="7" t="str">
        <f>IF(CAPTURE_DATA!W1691=0,"",CAPTURE_DATA!W1691)</f>
        <v/>
      </c>
      <c r="C1690" s="272" t="str">
        <f t="shared" si="131"/>
        <v/>
      </c>
      <c r="D1690" s="272" t="str">
        <f t="shared" si="132"/>
        <v/>
      </c>
      <c r="E1690" s="272">
        <f t="shared" si="133"/>
        <v>0</v>
      </c>
      <c r="F1690" s="272">
        <v>1688</v>
      </c>
      <c r="G1690" s="272" t="str">
        <f t="shared" si="134"/>
        <v/>
      </c>
      <c r="H1690" s="272" t="str">
        <f>IFERROR(VLOOKUP(B1690,CAPTURE_DATA!$W$4:$Z$2000,4,FALSE),"")</f>
        <v/>
      </c>
    </row>
    <row r="1691" spans="1:8" x14ac:dyDescent="0.35">
      <c r="A1691" s="272">
        <f t="shared" si="130"/>
        <v>1</v>
      </c>
      <c r="B1691" s="7" t="str">
        <f>IF(CAPTURE_DATA!W1692=0,"",CAPTURE_DATA!W1692)</f>
        <v/>
      </c>
      <c r="C1691" s="272" t="str">
        <f t="shared" si="131"/>
        <v/>
      </c>
      <c r="D1691" s="272" t="str">
        <f t="shared" si="132"/>
        <v/>
      </c>
      <c r="E1691" s="272">
        <f t="shared" si="133"/>
        <v>0</v>
      </c>
      <c r="F1691" s="272">
        <v>1689</v>
      </c>
      <c r="G1691" s="272" t="str">
        <f t="shared" si="134"/>
        <v/>
      </c>
      <c r="H1691" s="272" t="str">
        <f>IFERROR(VLOOKUP(B1691,CAPTURE_DATA!$W$4:$Z$2000,4,FALSE),"")</f>
        <v/>
      </c>
    </row>
    <row r="1692" spans="1:8" x14ac:dyDescent="0.35">
      <c r="A1692" s="272">
        <f t="shared" si="130"/>
        <v>1</v>
      </c>
      <c r="B1692" s="7" t="str">
        <f>IF(CAPTURE_DATA!W1693=0,"",CAPTURE_DATA!W1693)</f>
        <v/>
      </c>
      <c r="C1692" s="272" t="str">
        <f t="shared" si="131"/>
        <v/>
      </c>
      <c r="D1692" s="272" t="str">
        <f t="shared" si="132"/>
        <v/>
      </c>
      <c r="E1692" s="272">
        <f t="shared" si="133"/>
        <v>0</v>
      </c>
      <c r="F1692" s="272">
        <v>1690</v>
      </c>
      <c r="G1692" s="272" t="str">
        <f t="shared" si="134"/>
        <v/>
      </c>
      <c r="H1692" s="272" t="str">
        <f>IFERROR(VLOOKUP(B1692,CAPTURE_DATA!$W$4:$Z$2000,4,FALSE),"")</f>
        <v/>
      </c>
    </row>
    <row r="1693" spans="1:8" x14ac:dyDescent="0.35">
      <c r="A1693" s="272">
        <f t="shared" si="130"/>
        <v>1</v>
      </c>
      <c r="B1693" s="7" t="str">
        <f>IF(CAPTURE_DATA!W1694=0,"",CAPTURE_DATA!W1694)</f>
        <v/>
      </c>
      <c r="C1693" s="272" t="str">
        <f t="shared" si="131"/>
        <v/>
      </c>
      <c r="D1693" s="272" t="str">
        <f t="shared" si="132"/>
        <v/>
      </c>
      <c r="E1693" s="272">
        <f t="shared" si="133"/>
        <v>0</v>
      </c>
      <c r="F1693" s="272">
        <v>1691</v>
      </c>
      <c r="G1693" s="272" t="str">
        <f t="shared" si="134"/>
        <v/>
      </c>
      <c r="H1693" s="272" t="str">
        <f>IFERROR(VLOOKUP(B1693,CAPTURE_DATA!$W$4:$Z$2000,4,FALSE),"")</f>
        <v/>
      </c>
    </row>
    <row r="1694" spans="1:8" x14ac:dyDescent="0.35">
      <c r="A1694" s="272">
        <f t="shared" si="130"/>
        <v>1</v>
      </c>
      <c r="B1694" s="7" t="str">
        <f>IF(CAPTURE_DATA!W1695=0,"",CAPTURE_DATA!W1695)</f>
        <v/>
      </c>
      <c r="C1694" s="272" t="str">
        <f t="shared" si="131"/>
        <v/>
      </c>
      <c r="D1694" s="272" t="str">
        <f t="shared" si="132"/>
        <v/>
      </c>
      <c r="E1694" s="272">
        <f t="shared" si="133"/>
        <v>0</v>
      </c>
      <c r="F1694" s="272">
        <v>1692</v>
      </c>
      <c r="G1694" s="272" t="str">
        <f t="shared" si="134"/>
        <v/>
      </c>
      <c r="H1694" s="272" t="str">
        <f>IFERROR(VLOOKUP(B1694,CAPTURE_DATA!$W$4:$Z$2000,4,FALSE),"")</f>
        <v/>
      </c>
    </row>
    <row r="1695" spans="1:8" x14ac:dyDescent="0.35">
      <c r="A1695" s="272">
        <f t="shared" si="130"/>
        <v>1</v>
      </c>
      <c r="B1695" s="7" t="str">
        <f>IF(CAPTURE_DATA!W1696=0,"",CAPTURE_DATA!W1696)</f>
        <v/>
      </c>
      <c r="C1695" s="272" t="str">
        <f t="shared" si="131"/>
        <v/>
      </c>
      <c r="D1695" s="272" t="str">
        <f t="shared" si="132"/>
        <v/>
      </c>
      <c r="E1695" s="272">
        <f t="shared" si="133"/>
        <v>0</v>
      </c>
      <c r="F1695" s="272">
        <v>1693</v>
      </c>
      <c r="G1695" s="272" t="str">
        <f t="shared" si="134"/>
        <v/>
      </c>
      <c r="H1695" s="272" t="str">
        <f>IFERROR(VLOOKUP(B1695,CAPTURE_DATA!$W$4:$Z$2000,4,FALSE),"")</f>
        <v/>
      </c>
    </row>
    <row r="1696" spans="1:8" x14ac:dyDescent="0.35">
      <c r="A1696" s="272">
        <f t="shared" si="130"/>
        <v>1</v>
      </c>
      <c r="B1696" s="7" t="str">
        <f>IF(CAPTURE_DATA!W1697=0,"",CAPTURE_DATA!W1697)</f>
        <v/>
      </c>
      <c r="C1696" s="272" t="str">
        <f t="shared" si="131"/>
        <v/>
      </c>
      <c r="D1696" s="272" t="str">
        <f t="shared" si="132"/>
        <v/>
      </c>
      <c r="E1696" s="272">
        <f t="shared" si="133"/>
        <v>0</v>
      </c>
      <c r="F1696" s="272">
        <v>1694</v>
      </c>
      <c r="G1696" s="272" t="str">
        <f t="shared" si="134"/>
        <v/>
      </c>
      <c r="H1696" s="272" t="str">
        <f>IFERROR(VLOOKUP(B1696,CAPTURE_DATA!$W$4:$Z$2000,4,FALSE),"")</f>
        <v/>
      </c>
    </row>
    <row r="1697" spans="1:8" x14ac:dyDescent="0.35">
      <c r="A1697" s="272">
        <f t="shared" si="130"/>
        <v>1</v>
      </c>
      <c r="B1697" s="7" t="str">
        <f>IF(CAPTURE_DATA!W1698=0,"",CAPTURE_DATA!W1698)</f>
        <v/>
      </c>
      <c r="C1697" s="272" t="str">
        <f t="shared" si="131"/>
        <v/>
      </c>
      <c r="D1697" s="272" t="str">
        <f t="shared" si="132"/>
        <v/>
      </c>
      <c r="E1697" s="272">
        <f t="shared" si="133"/>
        <v>0</v>
      </c>
      <c r="F1697" s="272">
        <v>1695</v>
      </c>
      <c r="G1697" s="272" t="str">
        <f t="shared" si="134"/>
        <v/>
      </c>
      <c r="H1697" s="272" t="str">
        <f>IFERROR(VLOOKUP(B1697,CAPTURE_DATA!$W$4:$Z$2000,4,FALSE),"")</f>
        <v/>
      </c>
    </row>
    <row r="1698" spans="1:8" x14ac:dyDescent="0.35">
      <c r="A1698" s="272">
        <f t="shared" si="130"/>
        <v>1</v>
      </c>
      <c r="B1698" s="7" t="str">
        <f>IF(CAPTURE_DATA!W1699=0,"",CAPTURE_DATA!W1699)</f>
        <v/>
      </c>
      <c r="C1698" s="272" t="str">
        <f t="shared" si="131"/>
        <v/>
      </c>
      <c r="D1698" s="272" t="str">
        <f t="shared" si="132"/>
        <v/>
      </c>
      <c r="E1698" s="272">
        <f t="shared" si="133"/>
        <v>0</v>
      </c>
      <c r="F1698" s="272">
        <v>1696</v>
      </c>
      <c r="G1698" s="272" t="str">
        <f t="shared" si="134"/>
        <v/>
      </c>
      <c r="H1698" s="272" t="str">
        <f>IFERROR(VLOOKUP(B1698,CAPTURE_DATA!$W$4:$Z$2000,4,FALSE),"")</f>
        <v/>
      </c>
    </row>
    <row r="1699" spans="1:8" x14ac:dyDescent="0.35">
      <c r="A1699" s="272">
        <f t="shared" si="130"/>
        <v>1</v>
      </c>
      <c r="B1699" s="7" t="str">
        <f>IF(CAPTURE_DATA!W1700=0,"",CAPTURE_DATA!W1700)</f>
        <v/>
      </c>
      <c r="C1699" s="272" t="str">
        <f t="shared" si="131"/>
        <v/>
      </c>
      <c r="D1699" s="272" t="str">
        <f t="shared" si="132"/>
        <v/>
      </c>
      <c r="E1699" s="272">
        <f t="shared" si="133"/>
        <v>0</v>
      </c>
      <c r="F1699" s="272">
        <v>1697</v>
      </c>
      <c r="G1699" s="272" t="str">
        <f t="shared" si="134"/>
        <v/>
      </c>
      <c r="H1699" s="272" t="str">
        <f>IFERROR(VLOOKUP(B1699,CAPTURE_DATA!$W$4:$Z$2000,4,FALSE),"")</f>
        <v/>
      </c>
    </row>
    <row r="1700" spans="1:8" x14ac:dyDescent="0.35">
      <c r="A1700" s="272">
        <f t="shared" si="130"/>
        <v>1</v>
      </c>
      <c r="B1700" s="7" t="str">
        <f>IF(CAPTURE_DATA!W1701=0,"",CAPTURE_DATA!W1701)</f>
        <v/>
      </c>
      <c r="C1700" s="272" t="str">
        <f t="shared" si="131"/>
        <v/>
      </c>
      <c r="D1700" s="272" t="str">
        <f t="shared" si="132"/>
        <v/>
      </c>
      <c r="E1700" s="272">
        <f t="shared" si="133"/>
        <v>0</v>
      </c>
      <c r="F1700" s="272">
        <v>1698</v>
      </c>
      <c r="G1700" s="272" t="str">
        <f t="shared" si="134"/>
        <v/>
      </c>
      <c r="H1700" s="272" t="str">
        <f>IFERROR(VLOOKUP(B1700,CAPTURE_DATA!$W$4:$Z$2000,4,FALSE),"")</f>
        <v/>
      </c>
    </row>
    <row r="1701" spans="1:8" x14ac:dyDescent="0.35">
      <c r="A1701" s="272">
        <f t="shared" si="130"/>
        <v>1</v>
      </c>
      <c r="B1701" s="7" t="str">
        <f>IF(CAPTURE_DATA!W1702=0,"",CAPTURE_DATA!W1702)</f>
        <v/>
      </c>
      <c r="C1701" s="272" t="str">
        <f t="shared" si="131"/>
        <v/>
      </c>
      <c r="D1701" s="272" t="str">
        <f t="shared" si="132"/>
        <v/>
      </c>
      <c r="E1701" s="272">
        <f t="shared" si="133"/>
        <v>0</v>
      </c>
      <c r="F1701" s="272">
        <v>1699</v>
      </c>
      <c r="G1701" s="272" t="str">
        <f t="shared" si="134"/>
        <v/>
      </c>
      <c r="H1701" s="272" t="str">
        <f>IFERROR(VLOOKUP(B1701,CAPTURE_DATA!$W$4:$Z$2000,4,FALSE),"")</f>
        <v/>
      </c>
    </row>
    <row r="1702" spans="1:8" x14ac:dyDescent="0.35">
      <c r="A1702" s="272">
        <f t="shared" si="130"/>
        <v>1</v>
      </c>
      <c r="B1702" s="7" t="str">
        <f>IF(CAPTURE_DATA!W1703=0,"",CAPTURE_DATA!W1703)</f>
        <v/>
      </c>
      <c r="C1702" s="272" t="str">
        <f t="shared" si="131"/>
        <v/>
      </c>
      <c r="D1702" s="272" t="str">
        <f t="shared" si="132"/>
        <v/>
      </c>
      <c r="E1702" s="272">
        <f t="shared" si="133"/>
        <v>0</v>
      </c>
      <c r="F1702" s="272">
        <v>1700</v>
      </c>
      <c r="G1702" s="272" t="str">
        <f t="shared" si="134"/>
        <v/>
      </c>
      <c r="H1702" s="272" t="str">
        <f>IFERROR(VLOOKUP(B1702,CAPTURE_DATA!$W$4:$Z$2000,4,FALSE),"")</f>
        <v/>
      </c>
    </row>
    <row r="1703" spans="1:8" x14ac:dyDescent="0.35">
      <c r="A1703" s="272">
        <f t="shared" si="130"/>
        <v>1</v>
      </c>
      <c r="B1703" s="7" t="str">
        <f>IF(CAPTURE_DATA!W1704=0,"",CAPTURE_DATA!W1704)</f>
        <v/>
      </c>
      <c r="C1703" s="272" t="str">
        <f t="shared" si="131"/>
        <v/>
      </c>
      <c r="D1703" s="272" t="str">
        <f t="shared" si="132"/>
        <v/>
      </c>
      <c r="E1703" s="272">
        <f t="shared" si="133"/>
        <v>0</v>
      </c>
      <c r="F1703" s="272">
        <v>1701</v>
      </c>
      <c r="G1703" s="272" t="str">
        <f t="shared" si="134"/>
        <v/>
      </c>
      <c r="H1703" s="272" t="str">
        <f>IFERROR(VLOOKUP(B1703,CAPTURE_DATA!$W$4:$Z$2000,4,FALSE),"")</f>
        <v/>
      </c>
    </row>
    <row r="1704" spans="1:8" x14ac:dyDescent="0.35">
      <c r="A1704" s="272">
        <f t="shared" si="130"/>
        <v>1</v>
      </c>
      <c r="B1704" s="7" t="str">
        <f>IF(CAPTURE_DATA!W1705=0,"",CAPTURE_DATA!W1705)</f>
        <v/>
      </c>
      <c r="C1704" s="272" t="str">
        <f t="shared" si="131"/>
        <v/>
      </c>
      <c r="D1704" s="272" t="str">
        <f t="shared" si="132"/>
        <v/>
      </c>
      <c r="E1704" s="272">
        <f t="shared" si="133"/>
        <v>0</v>
      </c>
      <c r="F1704" s="272">
        <v>1702</v>
      </c>
      <c r="G1704" s="272" t="str">
        <f t="shared" si="134"/>
        <v/>
      </c>
      <c r="H1704" s="272" t="str">
        <f>IFERROR(VLOOKUP(B1704,CAPTURE_DATA!$W$4:$Z$2000,4,FALSE),"")</f>
        <v/>
      </c>
    </row>
    <row r="1705" spans="1:8" x14ac:dyDescent="0.35">
      <c r="A1705" s="272">
        <f t="shared" si="130"/>
        <v>1</v>
      </c>
      <c r="B1705" s="7" t="str">
        <f>IF(CAPTURE_DATA!W1706=0,"",CAPTURE_DATA!W1706)</f>
        <v/>
      </c>
      <c r="C1705" s="272" t="str">
        <f t="shared" si="131"/>
        <v/>
      </c>
      <c r="D1705" s="272" t="str">
        <f t="shared" si="132"/>
        <v/>
      </c>
      <c r="E1705" s="272">
        <f t="shared" si="133"/>
        <v>0</v>
      </c>
      <c r="F1705" s="272">
        <v>1703</v>
      </c>
      <c r="G1705" s="272" t="str">
        <f t="shared" si="134"/>
        <v/>
      </c>
      <c r="H1705" s="272" t="str">
        <f>IFERROR(VLOOKUP(B1705,CAPTURE_DATA!$W$4:$Z$2000,4,FALSE),"")</f>
        <v/>
      </c>
    </row>
    <row r="1706" spans="1:8" x14ac:dyDescent="0.35">
      <c r="A1706" s="272">
        <f t="shared" si="130"/>
        <v>1</v>
      </c>
      <c r="B1706" s="7" t="str">
        <f>IF(CAPTURE_DATA!W1707=0,"",CAPTURE_DATA!W1707)</f>
        <v/>
      </c>
      <c r="C1706" s="272" t="str">
        <f t="shared" si="131"/>
        <v/>
      </c>
      <c r="D1706" s="272" t="str">
        <f t="shared" si="132"/>
        <v/>
      </c>
      <c r="E1706" s="272">
        <f t="shared" si="133"/>
        <v>0</v>
      </c>
      <c r="F1706" s="272">
        <v>1704</v>
      </c>
      <c r="G1706" s="272" t="str">
        <f t="shared" si="134"/>
        <v/>
      </c>
      <c r="H1706" s="272" t="str">
        <f>IFERROR(VLOOKUP(B1706,CAPTURE_DATA!$W$4:$Z$2000,4,FALSE),"")</f>
        <v/>
      </c>
    </row>
    <row r="1707" spans="1:8" x14ac:dyDescent="0.35">
      <c r="A1707" s="272">
        <f t="shared" si="130"/>
        <v>1</v>
      </c>
      <c r="B1707" s="7" t="str">
        <f>IF(CAPTURE_DATA!W1708=0,"",CAPTURE_DATA!W1708)</f>
        <v/>
      </c>
      <c r="C1707" s="272" t="str">
        <f t="shared" si="131"/>
        <v/>
      </c>
      <c r="D1707" s="272" t="str">
        <f t="shared" si="132"/>
        <v/>
      </c>
      <c r="E1707" s="272">
        <f t="shared" si="133"/>
        <v>0</v>
      </c>
      <c r="F1707" s="272">
        <v>1705</v>
      </c>
      <c r="G1707" s="272" t="str">
        <f t="shared" si="134"/>
        <v/>
      </c>
      <c r="H1707" s="272" t="str">
        <f>IFERROR(VLOOKUP(B1707,CAPTURE_DATA!$W$4:$Z$2000,4,FALSE),"")</f>
        <v/>
      </c>
    </row>
    <row r="1708" spans="1:8" x14ac:dyDescent="0.35">
      <c r="A1708" s="272">
        <f t="shared" si="130"/>
        <v>1</v>
      </c>
      <c r="B1708" s="7" t="str">
        <f>IF(CAPTURE_DATA!W1709=0,"",CAPTURE_DATA!W1709)</f>
        <v/>
      </c>
      <c r="C1708" s="272" t="str">
        <f t="shared" si="131"/>
        <v/>
      </c>
      <c r="D1708" s="272" t="str">
        <f t="shared" si="132"/>
        <v/>
      </c>
      <c r="E1708" s="272">
        <f t="shared" si="133"/>
        <v>0</v>
      </c>
      <c r="F1708" s="272">
        <v>1706</v>
      </c>
      <c r="G1708" s="272" t="str">
        <f t="shared" si="134"/>
        <v/>
      </c>
      <c r="H1708" s="272" t="str">
        <f>IFERROR(VLOOKUP(B1708,CAPTURE_DATA!$W$4:$Z$2000,4,FALSE),"")</f>
        <v/>
      </c>
    </row>
    <row r="1709" spans="1:8" x14ac:dyDescent="0.35">
      <c r="A1709" s="272">
        <f t="shared" si="130"/>
        <v>1</v>
      </c>
      <c r="B1709" s="7" t="str">
        <f>IF(CAPTURE_DATA!W1710=0,"",CAPTURE_DATA!W1710)</f>
        <v/>
      </c>
      <c r="C1709" s="272" t="str">
        <f t="shared" si="131"/>
        <v/>
      </c>
      <c r="D1709" s="272" t="str">
        <f t="shared" si="132"/>
        <v/>
      </c>
      <c r="E1709" s="272">
        <f t="shared" si="133"/>
        <v>0</v>
      </c>
      <c r="F1709" s="272">
        <v>1707</v>
      </c>
      <c r="G1709" s="272" t="str">
        <f t="shared" si="134"/>
        <v/>
      </c>
      <c r="H1709" s="272" t="str">
        <f>IFERROR(VLOOKUP(B1709,CAPTURE_DATA!$W$4:$Z$2000,4,FALSE),"")</f>
        <v/>
      </c>
    </row>
    <row r="1710" spans="1:8" x14ac:dyDescent="0.35">
      <c r="A1710" s="272">
        <f t="shared" si="130"/>
        <v>1</v>
      </c>
      <c r="B1710" s="7" t="str">
        <f>IF(CAPTURE_DATA!W1711=0,"",CAPTURE_DATA!W1711)</f>
        <v/>
      </c>
      <c r="C1710" s="272" t="str">
        <f t="shared" si="131"/>
        <v/>
      </c>
      <c r="D1710" s="272" t="str">
        <f t="shared" si="132"/>
        <v/>
      </c>
      <c r="E1710" s="272">
        <f t="shared" si="133"/>
        <v>0</v>
      </c>
      <c r="F1710" s="272">
        <v>1708</v>
      </c>
      <c r="G1710" s="272" t="str">
        <f t="shared" si="134"/>
        <v/>
      </c>
      <c r="H1710" s="272" t="str">
        <f>IFERROR(VLOOKUP(B1710,CAPTURE_DATA!$W$4:$Z$2000,4,FALSE),"")</f>
        <v/>
      </c>
    </row>
    <row r="1711" spans="1:8" x14ac:dyDescent="0.35">
      <c r="A1711" s="272">
        <f t="shared" si="130"/>
        <v>1</v>
      </c>
      <c r="B1711" s="7" t="str">
        <f>IF(CAPTURE_DATA!W1712=0,"",CAPTURE_DATA!W1712)</f>
        <v/>
      </c>
      <c r="C1711" s="272" t="str">
        <f t="shared" si="131"/>
        <v/>
      </c>
      <c r="D1711" s="272" t="str">
        <f t="shared" si="132"/>
        <v/>
      </c>
      <c r="E1711" s="272">
        <f t="shared" si="133"/>
        <v>0</v>
      </c>
      <c r="F1711" s="272">
        <v>1709</v>
      </c>
      <c r="G1711" s="272" t="str">
        <f t="shared" si="134"/>
        <v/>
      </c>
      <c r="H1711" s="272" t="str">
        <f>IFERROR(VLOOKUP(B1711,CAPTURE_DATA!$W$4:$Z$2000,4,FALSE),"")</f>
        <v/>
      </c>
    </row>
    <row r="1712" spans="1:8" x14ac:dyDescent="0.35">
      <c r="A1712" s="272">
        <f t="shared" si="130"/>
        <v>1</v>
      </c>
      <c r="B1712" s="7" t="str">
        <f>IF(CAPTURE_DATA!W1713=0,"",CAPTURE_DATA!W1713)</f>
        <v/>
      </c>
      <c r="C1712" s="272" t="str">
        <f t="shared" si="131"/>
        <v/>
      </c>
      <c r="D1712" s="272" t="str">
        <f t="shared" si="132"/>
        <v/>
      </c>
      <c r="E1712" s="272">
        <f t="shared" si="133"/>
        <v>0</v>
      </c>
      <c r="F1712" s="272">
        <v>1710</v>
      </c>
      <c r="G1712" s="272" t="str">
        <f t="shared" si="134"/>
        <v/>
      </c>
      <c r="H1712" s="272" t="str">
        <f>IFERROR(VLOOKUP(B1712,CAPTURE_DATA!$W$4:$Z$2000,4,FALSE),"")</f>
        <v/>
      </c>
    </row>
    <row r="1713" spans="1:8" x14ac:dyDescent="0.35">
      <c r="A1713" s="272">
        <f t="shared" si="130"/>
        <v>1</v>
      </c>
      <c r="B1713" s="7" t="str">
        <f>IF(CAPTURE_DATA!W1714=0,"",CAPTURE_DATA!W1714)</f>
        <v/>
      </c>
      <c r="C1713" s="272" t="str">
        <f t="shared" si="131"/>
        <v/>
      </c>
      <c r="D1713" s="272" t="str">
        <f t="shared" si="132"/>
        <v/>
      </c>
      <c r="E1713" s="272">
        <f t="shared" si="133"/>
        <v>0</v>
      </c>
      <c r="F1713" s="272">
        <v>1711</v>
      </c>
      <c r="G1713" s="272" t="str">
        <f t="shared" si="134"/>
        <v/>
      </c>
      <c r="H1713" s="272" t="str">
        <f>IFERROR(VLOOKUP(B1713,CAPTURE_DATA!$W$4:$Z$2000,4,FALSE),"")</f>
        <v/>
      </c>
    </row>
    <row r="1714" spans="1:8" x14ac:dyDescent="0.35">
      <c r="A1714" s="272">
        <f t="shared" si="130"/>
        <v>1</v>
      </c>
      <c r="B1714" s="7" t="str">
        <f>IF(CAPTURE_DATA!W1715=0,"",CAPTURE_DATA!W1715)</f>
        <v/>
      </c>
      <c r="C1714" s="272" t="str">
        <f t="shared" si="131"/>
        <v/>
      </c>
      <c r="D1714" s="272" t="str">
        <f t="shared" si="132"/>
        <v/>
      </c>
      <c r="E1714" s="272">
        <f t="shared" si="133"/>
        <v>0</v>
      </c>
      <c r="F1714" s="272">
        <v>1712</v>
      </c>
      <c r="G1714" s="272" t="str">
        <f t="shared" si="134"/>
        <v/>
      </c>
      <c r="H1714" s="272" t="str">
        <f>IFERROR(VLOOKUP(B1714,CAPTURE_DATA!$W$4:$Z$2000,4,FALSE),"")</f>
        <v/>
      </c>
    </row>
    <row r="1715" spans="1:8" x14ac:dyDescent="0.35">
      <c r="A1715" s="272">
        <f t="shared" si="130"/>
        <v>1</v>
      </c>
      <c r="B1715" s="7" t="str">
        <f>IF(CAPTURE_DATA!W1716=0,"",CAPTURE_DATA!W1716)</f>
        <v/>
      </c>
      <c r="C1715" s="272" t="str">
        <f t="shared" si="131"/>
        <v/>
      </c>
      <c r="D1715" s="272" t="str">
        <f t="shared" si="132"/>
        <v/>
      </c>
      <c r="E1715" s="272">
        <f t="shared" si="133"/>
        <v>0</v>
      </c>
      <c r="F1715" s="272">
        <v>1713</v>
      </c>
      <c r="G1715" s="272" t="str">
        <f t="shared" si="134"/>
        <v/>
      </c>
      <c r="H1715" s="272" t="str">
        <f>IFERROR(VLOOKUP(B1715,CAPTURE_DATA!$W$4:$Z$2000,4,FALSE),"")</f>
        <v/>
      </c>
    </row>
    <row r="1716" spans="1:8" x14ac:dyDescent="0.35">
      <c r="A1716" s="272">
        <f t="shared" si="130"/>
        <v>1</v>
      </c>
      <c r="B1716" s="7" t="str">
        <f>IF(CAPTURE_DATA!W1717=0,"",CAPTURE_DATA!W1717)</f>
        <v/>
      </c>
      <c r="C1716" s="272" t="str">
        <f t="shared" si="131"/>
        <v/>
      </c>
      <c r="D1716" s="272" t="str">
        <f t="shared" si="132"/>
        <v/>
      </c>
      <c r="E1716" s="272">
        <f t="shared" si="133"/>
        <v>0</v>
      </c>
      <c r="F1716" s="272">
        <v>1714</v>
      </c>
      <c r="G1716" s="272" t="str">
        <f t="shared" si="134"/>
        <v/>
      </c>
      <c r="H1716" s="272" t="str">
        <f>IFERROR(VLOOKUP(B1716,CAPTURE_DATA!$W$4:$Z$2000,4,FALSE),"")</f>
        <v/>
      </c>
    </row>
    <row r="1717" spans="1:8" x14ac:dyDescent="0.35">
      <c r="A1717" s="272">
        <f t="shared" si="130"/>
        <v>1</v>
      </c>
      <c r="B1717" s="7" t="str">
        <f>IF(CAPTURE_DATA!W1718=0,"",CAPTURE_DATA!W1718)</f>
        <v/>
      </c>
      <c r="C1717" s="272" t="str">
        <f t="shared" si="131"/>
        <v/>
      </c>
      <c r="D1717" s="272" t="str">
        <f t="shared" si="132"/>
        <v/>
      </c>
      <c r="E1717" s="272">
        <f t="shared" si="133"/>
        <v>0</v>
      </c>
      <c r="F1717" s="272">
        <v>1715</v>
      </c>
      <c r="G1717" s="272" t="str">
        <f t="shared" si="134"/>
        <v/>
      </c>
      <c r="H1717" s="272" t="str">
        <f>IFERROR(VLOOKUP(B1717,CAPTURE_DATA!$W$4:$Z$2000,4,FALSE),"")</f>
        <v/>
      </c>
    </row>
    <row r="1718" spans="1:8" x14ac:dyDescent="0.35">
      <c r="A1718" s="272">
        <f t="shared" si="130"/>
        <v>1</v>
      </c>
      <c r="B1718" s="7" t="str">
        <f>IF(CAPTURE_DATA!W1719=0,"",CAPTURE_DATA!W1719)</f>
        <v/>
      </c>
      <c r="C1718" s="272" t="str">
        <f t="shared" si="131"/>
        <v/>
      </c>
      <c r="D1718" s="272" t="str">
        <f t="shared" si="132"/>
        <v/>
      </c>
      <c r="E1718" s="272">
        <f t="shared" si="133"/>
        <v>0</v>
      </c>
      <c r="F1718" s="272">
        <v>1716</v>
      </c>
      <c r="G1718" s="272" t="str">
        <f t="shared" si="134"/>
        <v/>
      </c>
      <c r="H1718" s="272" t="str">
        <f>IFERROR(VLOOKUP(B1718,CAPTURE_DATA!$W$4:$Z$2000,4,FALSE),"")</f>
        <v/>
      </c>
    </row>
    <row r="1719" spans="1:8" x14ac:dyDescent="0.35">
      <c r="A1719" s="272">
        <f t="shared" si="130"/>
        <v>1</v>
      </c>
      <c r="B1719" s="7" t="str">
        <f>IF(CAPTURE_DATA!W1720=0,"",CAPTURE_DATA!W1720)</f>
        <v/>
      </c>
      <c r="C1719" s="272" t="str">
        <f t="shared" si="131"/>
        <v/>
      </c>
      <c r="D1719" s="272" t="str">
        <f t="shared" si="132"/>
        <v/>
      </c>
      <c r="E1719" s="272">
        <f t="shared" si="133"/>
        <v>0</v>
      </c>
      <c r="F1719" s="272">
        <v>1717</v>
      </c>
      <c r="G1719" s="272" t="str">
        <f t="shared" si="134"/>
        <v/>
      </c>
      <c r="H1719" s="272" t="str">
        <f>IFERROR(VLOOKUP(B1719,CAPTURE_DATA!$W$4:$Z$2000,4,FALSE),"")</f>
        <v/>
      </c>
    </row>
    <row r="1720" spans="1:8" x14ac:dyDescent="0.35">
      <c r="A1720" s="272">
        <f t="shared" si="130"/>
        <v>1</v>
      </c>
      <c r="B1720" s="7" t="str">
        <f>IF(CAPTURE_DATA!W1721=0,"",CAPTURE_DATA!W1721)</f>
        <v/>
      </c>
      <c r="C1720" s="272" t="str">
        <f t="shared" si="131"/>
        <v/>
      </c>
      <c r="D1720" s="272" t="str">
        <f t="shared" si="132"/>
        <v/>
      </c>
      <c r="E1720" s="272">
        <f t="shared" si="133"/>
        <v>0</v>
      </c>
      <c r="F1720" s="272">
        <v>1718</v>
      </c>
      <c r="G1720" s="272" t="str">
        <f t="shared" si="134"/>
        <v/>
      </c>
      <c r="H1720" s="272" t="str">
        <f>IFERROR(VLOOKUP(B1720,CAPTURE_DATA!$W$4:$Z$2000,4,FALSE),"")</f>
        <v/>
      </c>
    </row>
    <row r="1721" spans="1:8" x14ac:dyDescent="0.35">
      <c r="A1721" s="272">
        <f t="shared" si="130"/>
        <v>1</v>
      </c>
      <c r="B1721" s="7" t="str">
        <f>IF(CAPTURE_DATA!W1722=0,"",CAPTURE_DATA!W1722)</f>
        <v/>
      </c>
      <c r="C1721" s="272" t="str">
        <f t="shared" si="131"/>
        <v/>
      </c>
      <c r="D1721" s="272" t="str">
        <f t="shared" si="132"/>
        <v/>
      </c>
      <c r="E1721" s="272">
        <f t="shared" si="133"/>
        <v>0</v>
      </c>
      <c r="F1721" s="272">
        <v>1719</v>
      </c>
      <c r="G1721" s="272" t="str">
        <f t="shared" si="134"/>
        <v/>
      </c>
      <c r="H1721" s="272" t="str">
        <f>IFERROR(VLOOKUP(B1721,CAPTURE_DATA!$W$4:$Z$2000,4,FALSE),"")</f>
        <v/>
      </c>
    </row>
    <row r="1722" spans="1:8" x14ac:dyDescent="0.35">
      <c r="A1722" s="272">
        <f t="shared" si="130"/>
        <v>1</v>
      </c>
      <c r="B1722" s="7" t="str">
        <f>IF(CAPTURE_DATA!W1723=0,"",CAPTURE_DATA!W1723)</f>
        <v/>
      </c>
      <c r="C1722" s="272" t="str">
        <f t="shared" si="131"/>
        <v/>
      </c>
      <c r="D1722" s="272" t="str">
        <f t="shared" si="132"/>
        <v/>
      </c>
      <c r="E1722" s="272">
        <f t="shared" si="133"/>
        <v>0</v>
      </c>
      <c r="F1722" s="272">
        <v>1720</v>
      </c>
      <c r="G1722" s="272" t="str">
        <f t="shared" si="134"/>
        <v/>
      </c>
      <c r="H1722" s="272" t="str">
        <f>IFERROR(VLOOKUP(B1722,CAPTURE_DATA!$W$4:$Z$2000,4,FALSE),"")</f>
        <v/>
      </c>
    </row>
    <row r="1723" spans="1:8" x14ac:dyDescent="0.35">
      <c r="A1723" s="272">
        <f t="shared" si="130"/>
        <v>1</v>
      </c>
      <c r="B1723" s="7" t="str">
        <f>IF(CAPTURE_DATA!W1724=0,"",CAPTURE_DATA!W1724)</f>
        <v/>
      </c>
      <c r="C1723" s="272" t="str">
        <f t="shared" si="131"/>
        <v/>
      </c>
      <c r="D1723" s="272" t="str">
        <f t="shared" si="132"/>
        <v/>
      </c>
      <c r="E1723" s="272">
        <f t="shared" si="133"/>
        <v>0</v>
      </c>
      <c r="F1723" s="272">
        <v>1721</v>
      </c>
      <c r="G1723" s="272" t="str">
        <f t="shared" si="134"/>
        <v/>
      </c>
      <c r="H1723" s="272" t="str">
        <f>IFERROR(VLOOKUP(B1723,CAPTURE_DATA!$W$4:$Z$2000,4,FALSE),"")</f>
        <v/>
      </c>
    </row>
    <row r="1724" spans="1:8" x14ac:dyDescent="0.35">
      <c r="A1724" s="272">
        <f t="shared" si="130"/>
        <v>1</v>
      </c>
      <c r="B1724" s="7" t="str">
        <f>IF(CAPTURE_DATA!W1725=0,"",CAPTURE_DATA!W1725)</f>
        <v/>
      </c>
      <c r="C1724" s="272" t="str">
        <f t="shared" si="131"/>
        <v/>
      </c>
      <c r="D1724" s="272" t="str">
        <f t="shared" si="132"/>
        <v/>
      </c>
      <c r="E1724" s="272">
        <f t="shared" si="133"/>
        <v>0</v>
      </c>
      <c r="F1724" s="272">
        <v>1722</v>
      </c>
      <c r="G1724" s="272" t="str">
        <f t="shared" si="134"/>
        <v/>
      </c>
      <c r="H1724" s="272" t="str">
        <f>IFERROR(VLOOKUP(B1724,CAPTURE_DATA!$W$4:$Z$2000,4,FALSE),"")</f>
        <v/>
      </c>
    </row>
    <row r="1725" spans="1:8" x14ac:dyDescent="0.35">
      <c r="A1725" s="272">
        <f t="shared" si="130"/>
        <v>1</v>
      </c>
      <c r="B1725" s="7" t="str">
        <f>IF(CAPTURE_DATA!W1726=0,"",CAPTURE_DATA!W1726)</f>
        <v/>
      </c>
      <c r="C1725" s="272" t="str">
        <f t="shared" si="131"/>
        <v/>
      </c>
      <c r="D1725" s="272" t="str">
        <f t="shared" si="132"/>
        <v/>
      </c>
      <c r="E1725" s="272">
        <f t="shared" si="133"/>
        <v>0</v>
      </c>
      <c r="F1725" s="272">
        <v>1723</v>
      </c>
      <c r="G1725" s="272" t="str">
        <f t="shared" si="134"/>
        <v/>
      </c>
      <c r="H1725" s="272" t="str">
        <f>IFERROR(VLOOKUP(B1725,CAPTURE_DATA!$W$4:$Z$2000,4,FALSE),"")</f>
        <v/>
      </c>
    </row>
    <row r="1726" spans="1:8" x14ac:dyDescent="0.35">
      <c r="A1726" s="272">
        <f t="shared" si="130"/>
        <v>1</v>
      </c>
      <c r="B1726" s="7" t="str">
        <f>IF(CAPTURE_DATA!W1727=0,"",CAPTURE_DATA!W1727)</f>
        <v/>
      </c>
      <c r="C1726" s="272" t="str">
        <f t="shared" si="131"/>
        <v/>
      </c>
      <c r="D1726" s="272" t="str">
        <f t="shared" si="132"/>
        <v/>
      </c>
      <c r="E1726" s="272">
        <f t="shared" si="133"/>
        <v>0</v>
      </c>
      <c r="F1726" s="272">
        <v>1724</v>
      </c>
      <c r="G1726" s="272" t="str">
        <f t="shared" si="134"/>
        <v/>
      </c>
      <c r="H1726" s="272" t="str">
        <f>IFERROR(VLOOKUP(B1726,CAPTURE_DATA!$W$4:$Z$2000,4,FALSE),"")</f>
        <v/>
      </c>
    </row>
    <row r="1727" spans="1:8" x14ac:dyDescent="0.35">
      <c r="A1727" s="272">
        <f t="shared" si="130"/>
        <v>1</v>
      </c>
      <c r="B1727" s="7" t="str">
        <f>IF(CAPTURE_DATA!W1728=0,"",CAPTURE_DATA!W1728)</f>
        <v/>
      </c>
      <c r="C1727" s="272" t="str">
        <f t="shared" si="131"/>
        <v/>
      </c>
      <c r="D1727" s="272" t="str">
        <f t="shared" si="132"/>
        <v/>
      </c>
      <c r="E1727" s="272">
        <f t="shared" si="133"/>
        <v>0</v>
      </c>
      <c r="F1727" s="272">
        <v>1725</v>
      </c>
      <c r="G1727" s="272" t="str">
        <f t="shared" si="134"/>
        <v/>
      </c>
      <c r="H1727" s="272" t="str">
        <f>IFERROR(VLOOKUP(B1727,CAPTURE_DATA!$W$4:$Z$2000,4,FALSE),"")</f>
        <v/>
      </c>
    </row>
    <row r="1728" spans="1:8" x14ac:dyDescent="0.35">
      <c r="A1728" s="272">
        <f t="shared" si="130"/>
        <v>1</v>
      </c>
      <c r="B1728" s="7" t="str">
        <f>IF(CAPTURE_DATA!W1729=0,"",CAPTURE_DATA!W1729)</f>
        <v/>
      </c>
      <c r="C1728" s="272" t="str">
        <f t="shared" si="131"/>
        <v/>
      </c>
      <c r="D1728" s="272" t="str">
        <f t="shared" si="132"/>
        <v/>
      </c>
      <c r="E1728" s="272">
        <f t="shared" si="133"/>
        <v>0</v>
      </c>
      <c r="F1728" s="272">
        <v>1726</v>
      </c>
      <c r="G1728" s="272" t="str">
        <f t="shared" si="134"/>
        <v/>
      </c>
      <c r="H1728" s="272" t="str">
        <f>IFERROR(VLOOKUP(B1728,CAPTURE_DATA!$W$4:$Z$2000,4,FALSE),"")</f>
        <v/>
      </c>
    </row>
    <row r="1729" spans="1:8" x14ac:dyDescent="0.35">
      <c r="A1729" s="272">
        <f t="shared" si="130"/>
        <v>1</v>
      </c>
      <c r="B1729" s="7" t="str">
        <f>IF(CAPTURE_DATA!W1730=0,"",CAPTURE_DATA!W1730)</f>
        <v/>
      </c>
      <c r="C1729" s="272" t="str">
        <f t="shared" si="131"/>
        <v/>
      </c>
      <c r="D1729" s="272" t="str">
        <f t="shared" si="132"/>
        <v/>
      </c>
      <c r="E1729" s="272">
        <f t="shared" si="133"/>
        <v>0</v>
      </c>
      <c r="F1729" s="272">
        <v>1727</v>
      </c>
      <c r="G1729" s="272" t="str">
        <f t="shared" si="134"/>
        <v/>
      </c>
      <c r="H1729" s="272" t="str">
        <f>IFERROR(VLOOKUP(B1729,CAPTURE_DATA!$W$4:$Z$2000,4,FALSE),"")</f>
        <v/>
      </c>
    </row>
    <row r="1730" spans="1:8" x14ac:dyDescent="0.35">
      <c r="A1730" s="272">
        <f t="shared" si="130"/>
        <v>1</v>
      </c>
      <c r="B1730" s="7" t="str">
        <f>IF(CAPTURE_DATA!W1731=0,"",CAPTURE_DATA!W1731)</f>
        <v/>
      </c>
      <c r="C1730" s="272" t="str">
        <f t="shared" si="131"/>
        <v/>
      </c>
      <c r="D1730" s="272" t="str">
        <f t="shared" si="132"/>
        <v/>
      </c>
      <c r="E1730" s="272">
        <f t="shared" si="133"/>
        <v>0</v>
      </c>
      <c r="F1730" s="272">
        <v>1728</v>
      </c>
      <c r="G1730" s="272" t="str">
        <f t="shared" si="134"/>
        <v/>
      </c>
      <c r="H1730" s="272" t="str">
        <f>IFERROR(VLOOKUP(B1730,CAPTURE_DATA!$W$4:$Z$2000,4,FALSE),"")</f>
        <v/>
      </c>
    </row>
    <row r="1731" spans="1:8" x14ac:dyDescent="0.35">
      <c r="A1731" s="272">
        <f t="shared" si="130"/>
        <v>1</v>
      </c>
      <c r="B1731" s="7" t="str">
        <f>IF(CAPTURE_DATA!W1732=0,"",CAPTURE_DATA!W1732)</f>
        <v/>
      </c>
      <c r="C1731" s="272" t="str">
        <f t="shared" si="131"/>
        <v/>
      </c>
      <c r="D1731" s="272" t="str">
        <f t="shared" si="132"/>
        <v/>
      </c>
      <c r="E1731" s="272">
        <f t="shared" si="133"/>
        <v>0</v>
      </c>
      <c r="F1731" s="272">
        <v>1729</v>
      </c>
      <c r="G1731" s="272" t="str">
        <f t="shared" si="134"/>
        <v/>
      </c>
      <c r="H1731" s="272" t="str">
        <f>IFERROR(VLOOKUP(B1731,CAPTURE_DATA!$W$4:$Z$2000,4,FALSE),"")</f>
        <v/>
      </c>
    </row>
    <row r="1732" spans="1:8" x14ac:dyDescent="0.35">
      <c r="A1732" s="272">
        <f t="shared" ref="A1732:A1795" si="135">RANK(E1732,$E$3:$E$2000,)</f>
        <v>1</v>
      </c>
      <c r="B1732" s="7" t="str">
        <f>IF(CAPTURE_DATA!W1733=0,"",CAPTURE_DATA!W1733)</f>
        <v/>
      </c>
      <c r="C1732" s="272" t="str">
        <f t="shared" ref="C1732:C1795" si="136">IFERROR(VALUE(B1732),"")</f>
        <v/>
      </c>
      <c r="D1732" s="272" t="str">
        <f t="shared" ref="D1732:D1795" si="137">IF(CONCATENATE(B1732,"-",H1732)="-","",(CONCATENATE(B1732,"-",H1732)))</f>
        <v/>
      </c>
      <c r="E1732" s="272">
        <f t="shared" ref="E1732:E1795" si="138">IF(C1732="",0,C1732)</f>
        <v>0</v>
      </c>
      <c r="F1732" s="272">
        <v>1730</v>
      </c>
      <c r="G1732" s="272" t="str">
        <f t="shared" ref="G1732:G1795" si="139">IFERROR(VLOOKUP(F1732,$A$1:$D$2000,4,FALSE),"")</f>
        <v/>
      </c>
      <c r="H1732" s="272" t="str">
        <f>IFERROR(VLOOKUP(B1732,CAPTURE_DATA!$W$4:$Z$2000,4,FALSE),"")</f>
        <v/>
      </c>
    </row>
    <row r="1733" spans="1:8" x14ac:dyDescent="0.35">
      <c r="A1733" s="272">
        <f t="shared" si="135"/>
        <v>1</v>
      </c>
      <c r="B1733" s="7" t="str">
        <f>IF(CAPTURE_DATA!W1734=0,"",CAPTURE_DATA!W1734)</f>
        <v/>
      </c>
      <c r="C1733" s="272" t="str">
        <f t="shared" si="136"/>
        <v/>
      </c>
      <c r="D1733" s="272" t="str">
        <f t="shared" si="137"/>
        <v/>
      </c>
      <c r="E1733" s="272">
        <f t="shared" si="138"/>
        <v>0</v>
      </c>
      <c r="F1733" s="272">
        <v>1731</v>
      </c>
      <c r="G1733" s="272" t="str">
        <f t="shared" si="139"/>
        <v/>
      </c>
      <c r="H1733" s="272" t="str">
        <f>IFERROR(VLOOKUP(B1733,CAPTURE_DATA!$W$4:$Z$2000,4,FALSE),"")</f>
        <v/>
      </c>
    </row>
    <row r="1734" spans="1:8" x14ac:dyDescent="0.35">
      <c r="A1734" s="272">
        <f t="shared" si="135"/>
        <v>1</v>
      </c>
      <c r="B1734" s="7" t="str">
        <f>IF(CAPTURE_DATA!W1735=0,"",CAPTURE_DATA!W1735)</f>
        <v/>
      </c>
      <c r="C1734" s="272" t="str">
        <f t="shared" si="136"/>
        <v/>
      </c>
      <c r="D1734" s="272" t="str">
        <f t="shared" si="137"/>
        <v/>
      </c>
      <c r="E1734" s="272">
        <f t="shared" si="138"/>
        <v>0</v>
      </c>
      <c r="F1734" s="272">
        <v>1732</v>
      </c>
      <c r="G1734" s="272" t="str">
        <f t="shared" si="139"/>
        <v/>
      </c>
      <c r="H1734" s="272" t="str">
        <f>IFERROR(VLOOKUP(B1734,CAPTURE_DATA!$W$4:$Z$2000,4,FALSE),"")</f>
        <v/>
      </c>
    </row>
    <row r="1735" spans="1:8" x14ac:dyDescent="0.35">
      <c r="A1735" s="272">
        <f t="shared" si="135"/>
        <v>1</v>
      </c>
      <c r="B1735" s="7" t="str">
        <f>IF(CAPTURE_DATA!W1736=0,"",CAPTURE_DATA!W1736)</f>
        <v/>
      </c>
      <c r="C1735" s="272" t="str">
        <f t="shared" si="136"/>
        <v/>
      </c>
      <c r="D1735" s="272" t="str">
        <f t="shared" si="137"/>
        <v/>
      </c>
      <c r="E1735" s="272">
        <f t="shared" si="138"/>
        <v>0</v>
      </c>
      <c r="F1735" s="272">
        <v>1733</v>
      </c>
      <c r="G1735" s="272" t="str">
        <f t="shared" si="139"/>
        <v/>
      </c>
      <c r="H1735" s="272" t="str">
        <f>IFERROR(VLOOKUP(B1735,CAPTURE_DATA!$W$4:$Z$2000,4,FALSE),"")</f>
        <v/>
      </c>
    </row>
    <row r="1736" spans="1:8" x14ac:dyDescent="0.35">
      <c r="A1736" s="272">
        <f t="shared" si="135"/>
        <v>1</v>
      </c>
      <c r="B1736" s="7" t="str">
        <f>IF(CAPTURE_DATA!W1737=0,"",CAPTURE_DATA!W1737)</f>
        <v/>
      </c>
      <c r="C1736" s="272" t="str">
        <f t="shared" si="136"/>
        <v/>
      </c>
      <c r="D1736" s="272" t="str">
        <f t="shared" si="137"/>
        <v/>
      </c>
      <c r="E1736" s="272">
        <f t="shared" si="138"/>
        <v>0</v>
      </c>
      <c r="F1736" s="272">
        <v>1734</v>
      </c>
      <c r="G1736" s="272" t="str">
        <f t="shared" si="139"/>
        <v/>
      </c>
      <c r="H1736" s="272" t="str">
        <f>IFERROR(VLOOKUP(B1736,CAPTURE_DATA!$W$4:$Z$2000,4,FALSE),"")</f>
        <v/>
      </c>
    </row>
    <row r="1737" spans="1:8" x14ac:dyDescent="0.35">
      <c r="A1737" s="272">
        <f t="shared" si="135"/>
        <v>1</v>
      </c>
      <c r="B1737" s="7" t="str">
        <f>IF(CAPTURE_DATA!W1738=0,"",CAPTURE_DATA!W1738)</f>
        <v/>
      </c>
      <c r="C1737" s="272" t="str">
        <f t="shared" si="136"/>
        <v/>
      </c>
      <c r="D1737" s="272" t="str">
        <f t="shared" si="137"/>
        <v/>
      </c>
      <c r="E1737" s="272">
        <f t="shared" si="138"/>
        <v>0</v>
      </c>
      <c r="F1737" s="272">
        <v>1735</v>
      </c>
      <c r="G1737" s="272" t="str">
        <f t="shared" si="139"/>
        <v/>
      </c>
      <c r="H1737" s="272" t="str">
        <f>IFERROR(VLOOKUP(B1737,CAPTURE_DATA!$W$4:$Z$2000,4,FALSE),"")</f>
        <v/>
      </c>
    </row>
    <row r="1738" spans="1:8" x14ac:dyDescent="0.35">
      <c r="A1738" s="272">
        <f t="shared" si="135"/>
        <v>1</v>
      </c>
      <c r="B1738" s="7" t="str">
        <f>IF(CAPTURE_DATA!W1739=0,"",CAPTURE_DATA!W1739)</f>
        <v/>
      </c>
      <c r="C1738" s="272" t="str">
        <f t="shared" si="136"/>
        <v/>
      </c>
      <c r="D1738" s="272" t="str">
        <f t="shared" si="137"/>
        <v/>
      </c>
      <c r="E1738" s="272">
        <f t="shared" si="138"/>
        <v>0</v>
      </c>
      <c r="F1738" s="272">
        <v>1736</v>
      </c>
      <c r="G1738" s="272" t="str">
        <f t="shared" si="139"/>
        <v/>
      </c>
      <c r="H1738" s="272" t="str">
        <f>IFERROR(VLOOKUP(B1738,CAPTURE_DATA!$W$4:$Z$2000,4,FALSE),"")</f>
        <v/>
      </c>
    </row>
    <row r="1739" spans="1:8" x14ac:dyDescent="0.35">
      <c r="A1739" s="272">
        <f t="shared" si="135"/>
        <v>1</v>
      </c>
      <c r="B1739" s="7" t="str">
        <f>IF(CAPTURE_DATA!W1740=0,"",CAPTURE_DATA!W1740)</f>
        <v/>
      </c>
      <c r="C1739" s="272" t="str">
        <f t="shared" si="136"/>
        <v/>
      </c>
      <c r="D1739" s="272" t="str">
        <f t="shared" si="137"/>
        <v/>
      </c>
      <c r="E1739" s="272">
        <f t="shared" si="138"/>
        <v>0</v>
      </c>
      <c r="F1739" s="272">
        <v>1737</v>
      </c>
      <c r="G1739" s="272" t="str">
        <f t="shared" si="139"/>
        <v/>
      </c>
      <c r="H1739" s="272" t="str">
        <f>IFERROR(VLOOKUP(B1739,CAPTURE_DATA!$W$4:$Z$2000,4,FALSE),"")</f>
        <v/>
      </c>
    </row>
    <row r="1740" spans="1:8" x14ac:dyDescent="0.35">
      <c r="A1740" s="272">
        <f t="shared" si="135"/>
        <v>1</v>
      </c>
      <c r="B1740" s="7" t="str">
        <f>IF(CAPTURE_DATA!W1741=0,"",CAPTURE_DATA!W1741)</f>
        <v/>
      </c>
      <c r="C1740" s="272" t="str">
        <f t="shared" si="136"/>
        <v/>
      </c>
      <c r="D1740" s="272" t="str">
        <f t="shared" si="137"/>
        <v/>
      </c>
      <c r="E1740" s="272">
        <f t="shared" si="138"/>
        <v>0</v>
      </c>
      <c r="F1740" s="272">
        <v>1738</v>
      </c>
      <c r="G1740" s="272" t="str">
        <f t="shared" si="139"/>
        <v/>
      </c>
      <c r="H1740" s="272" t="str">
        <f>IFERROR(VLOOKUP(B1740,CAPTURE_DATA!$W$4:$Z$2000,4,FALSE),"")</f>
        <v/>
      </c>
    </row>
    <row r="1741" spans="1:8" x14ac:dyDescent="0.35">
      <c r="A1741" s="272">
        <f t="shared" si="135"/>
        <v>1</v>
      </c>
      <c r="B1741" s="7" t="str">
        <f>IF(CAPTURE_DATA!W1742=0,"",CAPTURE_DATA!W1742)</f>
        <v/>
      </c>
      <c r="C1741" s="272" t="str">
        <f t="shared" si="136"/>
        <v/>
      </c>
      <c r="D1741" s="272" t="str">
        <f t="shared" si="137"/>
        <v/>
      </c>
      <c r="E1741" s="272">
        <f t="shared" si="138"/>
        <v>0</v>
      </c>
      <c r="F1741" s="272">
        <v>1739</v>
      </c>
      <c r="G1741" s="272" t="str">
        <f t="shared" si="139"/>
        <v/>
      </c>
      <c r="H1741" s="272" t="str">
        <f>IFERROR(VLOOKUP(B1741,CAPTURE_DATA!$W$4:$Z$2000,4,FALSE),"")</f>
        <v/>
      </c>
    </row>
    <row r="1742" spans="1:8" x14ac:dyDescent="0.35">
      <c r="A1742" s="272">
        <f t="shared" si="135"/>
        <v>1</v>
      </c>
      <c r="B1742" s="7" t="str">
        <f>IF(CAPTURE_DATA!W1743=0,"",CAPTURE_DATA!W1743)</f>
        <v/>
      </c>
      <c r="C1742" s="272" t="str">
        <f t="shared" si="136"/>
        <v/>
      </c>
      <c r="D1742" s="272" t="str">
        <f t="shared" si="137"/>
        <v/>
      </c>
      <c r="E1742" s="272">
        <f t="shared" si="138"/>
        <v>0</v>
      </c>
      <c r="F1742" s="272">
        <v>1740</v>
      </c>
      <c r="G1742" s="272" t="str">
        <f t="shared" si="139"/>
        <v/>
      </c>
      <c r="H1742" s="272" t="str">
        <f>IFERROR(VLOOKUP(B1742,CAPTURE_DATA!$W$4:$Z$2000,4,FALSE),"")</f>
        <v/>
      </c>
    </row>
    <row r="1743" spans="1:8" x14ac:dyDescent="0.35">
      <c r="A1743" s="272">
        <f t="shared" si="135"/>
        <v>1</v>
      </c>
      <c r="B1743" s="7" t="str">
        <f>IF(CAPTURE_DATA!W1744=0,"",CAPTURE_DATA!W1744)</f>
        <v/>
      </c>
      <c r="C1743" s="272" t="str">
        <f t="shared" si="136"/>
        <v/>
      </c>
      <c r="D1743" s="272" t="str">
        <f t="shared" si="137"/>
        <v/>
      </c>
      <c r="E1743" s="272">
        <f t="shared" si="138"/>
        <v>0</v>
      </c>
      <c r="F1743" s="272">
        <v>1741</v>
      </c>
      <c r="G1743" s="272" t="str">
        <f t="shared" si="139"/>
        <v/>
      </c>
      <c r="H1743" s="272" t="str">
        <f>IFERROR(VLOOKUP(B1743,CAPTURE_DATA!$W$4:$Z$2000,4,FALSE),"")</f>
        <v/>
      </c>
    </row>
    <row r="1744" spans="1:8" x14ac:dyDescent="0.35">
      <c r="A1744" s="272">
        <f t="shared" si="135"/>
        <v>1</v>
      </c>
      <c r="B1744" s="7" t="str">
        <f>IF(CAPTURE_DATA!W1745=0,"",CAPTURE_DATA!W1745)</f>
        <v/>
      </c>
      <c r="C1744" s="272" t="str">
        <f t="shared" si="136"/>
        <v/>
      </c>
      <c r="D1744" s="272" t="str">
        <f t="shared" si="137"/>
        <v/>
      </c>
      <c r="E1744" s="272">
        <f t="shared" si="138"/>
        <v>0</v>
      </c>
      <c r="F1744" s="272">
        <v>1742</v>
      </c>
      <c r="G1744" s="272" t="str">
        <f t="shared" si="139"/>
        <v/>
      </c>
      <c r="H1744" s="272" t="str">
        <f>IFERROR(VLOOKUP(B1744,CAPTURE_DATA!$W$4:$Z$2000,4,FALSE),"")</f>
        <v/>
      </c>
    </row>
    <row r="1745" spans="1:8" x14ac:dyDescent="0.35">
      <c r="A1745" s="272">
        <f t="shared" si="135"/>
        <v>1</v>
      </c>
      <c r="B1745" s="7" t="str">
        <f>IF(CAPTURE_DATA!W1746=0,"",CAPTURE_DATA!W1746)</f>
        <v/>
      </c>
      <c r="C1745" s="272" t="str">
        <f t="shared" si="136"/>
        <v/>
      </c>
      <c r="D1745" s="272" t="str">
        <f t="shared" si="137"/>
        <v/>
      </c>
      <c r="E1745" s="272">
        <f t="shared" si="138"/>
        <v>0</v>
      </c>
      <c r="F1745" s="272">
        <v>1743</v>
      </c>
      <c r="G1745" s="272" t="str">
        <f t="shared" si="139"/>
        <v/>
      </c>
      <c r="H1745" s="272" t="str">
        <f>IFERROR(VLOOKUP(B1745,CAPTURE_DATA!$W$4:$Z$2000,4,FALSE),"")</f>
        <v/>
      </c>
    </row>
    <row r="1746" spans="1:8" x14ac:dyDescent="0.35">
      <c r="A1746" s="272">
        <f t="shared" si="135"/>
        <v>1</v>
      </c>
      <c r="B1746" s="7" t="str">
        <f>IF(CAPTURE_DATA!W1747=0,"",CAPTURE_DATA!W1747)</f>
        <v/>
      </c>
      <c r="C1746" s="272" t="str">
        <f t="shared" si="136"/>
        <v/>
      </c>
      <c r="D1746" s="272" t="str">
        <f t="shared" si="137"/>
        <v/>
      </c>
      <c r="E1746" s="272">
        <f t="shared" si="138"/>
        <v>0</v>
      </c>
      <c r="F1746" s="272">
        <v>1744</v>
      </c>
      <c r="G1746" s="272" t="str">
        <f t="shared" si="139"/>
        <v/>
      </c>
      <c r="H1746" s="272" t="str">
        <f>IFERROR(VLOOKUP(B1746,CAPTURE_DATA!$W$4:$Z$2000,4,FALSE),"")</f>
        <v/>
      </c>
    </row>
    <row r="1747" spans="1:8" x14ac:dyDescent="0.35">
      <c r="A1747" s="272">
        <f t="shared" si="135"/>
        <v>1</v>
      </c>
      <c r="B1747" s="7" t="str">
        <f>IF(CAPTURE_DATA!W1748=0,"",CAPTURE_DATA!W1748)</f>
        <v/>
      </c>
      <c r="C1747" s="272" t="str">
        <f t="shared" si="136"/>
        <v/>
      </c>
      <c r="D1747" s="272" t="str">
        <f t="shared" si="137"/>
        <v/>
      </c>
      <c r="E1747" s="272">
        <f t="shared" si="138"/>
        <v>0</v>
      </c>
      <c r="F1747" s="272">
        <v>1745</v>
      </c>
      <c r="G1747" s="272" t="str">
        <f t="shared" si="139"/>
        <v/>
      </c>
      <c r="H1747" s="272" t="str">
        <f>IFERROR(VLOOKUP(B1747,CAPTURE_DATA!$W$4:$Z$2000,4,FALSE),"")</f>
        <v/>
      </c>
    </row>
    <row r="1748" spans="1:8" x14ac:dyDescent="0.35">
      <c r="A1748" s="272">
        <f t="shared" si="135"/>
        <v>1</v>
      </c>
      <c r="B1748" s="7" t="str">
        <f>IF(CAPTURE_DATA!W1749=0,"",CAPTURE_DATA!W1749)</f>
        <v/>
      </c>
      <c r="C1748" s="272" t="str">
        <f t="shared" si="136"/>
        <v/>
      </c>
      <c r="D1748" s="272" t="str">
        <f t="shared" si="137"/>
        <v/>
      </c>
      <c r="E1748" s="272">
        <f t="shared" si="138"/>
        <v>0</v>
      </c>
      <c r="F1748" s="272">
        <v>1746</v>
      </c>
      <c r="G1748" s="272" t="str">
        <f t="shared" si="139"/>
        <v/>
      </c>
      <c r="H1748" s="272" t="str">
        <f>IFERROR(VLOOKUP(B1748,CAPTURE_DATA!$W$4:$Z$2000,4,FALSE),"")</f>
        <v/>
      </c>
    </row>
    <row r="1749" spans="1:8" x14ac:dyDescent="0.35">
      <c r="A1749" s="272">
        <f t="shared" si="135"/>
        <v>1</v>
      </c>
      <c r="B1749" s="7" t="str">
        <f>IF(CAPTURE_DATA!W1750=0,"",CAPTURE_DATA!W1750)</f>
        <v/>
      </c>
      <c r="C1749" s="272" t="str">
        <f t="shared" si="136"/>
        <v/>
      </c>
      <c r="D1749" s="272" t="str">
        <f t="shared" si="137"/>
        <v/>
      </c>
      <c r="E1749" s="272">
        <f t="shared" si="138"/>
        <v>0</v>
      </c>
      <c r="F1749" s="272">
        <v>1747</v>
      </c>
      <c r="G1749" s="272" t="str">
        <f t="shared" si="139"/>
        <v/>
      </c>
      <c r="H1749" s="272" t="str">
        <f>IFERROR(VLOOKUP(B1749,CAPTURE_DATA!$W$4:$Z$2000,4,FALSE),"")</f>
        <v/>
      </c>
    </row>
    <row r="1750" spans="1:8" x14ac:dyDescent="0.35">
      <c r="A1750" s="272">
        <f t="shared" si="135"/>
        <v>1</v>
      </c>
      <c r="B1750" s="7" t="str">
        <f>IF(CAPTURE_DATA!W1751=0,"",CAPTURE_DATA!W1751)</f>
        <v/>
      </c>
      <c r="C1750" s="272" t="str">
        <f t="shared" si="136"/>
        <v/>
      </c>
      <c r="D1750" s="272" t="str">
        <f t="shared" si="137"/>
        <v/>
      </c>
      <c r="E1750" s="272">
        <f t="shared" si="138"/>
        <v>0</v>
      </c>
      <c r="F1750" s="272">
        <v>1748</v>
      </c>
      <c r="G1750" s="272" t="str">
        <f t="shared" si="139"/>
        <v/>
      </c>
      <c r="H1750" s="272" t="str">
        <f>IFERROR(VLOOKUP(B1750,CAPTURE_DATA!$W$4:$Z$2000,4,FALSE),"")</f>
        <v/>
      </c>
    </row>
    <row r="1751" spans="1:8" x14ac:dyDescent="0.35">
      <c r="A1751" s="272">
        <f t="shared" si="135"/>
        <v>1</v>
      </c>
      <c r="B1751" s="7" t="str">
        <f>IF(CAPTURE_DATA!W1752=0,"",CAPTURE_DATA!W1752)</f>
        <v/>
      </c>
      <c r="C1751" s="272" t="str">
        <f t="shared" si="136"/>
        <v/>
      </c>
      <c r="D1751" s="272" t="str">
        <f t="shared" si="137"/>
        <v/>
      </c>
      <c r="E1751" s="272">
        <f t="shared" si="138"/>
        <v>0</v>
      </c>
      <c r="F1751" s="272">
        <v>1749</v>
      </c>
      <c r="G1751" s="272" t="str">
        <f t="shared" si="139"/>
        <v/>
      </c>
      <c r="H1751" s="272" t="str">
        <f>IFERROR(VLOOKUP(B1751,CAPTURE_DATA!$W$4:$Z$2000,4,FALSE),"")</f>
        <v/>
      </c>
    </row>
    <row r="1752" spans="1:8" x14ac:dyDescent="0.35">
      <c r="A1752" s="272">
        <f t="shared" si="135"/>
        <v>1</v>
      </c>
      <c r="B1752" s="7" t="str">
        <f>IF(CAPTURE_DATA!W1753=0,"",CAPTURE_DATA!W1753)</f>
        <v/>
      </c>
      <c r="C1752" s="272" t="str">
        <f t="shared" si="136"/>
        <v/>
      </c>
      <c r="D1752" s="272" t="str">
        <f t="shared" si="137"/>
        <v/>
      </c>
      <c r="E1752" s="272">
        <f t="shared" si="138"/>
        <v>0</v>
      </c>
      <c r="F1752" s="272">
        <v>1750</v>
      </c>
      <c r="G1752" s="272" t="str">
        <f t="shared" si="139"/>
        <v/>
      </c>
      <c r="H1752" s="272" t="str">
        <f>IFERROR(VLOOKUP(B1752,CAPTURE_DATA!$W$4:$Z$2000,4,FALSE),"")</f>
        <v/>
      </c>
    </row>
    <row r="1753" spans="1:8" x14ac:dyDescent="0.35">
      <c r="A1753" s="272">
        <f t="shared" si="135"/>
        <v>1</v>
      </c>
      <c r="B1753" s="7" t="str">
        <f>IF(CAPTURE_DATA!W1754=0,"",CAPTURE_DATA!W1754)</f>
        <v/>
      </c>
      <c r="C1753" s="272" t="str">
        <f t="shared" si="136"/>
        <v/>
      </c>
      <c r="D1753" s="272" t="str">
        <f t="shared" si="137"/>
        <v/>
      </c>
      <c r="E1753" s="272">
        <f t="shared" si="138"/>
        <v>0</v>
      </c>
      <c r="F1753" s="272">
        <v>1751</v>
      </c>
      <c r="G1753" s="272" t="str">
        <f t="shared" si="139"/>
        <v/>
      </c>
      <c r="H1753" s="272" t="str">
        <f>IFERROR(VLOOKUP(B1753,CAPTURE_DATA!$W$4:$Z$2000,4,FALSE),"")</f>
        <v/>
      </c>
    </row>
    <row r="1754" spans="1:8" x14ac:dyDescent="0.35">
      <c r="A1754" s="272">
        <f t="shared" si="135"/>
        <v>1</v>
      </c>
      <c r="B1754" s="7" t="str">
        <f>IF(CAPTURE_DATA!W1755=0,"",CAPTURE_DATA!W1755)</f>
        <v/>
      </c>
      <c r="C1754" s="272" t="str">
        <f t="shared" si="136"/>
        <v/>
      </c>
      <c r="D1754" s="272" t="str">
        <f t="shared" si="137"/>
        <v/>
      </c>
      <c r="E1754" s="272">
        <f t="shared" si="138"/>
        <v>0</v>
      </c>
      <c r="F1754" s="272">
        <v>1752</v>
      </c>
      <c r="G1754" s="272" t="str">
        <f t="shared" si="139"/>
        <v/>
      </c>
      <c r="H1754" s="272" t="str">
        <f>IFERROR(VLOOKUP(B1754,CAPTURE_DATA!$W$4:$Z$2000,4,FALSE),"")</f>
        <v/>
      </c>
    </row>
    <row r="1755" spans="1:8" x14ac:dyDescent="0.35">
      <c r="A1755" s="272">
        <f t="shared" si="135"/>
        <v>1</v>
      </c>
      <c r="B1755" s="7" t="str">
        <f>IF(CAPTURE_DATA!W1756=0,"",CAPTURE_DATA!W1756)</f>
        <v/>
      </c>
      <c r="C1755" s="272" t="str">
        <f t="shared" si="136"/>
        <v/>
      </c>
      <c r="D1755" s="272" t="str">
        <f t="shared" si="137"/>
        <v/>
      </c>
      <c r="E1755" s="272">
        <f t="shared" si="138"/>
        <v>0</v>
      </c>
      <c r="F1755" s="272">
        <v>1753</v>
      </c>
      <c r="G1755" s="272" t="str">
        <f t="shared" si="139"/>
        <v/>
      </c>
      <c r="H1755" s="272" t="str">
        <f>IFERROR(VLOOKUP(B1755,CAPTURE_DATA!$W$4:$Z$2000,4,FALSE),"")</f>
        <v/>
      </c>
    </row>
    <row r="1756" spans="1:8" x14ac:dyDescent="0.35">
      <c r="A1756" s="272">
        <f t="shared" si="135"/>
        <v>1</v>
      </c>
      <c r="B1756" s="7" t="str">
        <f>IF(CAPTURE_DATA!W1757=0,"",CAPTURE_DATA!W1757)</f>
        <v/>
      </c>
      <c r="C1756" s="272" t="str">
        <f t="shared" si="136"/>
        <v/>
      </c>
      <c r="D1756" s="272" t="str">
        <f t="shared" si="137"/>
        <v/>
      </c>
      <c r="E1756" s="272">
        <f t="shared" si="138"/>
        <v>0</v>
      </c>
      <c r="F1756" s="272">
        <v>1754</v>
      </c>
      <c r="G1756" s="272" t="str">
        <f t="shared" si="139"/>
        <v/>
      </c>
      <c r="H1756" s="272" t="str">
        <f>IFERROR(VLOOKUP(B1756,CAPTURE_DATA!$W$4:$Z$2000,4,FALSE),"")</f>
        <v/>
      </c>
    </row>
    <row r="1757" spans="1:8" x14ac:dyDescent="0.35">
      <c r="A1757" s="272">
        <f t="shared" si="135"/>
        <v>1</v>
      </c>
      <c r="B1757" s="7" t="str">
        <f>IF(CAPTURE_DATA!W1758=0,"",CAPTURE_DATA!W1758)</f>
        <v/>
      </c>
      <c r="C1757" s="272" t="str">
        <f t="shared" si="136"/>
        <v/>
      </c>
      <c r="D1757" s="272" t="str">
        <f t="shared" si="137"/>
        <v/>
      </c>
      <c r="E1757" s="272">
        <f t="shared" si="138"/>
        <v>0</v>
      </c>
      <c r="F1757" s="272">
        <v>1755</v>
      </c>
      <c r="G1757" s="272" t="str">
        <f t="shared" si="139"/>
        <v/>
      </c>
      <c r="H1757" s="272" t="str">
        <f>IFERROR(VLOOKUP(B1757,CAPTURE_DATA!$W$4:$Z$2000,4,FALSE),"")</f>
        <v/>
      </c>
    </row>
    <row r="1758" spans="1:8" x14ac:dyDescent="0.35">
      <c r="A1758" s="272">
        <f t="shared" si="135"/>
        <v>1</v>
      </c>
      <c r="B1758" s="7" t="str">
        <f>IF(CAPTURE_DATA!W1759=0,"",CAPTURE_DATA!W1759)</f>
        <v/>
      </c>
      <c r="C1758" s="272" t="str">
        <f t="shared" si="136"/>
        <v/>
      </c>
      <c r="D1758" s="272" t="str">
        <f t="shared" si="137"/>
        <v/>
      </c>
      <c r="E1758" s="272">
        <f t="shared" si="138"/>
        <v>0</v>
      </c>
      <c r="F1758" s="272">
        <v>1756</v>
      </c>
      <c r="G1758" s="272" t="str">
        <f t="shared" si="139"/>
        <v/>
      </c>
      <c r="H1758" s="272" t="str">
        <f>IFERROR(VLOOKUP(B1758,CAPTURE_DATA!$W$4:$Z$2000,4,FALSE),"")</f>
        <v/>
      </c>
    </row>
    <row r="1759" spans="1:8" x14ac:dyDescent="0.35">
      <c r="A1759" s="272">
        <f t="shared" si="135"/>
        <v>1</v>
      </c>
      <c r="B1759" s="7" t="str">
        <f>IF(CAPTURE_DATA!W1760=0,"",CAPTURE_DATA!W1760)</f>
        <v/>
      </c>
      <c r="C1759" s="272" t="str">
        <f t="shared" si="136"/>
        <v/>
      </c>
      <c r="D1759" s="272" t="str">
        <f t="shared" si="137"/>
        <v/>
      </c>
      <c r="E1759" s="272">
        <f t="shared" si="138"/>
        <v>0</v>
      </c>
      <c r="F1759" s="272">
        <v>1757</v>
      </c>
      <c r="G1759" s="272" t="str">
        <f t="shared" si="139"/>
        <v/>
      </c>
      <c r="H1759" s="272" t="str">
        <f>IFERROR(VLOOKUP(B1759,CAPTURE_DATA!$W$4:$Z$2000,4,FALSE),"")</f>
        <v/>
      </c>
    </row>
    <row r="1760" spans="1:8" x14ac:dyDescent="0.35">
      <c r="A1760" s="272">
        <f t="shared" si="135"/>
        <v>1</v>
      </c>
      <c r="B1760" s="7" t="str">
        <f>IF(CAPTURE_DATA!W1761=0,"",CAPTURE_DATA!W1761)</f>
        <v/>
      </c>
      <c r="C1760" s="272" t="str">
        <f t="shared" si="136"/>
        <v/>
      </c>
      <c r="D1760" s="272" t="str">
        <f t="shared" si="137"/>
        <v/>
      </c>
      <c r="E1760" s="272">
        <f t="shared" si="138"/>
        <v>0</v>
      </c>
      <c r="F1760" s="272">
        <v>1758</v>
      </c>
      <c r="G1760" s="272" t="str">
        <f t="shared" si="139"/>
        <v/>
      </c>
      <c r="H1760" s="272" t="str">
        <f>IFERROR(VLOOKUP(B1760,CAPTURE_DATA!$W$4:$Z$2000,4,FALSE),"")</f>
        <v/>
      </c>
    </row>
    <row r="1761" spans="1:8" x14ac:dyDescent="0.35">
      <c r="A1761" s="272">
        <f t="shared" si="135"/>
        <v>1</v>
      </c>
      <c r="B1761" s="7" t="str">
        <f>IF(CAPTURE_DATA!W1762=0,"",CAPTURE_DATA!W1762)</f>
        <v/>
      </c>
      <c r="C1761" s="272" t="str">
        <f t="shared" si="136"/>
        <v/>
      </c>
      <c r="D1761" s="272" t="str">
        <f t="shared" si="137"/>
        <v/>
      </c>
      <c r="E1761" s="272">
        <f t="shared" si="138"/>
        <v>0</v>
      </c>
      <c r="F1761" s="272">
        <v>1759</v>
      </c>
      <c r="G1761" s="272" t="str">
        <f t="shared" si="139"/>
        <v/>
      </c>
      <c r="H1761" s="272" t="str">
        <f>IFERROR(VLOOKUP(B1761,CAPTURE_DATA!$W$4:$Z$2000,4,FALSE),"")</f>
        <v/>
      </c>
    </row>
    <row r="1762" spans="1:8" x14ac:dyDescent="0.35">
      <c r="A1762" s="272">
        <f t="shared" si="135"/>
        <v>1</v>
      </c>
      <c r="B1762" s="7" t="str">
        <f>IF(CAPTURE_DATA!W1763=0,"",CAPTURE_DATA!W1763)</f>
        <v/>
      </c>
      <c r="C1762" s="272" t="str">
        <f t="shared" si="136"/>
        <v/>
      </c>
      <c r="D1762" s="272" t="str">
        <f t="shared" si="137"/>
        <v/>
      </c>
      <c r="E1762" s="272">
        <f t="shared" si="138"/>
        <v>0</v>
      </c>
      <c r="F1762" s="272">
        <v>1760</v>
      </c>
      <c r="G1762" s="272" t="str">
        <f t="shared" si="139"/>
        <v/>
      </c>
      <c r="H1762" s="272" t="str">
        <f>IFERROR(VLOOKUP(B1762,CAPTURE_DATA!$W$4:$Z$2000,4,FALSE),"")</f>
        <v/>
      </c>
    </row>
    <row r="1763" spans="1:8" x14ac:dyDescent="0.35">
      <c r="A1763" s="272">
        <f t="shared" si="135"/>
        <v>1</v>
      </c>
      <c r="B1763" s="7" t="str">
        <f>IF(CAPTURE_DATA!W1764=0,"",CAPTURE_DATA!W1764)</f>
        <v/>
      </c>
      <c r="C1763" s="272" t="str">
        <f t="shared" si="136"/>
        <v/>
      </c>
      <c r="D1763" s="272" t="str">
        <f t="shared" si="137"/>
        <v/>
      </c>
      <c r="E1763" s="272">
        <f t="shared" si="138"/>
        <v>0</v>
      </c>
      <c r="F1763" s="272">
        <v>1761</v>
      </c>
      <c r="G1763" s="272" t="str">
        <f t="shared" si="139"/>
        <v/>
      </c>
      <c r="H1763" s="272" t="str">
        <f>IFERROR(VLOOKUP(B1763,CAPTURE_DATA!$W$4:$Z$2000,4,FALSE),"")</f>
        <v/>
      </c>
    </row>
    <row r="1764" spans="1:8" x14ac:dyDescent="0.35">
      <c r="A1764" s="272">
        <f t="shared" si="135"/>
        <v>1</v>
      </c>
      <c r="B1764" s="7" t="str">
        <f>IF(CAPTURE_DATA!W1765=0,"",CAPTURE_DATA!W1765)</f>
        <v/>
      </c>
      <c r="C1764" s="272" t="str">
        <f t="shared" si="136"/>
        <v/>
      </c>
      <c r="D1764" s="272" t="str">
        <f t="shared" si="137"/>
        <v/>
      </c>
      <c r="E1764" s="272">
        <f t="shared" si="138"/>
        <v>0</v>
      </c>
      <c r="F1764" s="272">
        <v>1762</v>
      </c>
      <c r="G1764" s="272" t="str">
        <f t="shared" si="139"/>
        <v/>
      </c>
      <c r="H1764" s="272" t="str">
        <f>IFERROR(VLOOKUP(B1764,CAPTURE_DATA!$W$4:$Z$2000,4,FALSE),"")</f>
        <v/>
      </c>
    </row>
    <row r="1765" spans="1:8" x14ac:dyDescent="0.35">
      <c r="A1765" s="272">
        <f t="shared" si="135"/>
        <v>1</v>
      </c>
      <c r="B1765" s="7" t="str">
        <f>IF(CAPTURE_DATA!W1766=0,"",CAPTURE_DATA!W1766)</f>
        <v/>
      </c>
      <c r="C1765" s="272" t="str">
        <f t="shared" si="136"/>
        <v/>
      </c>
      <c r="D1765" s="272" t="str">
        <f t="shared" si="137"/>
        <v/>
      </c>
      <c r="E1765" s="272">
        <f t="shared" si="138"/>
        <v>0</v>
      </c>
      <c r="F1765" s="272">
        <v>1763</v>
      </c>
      <c r="G1765" s="272" t="str">
        <f t="shared" si="139"/>
        <v/>
      </c>
      <c r="H1765" s="272" t="str">
        <f>IFERROR(VLOOKUP(B1765,CAPTURE_DATA!$W$4:$Z$2000,4,FALSE),"")</f>
        <v/>
      </c>
    </row>
    <row r="1766" spans="1:8" x14ac:dyDescent="0.35">
      <c r="A1766" s="272">
        <f t="shared" si="135"/>
        <v>1</v>
      </c>
      <c r="B1766" s="7" t="str">
        <f>IF(CAPTURE_DATA!W1767=0,"",CAPTURE_DATA!W1767)</f>
        <v/>
      </c>
      <c r="C1766" s="272" t="str">
        <f t="shared" si="136"/>
        <v/>
      </c>
      <c r="D1766" s="272" t="str">
        <f t="shared" si="137"/>
        <v/>
      </c>
      <c r="E1766" s="272">
        <f t="shared" si="138"/>
        <v>0</v>
      </c>
      <c r="F1766" s="272">
        <v>1764</v>
      </c>
      <c r="G1766" s="272" t="str">
        <f t="shared" si="139"/>
        <v/>
      </c>
      <c r="H1766" s="272" t="str">
        <f>IFERROR(VLOOKUP(B1766,CAPTURE_DATA!$W$4:$Z$2000,4,FALSE),"")</f>
        <v/>
      </c>
    </row>
    <row r="1767" spans="1:8" x14ac:dyDescent="0.35">
      <c r="A1767" s="272">
        <f t="shared" si="135"/>
        <v>1</v>
      </c>
      <c r="B1767" s="7" t="str">
        <f>IF(CAPTURE_DATA!W1768=0,"",CAPTURE_DATA!W1768)</f>
        <v/>
      </c>
      <c r="C1767" s="272" t="str">
        <f t="shared" si="136"/>
        <v/>
      </c>
      <c r="D1767" s="272" t="str">
        <f t="shared" si="137"/>
        <v/>
      </c>
      <c r="E1767" s="272">
        <f t="shared" si="138"/>
        <v>0</v>
      </c>
      <c r="F1767" s="272">
        <v>1765</v>
      </c>
      <c r="G1767" s="272" t="str">
        <f t="shared" si="139"/>
        <v/>
      </c>
      <c r="H1767" s="272" t="str">
        <f>IFERROR(VLOOKUP(B1767,CAPTURE_DATA!$W$4:$Z$2000,4,FALSE),"")</f>
        <v/>
      </c>
    </row>
    <row r="1768" spans="1:8" x14ac:dyDescent="0.35">
      <c r="A1768" s="272">
        <f t="shared" si="135"/>
        <v>1</v>
      </c>
      <c r="B1768" s="7" t="str">
        <f>IF(CAPTURE_DATA!W1769=0,"",CAPTURE_DATA!W1769)</f>
        <v/>
      </c>
      <c r="C1768" s="272" t="str">
        <f t="shared" si="136"/>
        <v/>
      </c>
      <c r="D1768" s="272" t="str">
        <f t="shared" si="137"/>
        <v/>
      </c>
      <c r="E1768" s="272">
        <f t="shared" si="138"/>
        <v>0</v>
      </c>
      <c r="F1768" s="272">
        <v>1766</v>
      </c>
      <c r="G1768" s="272" t="str">
        <f t="shared" si="139"/>
        <v/>
      </c>
      <c r="H1768" s="272" t="str">
        <f>IFERROR(VLOOKUP(B1768,CAPTURE_DATA!$W$4:$Z$2000,4,FALSE),"")</f>
        <v/>
      </c>
    </row>
    <row r="1769" spans="1:8" x14ac:dyDescent="0.35">
      <c r="A1769" s="272">
        <f t="shared" si="135"/>
        <v>1</v>
      </c>
      <c r="B1769" s="7" t="str">
        <f>IF(CAPTURE_DATA!W1770=0,"",CAPTURE_DATA!W1770)</f>
        <v/>
      </c>
      <c r="C1769" s="272" t="str">
        <f t="shared" si="136"/>
        <v/>
      </c>
      <c r="D1769" s="272" t="str">
        <f t="shared" si="137"/>
        <v/>
      </c>
      <c r="E1769" s="272">
        <f t="shared" si="138"/>
        <v>0</v>
      </c>
      <c r="F1769" s="272">
        <v>1767</v>
      </c>
      <c r="G1769" s="272" t="str">
        <f t="shared" si="139"/>
        <v/>
      </c>
      <c r="H1769" s="272" t="str">
        <f>IFERROR(VLOOKUP(B1769,CAPTURE_DATA!$W$4:$Z$2000,4,FALSE),"")</f>
        <v/>
      </c>
    </row>
    <row r="1770" spans="1:8" x14ac:dyDescent="0.35">
      <c r="A1770" s="272">
        <f t="shared" si="135"/>
        <v>1</v>
      </c>
      <c r="B1770" s="7" t="str">
        <f>IF(CAPTURE_DATA!W1771=0,"",CAPTURE_DATA!W1771)</f>
        <v/>
      </c>
      <c r="C1770" s="272" t="str">
        <f t="shared" si="136"/>
        <v/>
      </c>
      <c r="D1770" s="272" t="str">
        <f t="shared" si="137"/>
        <v/>
      </c>
      <c r="E1770" s="272">
        <f t="shared" si="138"/>
        <v>0</v>
      </c>
      <c r="F1770" s="272">
        <v>1768</v>
      </c>
      <c r="G1770" s="272" t="str">
        <f t="shared" si="139"/>
        <v/>
      </c>
      <c r="H1770" s="272" t="str">
        <f>IFERROR(VLOOKUP(B1770,CAPTURE_DATA!$W$4:$Z$2000,4,FALSE),"")</f>
        <v/>
      </c>
    </row>
    <row r="1771" spans="1:8" x14ac:dyDescent="0.35">
      <c r="A1771" s="272">
        <f t="shared" si="135"/>
        <v>1</v>
      </c>
      <c r="B1771" s="7" t="str">
        <f>IF(CAPTURE_DATA!W1772=0,"",CAPTURE_DATA!W1772)</f>
        <v/>
      </c>
      <c r="C1771" s="272" t="str">
        <f t="shared" si="136"/>
        <v/>
      </c>
      <c r="D1771" s="272" t="str">
        <f t="shared" si="137"/>
        <v/>
      </c>
      <c r="E1771" s="272">
        <f t="shared" si="138"/>
        <v>0</v>
      </c>
      <c r="F1771" s="272">
        <v>1769</v>
      </c>
      <c r="G1771" s="272" t="str">
        <f t="shared" si="139"/>
        <v/>
      </c>
      <c r="H1771" s="272" t="str">
        <f>IFERROR(VLOOKUP(B1771,CAPTURE_DATA!$W$4:$Z$2000,4,FALSE),"")</f>
        <v/>
      </c>
    </row>
    <row r="1772" spans="1:8" x14ac:dyDescent="0.35">
      <c r="A1772" s="272">
        <f t="shared" si="135"/>
        <v>1</v>
      </c>
      <c r="B1772" s="7" t="str">
        <f>IF(CAPTURE_DATA!W1773=0,"",CAPTURE_DATA!W1773)</f>
        <v/>
      </c>
      <c r="C1772" s="272" t="str">
        <f t="shared" si="136"/>
        <v/>
      </c>
      <c r="D1772" s="272" t="str">
        <f t="shared" si="137"/>
        <v/>
      </c>
      <c r="E1772" s="272">
        <f t="shared" si="138"/>
        <v>0</v>
      </c>
      <c r="F1772" s="272">
        <v>1770</v>
      </c>
      <c r="G1772" s="272" t="str">
        <f t="shared" si="139"/>
        <v/>
      </c>
      <c r="H1772" s="272" t="str">
        <f>IFERROR(VLOOKUP(B1772,CAPTURE_DATA!$W$4:$Z$2000,4,FALSE),"")</f>
        <v/>
      </c>
    </row>
    <row r="1773" spans="1:8" x14ac:dyDescent="0.35">
      <c r="A1773" s="272">
        <f t="shared" si="135"/>
        <v>1</v>
      </c>
      <c r="B1773" s="7" t="str">
        <f>IF(CAPTURE_DATA!W1774=0,"",CAPTURE_DATA!W1774)</f>
        <v/>
      </c>
      <c r="C1773" s="272" t="str">
        <f t="shared" si="136"/>
        <v/>
      </c>
      <c r="D1773" s="272" t="str">
        <f t="shared" si="137"/>
        <v/>
      </c>
      <c r="E1773" s="272">
        <f t="shared" si="138"/>
        <v>0</v>
      </c>
      <c r="F1773" s="272">
        <v>1771</v>
      </c>
      <c r="G1773" s="272" t="str">
        <f t="shared" si="139"/>
        <v/>
      </c>
      <c r="H1773" s="272" t="str">
        <f>IFERROR(VLOOKUP(B1773,CAPTURE_DATA!$W$4:$Z$2000,4,FALSE),"")</f>
        <v/>
      </c>
    </row>
    <row r="1774" spans="1:8" x14ac:dyDescent="0.35">
      <c r="A1774" s="272">
        <f t="shared" si="135"/>
        <v>1</v>
      </c>
      <c r="B1774" s="7" t="str">
        <f>IF(CAPTURE_DATA!W1775=0,"",CAPTURE_DATA!W1775)</f>
        <v/>
      </c>
      <c r="C1774" s="272" t="str">
        <f t="shared" si="136"/>
        <v/>
      </c>
      <c r="D1774" s="272" t="str">
        <f t="shared" si="137"/>
        <v/>
      </c>
      <c r="E1774" s="272">
        <f t="shared" si="138"/>
        <v>0</v>
      </c>
      <c r="F1774" s="272">
        <v>1772</v>
      </c>
      <c r="G1774" s="272" t="str">
        <f t="shared" si="139"/>
        <v/>
      </c>
      <c r="H1774" s="272" t="str">
        <f>IFERROR(VLOOKUP(B1774,CAPTURE_DATA!$W$4:$Z$2000,4,FALSE),"")</f>
        <v/>
      </c>
    </row>
    <row r="1775" spans="1:8" x14ac:dyDescent="0.35">
      <c r="A1775" s="272">
        <f t="shared" si="135"/>
        <v>1</v>
      </c>
      <c r="B1775" s="7" t="str">
        <f>IF(CAPTURE_DATA!W1776=0,"",CAPTURE_DATA!W1776)</f>
        <v/>
      </c>
      <c r="C1775" s="272" t="str">
        <f t="shared" si="136"/>
        <v/>
      </c>
      <c r="D1775" s="272" t="str">
        <f t="shared" si="137"/>
        <v/>
      </c>
      <c r="E1775" s="272">
        <f t="shared" si="138"/>
        <v>0</v>
      </c>
      <c r="F1775" s="272">
        <v>1773</v>
      </c>
      <c r="G1775" s="272" t="str">
        <f t="shared" si="139"/>
        <v/>
      </c>
      <c r="H1775" s="272" t="str">
        <f>IFERROR(VLOOKUP(B1775,CAPTURE_DATA!$W$4:$Z$2000,4,FALSE),"")</f>
        <v/>
      </c>
    </row>
    <row r="1776" spans="1:8" x14ac:dyDescent="0.35">
      <c r="A1776" s="272">
        <f t="shared" si="135"/>
        <v>1</v>
      </c>
      <c r="B1776" s="7" t="str">
        <f>IF(CAPTURE_DATA!W1777=0,"",CAPTURE_DATA!W1777)</f>
        <v/>
      </c>
      <c r="C1776" s="272" t="str">
        <f t="shared" si="136"/>
        <v/>
      </c>
      <c r="D1776" s="272" t="str">
        <f t="shared" si="137"/>
        <v/>
      </c>
      <c r="E1776" s="272">
        <f t="shared" si="138"/>
        <v>0</v>
      </c>
      <c r="F1776" s="272">
        <v>1774</v>
      </c>
      <c r="G1776" s="272" t="str">
        <f t="shared" si="139"/>
        <v/>
      </c>
      <c r="H1776" s="272" t="str">
        <f>IFERROR(VLOOKUP(B1776,CAPTURE_DATA!$W$4:$Z$2000,4,FALSE),"")</f>
        <v/>
      </c>
    </row>
    <row r="1777" spans="1:8" x14ac:dyDescent="0.35">
      <c r="A1777" s="272">
        <f t="shared" si="135"/>
        <v>1</v>
      </c>
      <c r="B1777" s="7" t="str">
        <f>IF(CAPTURE_DATA!W1778=0,"",CAPTURE_DATA!W1778)</f>
        <v/>
      </c>
      <c r="C1777" s="272" t="str">
        <f t="shared" si="136"/>
        <v/>
      </c>
      <c r="D1777" s="272" t="str">
        <f t="shared" si="137"/>
        <v/>
      </c>
      <c r="E1777" s="272">
        <f t="shared" si="138"/>
        <v>0</v>
      </c>
      <c r="F1777" s="272">
        <v>1775</v>
      </c>
      <c r="G1777" s="272" t="str">
        <f t="shared" si="139"/>
        <v/>
      </c>
      <c r="H1777" s="272" t="str">
        <f>IFERROR(VLOOKUP(B1777,CAPTURE_DATA!$W$4:$Z$2000,4,FALSE),"")</f>
        <v/>
      </c>
    </row>
    <row r="1778" spans="1:8" x14ac:dyDescent="0.35">
      <c r="A1778" s="272">
        <f t="shared" si="135"/>
        <v>1</v>
      </c>
      <c r="B1778" s="7" t="str">
        <f>IF(CAPTURE_DATA!W1779=0,"",CAPTURE_DATA!W1779)</f>
        <v/>
      </c>
      <c r="C1778" s="272" t="str">
        <f t="shared" si="136"/>
        <v/>
      </c>
      <c r="D1778" s="272" t="str">
        <f t="shared" si="137"/>
        <v/>
      </c>
      <c r="E1778" s="272">
        <f t="shared" si="138"/>
        <v>0</v>
      </c>
      <c r="F1778" s="272">
        <v>1776</v>
      </c>
      <c r="G1778" s="272" t="str">
        <f t="shared" si="139"/>
        <v/>
      </c>
      <c r="H1778" s="272" t="str">
        <f>IFERROR(VLOOKUP(B1778,CAPTURE_DATA!$W$4:$Z$2000,4,FALSE),"")</f>
        <v/>
      </c>
    </row>
    <row r="1779" spans="1:8" x14ac:dyDescent="0.35">
      <c r="A1779" s="272">
        <f t="shared" si="135"/>
        <v>1</v>
      </c>
      <c r="B1779" s="7" t="str">
        <f>IF(CAPTURE_DATA!W1780=0,"",CAPTURE_DATA!W1780)</f>
        <v/>
      </c>
      <c r="C1779" s="272" t="str">
        <f t="shared" si="136"/>
        <v/>
      </c>
      <c r="D1779" s="272" t="str">
        <f t="shared" si="137"/>
        <v/>
      </c>
      <c r="E1779" s="272">
        <f t="shared" si="138"/>
        <v>0</v>
      </c>
      <c r="F1779" s="272">
        <v>1777</v>
      </c>
      <c r="G1779" s="272" t="str">
        <f t="shared" si="139"/>
        <v/>
      </c>
      <c r="H1779" s="272" t="str">
        <f>IFERROR(VLOOKUP(B1779,CAPTURE_DATA!$W$4:$Z$2000,4,FALSE),"")</f>
        <v/>
      </c>
    </row>
    <row r="1780" spans="1:8" x14ac:dyDescent="0.35">
      <c r="A1780" s="272">
        <f t="shared" si="135"/>
        <v>1</v>
      </c>
      <c r="B1780" s="7" t="str">
        <f>IF(CAPTURE_DATA!W1781=0,"",CAPTURE_DATA!W1781)</f>
        <v/>
      </c>
      <c r="C1780" s="272" t="str">
        <f t="shared" si="136"/>
        <v/>
      </c>
      <c r="D1780" s="272" t="str">
        <f t="shared" si="137"/>
        <v/>
      </c>
      <c r="E1780" s="272">
        <f t="shared" si="138"/>
        <v>0</v>
      </c>
      <c r="F1780" s="272">
        <v>1778</v>
      </c>
      <c r="G1780" s="272" t="str">
        <f t="shared" si="139"/>
        <v/>
      </c>
      <c r="H1780" s="272" t="str">
        <f>IFERROR(VLOOKUP(B1780,CAPTURE_DATA!$W$4:$Z$2000,4,FALSE),"")</f>
        <v/>
      </c>
    </row>
    <row r="1781" spans="1:8" x14ac:dyDescent="0.35">
      <c r="A1781" s="272">
        <f t="shared" si="135"/>
        <v>1</v>
      </c>
      <c r="B1781" s="7" t="str">
        <f>IF(CAPTURE_DATA!W1782=0,"",CAPTURE_DATA!W1782)</f>
        <v/>
      </c>
      <c r="C1781" s="272" t="str">
        <f t="shared" si="136"/>
        <v/>
      </c>
      <c r="D1781" s="272" t="str">
        <f t="shared" si="137"/>
        <v/>
      </c>
      <c r="E1781" s="272">
        <f t="shared" si="138"/>
        <v>0</v>
      </c>
      <c r="F1781" s="272">
        <v>1779</v>
      </c>
      <c r="G1781" s="272" t="str">
        <f t="shared" si="139"/>
        <v/>
      </c>
      <c r="H1781" s="272" t="str">
        <f>IFERROR(VLOOKUP(B1781,CAPTURE_DATA!$W$4:$Z$2000,4,FALSE),"")</f>
        <v/>
      </c>
    </row>
    <row r="1782" spans="1:8" x14ac:dyDescent="0.35">
      <c r="A1782" s="272">
        <f t="shared" si="135"/>
        <v>1</v>
      </c>
      <c r="B1782" s="7" t="str">
        <f>IF(CAPTURE_DATA!W1783=0,"",CAPTURE_DATA!W1783)</f>
        <v/>
      </c>
      <c r="C1782" s="272" t="str">
        <f t="shared" si="136"/>
        <v/>
      </c>
      <c r="D1782" s="272" t="str">
        <f t="shared" si="137"/>
        <v/>
      </c>
      <c r="E1782" s="272">
        <f t="shared" si="138"/>
        <v>0</v>
      </c>
      <c r="F1782" s="272">
        <v>1780</v>
      </c>
      <c r="G1782" s="272" t="str">
        <f t="shared" si="139"/>
        <v/>
      </c>
      <c r="H1782" s="272" t="str">
        <f>IFERROR(VLOOKUP(B1782,CAPTURE_DATA!$W$4:$Z$2000,4,FALSE),"")</f>
        <v/>
      </c>
    </row>
    <row r="1783" spans="1:8" x14ac:dyDescent="0.35">
      <c r="A1783" s="272">
        <f t="shared" si="135"/>
        <v>1</v>
      </c>
      <c r="B1783" s="7" t="str">
        <f>IF(CAPTURE_DATA!W1784=0,"",CAPTURE_DATA!W1784)</f>
        <v/>
      </c>
      <c r="C1783" s="272" t="str">
        <f t="shared" si="136"/>
        <v/>
      </c>
      <c r="D1783" s="272" t="str">
        <f t="shared" si="137"/>
        <v/>
      </c>
      <c r="E1783" s="272">
        <f t="shared" si="138"/>
        <v>0</v>
      </c>
      <c r="F1783" s="272">
        <v>1781</v>
      </c>
      <c r="G1783" s="272" t="str">
        <f t="shared" si="139"/>
        <v/>
      </c>
      <c r="H1783" s="272" t="str">
        <f>IFERROR(VLOOKUP(B1783,CAPTURE_DATA!$W$4:$Z$2000,4,FALSE),"")</f>
        <v/>
      </c>
    </row>
    <row r="1784" spans="1:8" x14ac:dyDescent="0.35">
      <c r="A1784" s="272">
        <f t="shared" si="135"/>
        <v>1</v>
      </c>
      <c r="B1784" s="7" t="str">
        <f>IF(CAPTURE_DATA!W1785=0,"",CAPTURE_DATA!W1785)</f>
        <v/>
      </c>
      <c r="C1784" s="272" t="str">
        <f t="shared" si="136"/>
        <v/>
      </c>
      <c r="D1784" s="272" t="str">
        <f t="shared" si="137"/>
        <v/>
      </c>
      <c r="E1784" s="272">
        <f t="shared" si="138"/>
        <v>0</v>
      </c>
      <c r="F1784" s="272">
        <v>1782</v>
      </c>
      <c r="G1784" s="272" t="str">
        <f t="shared" si="139"/>
        <v/>
      </c>
      <c r="H1784" s="272" t="str">
        <f>IFERROR(VLOOKUP(B1784,CAPTURE_DATA!$W$4:$Z$2000,4,FALSE),"")</f>
        <v/>
      </c>
    </row>
    <row r="1785" spans="1:8" x14ac:dyDescent="0.35">
      <c r="A1785" s="272">
        <f t="shared" si="135"/>
        <v>1</v>
      </c>
      <c r="B1785" s="7" t="str">
        <f>IF(CAPTURE_DATA!W1786=0,"",CAPTURE_DATA!W1786)</f>
        <v/>
      </c>
      <c r="C1785" s="272" t="str">
        <f t="shared" si="136"/>
        <v/>
      </c>
      <c r="D1785" s="272" t="str">
        <f t="shared" si="137"/>
        <v/>
      </c>
      <c r="E1785" s="272">
        <f t="shared" si="138"/>
        <v>0</v>
      </c>
      <c r="F1785" s="272">
        <v>1783</v>
      </c>
      <c r="G1785" s="272" t="str">
        <f t="shared" si="139"/>
        <v/>
      </c>
      <c r="H1785" s="272" t="str">
        <f>IFERROR(VLOOKUP(B1785,CAPTURE_DATA!$W$4:$Z$2000,4,FALSE),"")</f>
        <v/>
      </c>
    </row>
    <row r="1786" spans="1:8" x14ac:dyDescent="0.35">
      <c r="A1786" s="272">
        <f t="shared" si="135"/>
        <v>1</v>
      </c>
      <c r="B1786" s="7" t="str">
        <f>IF(CAPTURE_DATA!W1787=0,"",CAPTURE_DATA!W1787)</f>
        <v/>
      </c>
      <c r="C1786" s="272" t="str">
        <f t="shared" si="136"/>
        <v/>
      </c>
      <c r="D1786" s="272" t="str">
        <f t="shared" si="137"/>
        <v/>
      </c>
      <c r="E1786" s="272">
        <f t="shared" si="138"/>
        <v>0</v>
      </c>
      <c r="F1786" s="272">
        <v>1784</v>
      </c>
      <c r="G1786" s="272" t="str">
        <f t="shared" si="139"/>
        <v/>
      </c>
      <c r="H1786" s="272" t="str">
        <f>IFERROR(VLOOKUP(B1786,CAPTURE_DATA!$W$4:$Z$2000,4,FALSE),"")</f>
        <v/>
      </c>
    </row>
    <row r="1787" spans="1:8" x14ac:dyDescent="0.35">
      <c r="A1787" s="272">
        <f t="shared" si="135"/>
        <v>1</v>
      </c>
      <c r="B1787" s="7" t="str">
        <f>IF(CAPTURE_DATA!W1788=0,"",CAPTURE_DATA!W1788)</f>
        <v/>
      </c>
      <c r="C1787" s="272" t="str">
        <f t="shared" si="136"/>
        <v/>
      </c>
      <c r="D1787" s="272" t="str">
        <f t="shared" si="137"/>
        <v/>
      </c>
      <c r="E1787" s="272">
        <f t="shared" si="138"/>
        <v>0</v>
      </c>
      <c r="F1787" s="272">
        <v>1785</v>
      </c>
      <c r="G1787" s="272" t="str">
        <f t="shared" si="139"/>
        <v/>
      </c>
      <c r="H1787" s="272" t="str">
        <f>IFERROR(VLOOKUP(B1787,CAPTURE_DATA!$W$4:$Z$2000,4,FALSE),"")</f>
        <v/>
      </c>
    </row>
    <row r="1788" spans="1:8" x14ac:dyDescent="0.35">
      <c r="A1788" s="272">
        <f t="shared" si="135"/>
        <v>1</v>
      </c>
      <c r="B1788" s="7" t="str">
        <f>IF(CAPTURE_DATA!W1789=0,"",CAPTURE_DATA!W1789)</f>
        <v/>
      </c>
      <c r="C1788" s="272" t="str">
        <f t="shared" si="136"/>
        <v/>
      </c>
      <c r="D1788" s="272" t="str">
        <f t="shared" si="137"/>
        <v/>
      </c>
      <c r="E1788" s="272">
        <f t="shared" si="138"/>
        <v>0</v>
      </c>
      <c r="F1788" s="272">
        <v>1786</v>
      </c>
      <c r="G1788" s="272" t="str">
        <f t="shared" si="139"/>
        <v/>
      </c>
      <c r="H1788" s="272" t="str">
        <f>IFERROR(VLOOKUP(B1788,CAPTURE_DATA!$W$4:$Z$2000,4,FALSE),"")</f>
        <v/>
      </c>
    </row>
    <row r="1789" spans="1:8" x14ac:dyDescent="0.35">
      <c r="A1789" s="272">
        <f t="shared" si="135"/>
        <v>1</v>
      </c>
      <c r="B1789" s="7" t="str">
        <f>IF(CAPTURE_DATA!W1790=0,"",CAPTURE_DATA!W1790)</f>
        <v/>
      </c>
      <c r="C1789" s="272" t="str">
        <f t="shared" si="136"/>
        <v/>
      </c>
      <c r="D1789" s="272" t="str">
        <f t="shared" si="137"/>
        <v/>
      </c>
      <c r="E1789" s="272">
        <f t="shared" si="138"/>
        <v>0</v>
      </c>
      <c r="F1789" s="272">
        <v>1787</v>
      </c>
      <c r="G1789" s="272" t="str">
        <f t="shared" si="139"/>
        <v/>
      </c>
      <c r="H1789" s="272" t="str">
        <f>IFERROR(VLOOKUP(B1789,CAPTURE_DATA!$W$4:$Z$2000,4,FALSE),"")</f>
        <v/>
      </c>
    </row>
    <row r="1790" spans="1:8" x14ac:dyDescent="0.35">
      <c r="A1790" s="272">
        <f t="shared" si="135"/>
        <v>1</v>
      </c>
      <c r="B1790" s="7" t="str">
        <f>IF(CAPTURE_DATA!W1791=0,"",CAPTURE_DATA!W1791)</f>
        <v/>
      </c>
      <c r="C1790" s="272" t="str">
        <f t="shared" si="136"/>
        <v/>
      </c>
      <c r="D1790" s="272" t="str">
        <f t="shared" si="137"/>
        <v/>
      </c>
      <c r="E1790" s="272">
        <f t="shared" si="138"/>
        <v>0</v>
      </c>
      <c r="F1790" s="272">
        <v>1788</v>
      </c>
      <c r="G1790" s="272" t="str">
        <f t="shared" si="139"/>
        <v/>
      </c>
      <c r="H1790" s="272" t="str">
        <f>IFERROR(VLOOKUP(B1790,CAPTURE_DATA!$W$4:$Z$2000,4,FALSE),"")</f>
        <v/>
      </c>
    </row>
    <row r="1791" spans="1:8" x14ac:dyDescent="0.35">
      <c r="A1791" s="272">
        <f t="shared" si="135"/>
        <v>1</v>
      </c>
      <c r="B1791" s="7" t="str">
        <f>IF(CAPTURE_DATA!W1792=0,"",CAPTURE_DATA!W1792)</f>
        <v/>
      </c>
      <c r="C1791" s="272" t="str">
        <f t="shared" si="136"/>
        <v/>
      </c>
      <c r="D1791" s="272" t="str">
        <f t="shared" si="137"/>
        <v/>
      </c>
      <c r="E1791" s="272">
        <f t="shared" si="138"/>
        <v>0</v>
      </c>
      <c r="F1791" s="272">
        <v>1789</v>
      </c>
      <c r="G1791" s="272" t="str">
        <f t="shared" si="139"/>
        <v/>
      </c>
      <c r="H1791" s="272" t="str">
        <f>IFERROR(VLOOKUP(B1791,CAPTURE_DATA!$W$4:$Z$2000,4,FALSE),"")</f>
        <v/>
      </c>
    </row>
    <row r="1792" spans="1:8" x14ac:dyDescent="0.35">
      <c r="A1792" s="272">
        <f t="shared" si="135"/>
        <v>1</v>
      </c>
      <c r="B1792" s="7" t="str">
        <f>IF(CAPTURE_DATA!W1793=0,"",CAPTURE_DATA!W1793)</f>
        <v/>
      </c>
      <c r="C1792" s="272" t="str">
        <f t="shared" si="136"/>
        <v/>
      </c>
      <c r="D1792" s="272" t="str">
        <f t="shared" si="137"/>
        <v/>
      </c>
      <c r="E1792" s="272">
        <f t="shared" si="138"/>
        <v>0</v>
      </c>
      <c r="F1792" s="272">
        <v>1790</v>
      </c>
      <c r="G1792" s="272" t="str">
        <f t="shared" si="139"/>
        <v/>
      </c>
      <c r="H1792" s="272" t="str">
        <f>IFERROR(VLOOKUP(B1792,CAPTURE_DATA!$W$4:$Z$2000,4,FALSE),"")</f>
        <v/>
      </c>
    </row>
    <row r="1793" spans="1:8" x14ac:dyDescent="0.35">
      <c r="A1793" s="272">
        <f t="shared" si="135"/>
        <v>1</v>
      </c>
      <c r="B1793" s="7" t="str">
        <f>IF(CAPTURE_DATA!W1794=0,"",CAPTURE_DATA!W1794)</f>
        <v/>
      </c>
      <c r="C1793" s="272" t="str">
        <f t="shared" si="136"/>
        <v/>
      </c>
      <c r="D1793" s="272" t="str">
        <f t="shared" si="137"/>
        <v/>
      </c>
      <c r="E1793" s="272">
        <f t="shared" si="138"/>
        <v>0</v>
      </c>
      <c r="F1793" s="272">
        <v>1791</v>
      </c>
      <c r="G1793" s="272" t="str">
        <f t="shared" si="139"/>
        <v/>
      </c>
      <c r="H1793" s="272" t="str">
        <f>IFERROR(VLOOKUP(B1793,CAPTURE_DATA!$W$4:$Z$2000,4,FALSE),"")</f>
        <v/>
      </c>
    </row>
    <row r="1794" spans="1:8" x14ac:dyDescent="0.35">
      <c r="A1794" s="272">
        <f t="shared" si="135"/>
        <v>1</v>
      </c>
      <c r="B1794" s="7" t="str">
        <f>IF(CAPTURE_DATA!W1795=0,"",CAPTURE_DATA!W1795)</f>
        <v/>
      </c>
      <c r="C1794" s="272" t="str">
        <f t="shared" si="136"/>
        <v/>
      </c>
      <c r="D1794" s="272" t="str">
        <f t="shared" si="137"/>
        <v/>
      </c>
      <c r="E1794" s="272">
        <f t="shared" si="138"/>
        <v>0</v>
      </c>
      <c r="F1794" s="272">
        <v>1792</v>
      </c>
      <c r="G1794" s="272" t="str">
        <f t="shared" si="139"/>
        <v/>
      </c>
      <c r="H1794" s="272" t="str">
        <f>IFERROR(VLOOKUP(B1794,CAPTURE_DATA!$W$4:$Z$2000,4,FALSE),"")</f>
        <v/>
      </c>
    </row>
    <row r="1795" spans="1:8" x14ac:dyDescent="0.35">
      <c r="A1795" s="272">
        <f t="shared" si="135"/>
        <v>1</v>
      </c>
      <c r="B1795" s="7" t="str">
        <f>IF(CAPTURE_DATA!W1796=0,"",CAPTURE_DATA!W1796)</f>
        <v/>
      </c>
      <c r="C1795" s="272" t="str">
        <f t="shared" si="136"/>
        <v/>
      </c>
      <c r="D1795" s="272" t="str">
        <f t="shared" si="137"/>
        <v/>
      </c>
      <c r="E1795" s="272">
        <f t="shared" si="138"/>
        <v>0</v>
      </c>
      <c r="F1795" s="272">
        <v>1793</v>
      </c>
      <c r="G1795" s="272" t="str">
        <f t="shared" si="139"/>
        <v/>
      </c>
      <c r="H1795" s="272" t="str">
        <f>IFERROR(VLOOKUP(B1795,CAPTURE_DATA!$W$4:$Z$2000,4,FALSE),"")</f>
        <v/>
      </c>
    </row>
    <row r="1796" spans="1:8" x14ac:dyDescent="0.35">
      <c r="A1796" s="272">
        <f t="shared" ref="A1796:A1859" si="140">RANK(E1796,$E$3:$E$2000,)</f>
        <v>1</v>
      </c>
      <c r="B1796" s="7" t="str">
        <f>IF(CAPTURE_DATA!W1797=0,"",CAPTURE_DATA!W1797)</f>
        <v/>
      </c>
      <c r="C1796" s="272" t="str">
        <f t="shared" ref="C1796:C1859" si="141">IFERROR(VALUE(B1796),"")</f>
        <v/>
      </c>
      <c r="D1796" s="272" t="str">
        <f t="shared" ref="D1796:D1859" si="142">IF(CONCATENATE(B1796,"-",H1796)="-","",(CONCATENATE(B1796,"-",H1796)))</f>
        <v/>
      </c>
      <c r="E1796" s="272">
        <f t="shared" ref="E1796:E1859" si="143">IF(C1796="",0,C1796)</f>
        <v>0</v>
      </c>
      <c r="F1796" s="272">
        <v>1794</v>
      </c>
      <c r="G1796" s="272" t="str">
        <f t="shared" ref="G1796:G1859" si="144">IFERROR(VLOOKUP(F1796,$A$1:$D$2000,4,FALSE),"")</f>
        <v/>
      </c>
      <c r="H1796" s="272" t="str">
        <f>IFERROR(VLOOKUP(B1796,CAPTURE_DATA!$W$4:$Z$2000,4,FALSE),"")</f>
        <v/>
      </c>
    </row>
    <row r="1797" spans="1:8" x14ac:dyDescent="0.35">
      <c r="A1797" s="272">
        <f t="shared" si="140"/>
        <v>1</v>
      </c>
      <c r="B1797" s="7" t="str">
        <f>IF(CAPTURE_DATA!W1798=0,"",CAPTURE_DATA!W1798)</f>
        <v/>
      </c>
      <c r="C1797" s="272" t="str">
        <f t="shared" si="141"/>
        <v/>
      </c>
      <c r="D1797" s="272" t="str">
        <f t="shared" si="142"/>
        <v/>
      </c>
      <c r="E1797" s="272">
        <f t="shared" si="143"/>
        <v>0</v>
      </c>
      <c r="F1797" s="272">
        <v>1795</v>
      </c>
      <c r="G1797" s="272" t="str">
        <f t="shared" si="144"/>
        <v/>
      </c>
      <c r="H1797" s="272" t="str">
        <f>IFERROR(VLOOKUP(B1797,CAPTURE_DATA!$W$4:$Z$2000,4,FALSE),"")</f>
        <v/>
      </c>
    </row>
    <row r="1798" spans="1:8" x14ac:dyDescent="0.35">
      <c r="A1798" s="272">
        <f t="shared" si="140"/>
        <v>1</v>
      </c>
      <c r="B1798" s="7" t="str">
        <f>IF(CAPTURE_DATA!W1799=0,"",CAPTURE_DATA!W1799)</f>
        <v/>
      </c>
      <c r="C1798" s="272" t="str">
        <f t="shared" si="141"/>
        <v/>
      </c>
      <c r="D1798" s="272" t="str">
        <f t="shared" si="142"/>
        <v/>
      </c>
      <c r="E1798" s="272">
        <f t="shared" si="143"/>
        <v>0</v>
      </c>
      <c r="F1798" s="272">
        <v>1796</v>
      </c>
      <c r="G1798" s="272" t="str">
        <f t="shared" si="144"/>
        <v/>
      </c>
      <c r="H1798" s="272" t="str">
        <f>IFERROR(VLOOKUP(B1798,CAPTURE_DATA!$W$4:$Z$2000,4,FALSE),"")</f>
        <v/>
      </c>
    </row>
    <row r="1799" spans="1:8" x14ac:dyDescent="0.35">
      <c r="A1799" s="272">
        <f t="shared" si="140"/>
        <v>1</v>
      </c>
      <c r="B1799" s="7" t="str">
        <f>IF(CAPTURE_DATA!W1800=0,"",CAPTURE_DATA!W1800)</f>
        <v/>
      </c>
      <c r="C1799" s="272" t="str">
        <f t="shared" si="141"/>
        <v/>
      </c>
      <c r="D1799" s="272" t="str">
        <f t="shared" si="142"/>
        <v/>
      </c>
      <c r="E1799" s="272">
        <f t="shared" si="143"/>
        <v>0</v>
      </c>
      <c r="F1799" s="272">
        <v>1797</v>
      </c>
      <c r="G1799" s="272" t="str">
        <f t="shared" si="144"/>
        <v/>
      </c>
      <c r="H1799" s="272" t="str">
        <f>IFERROR(VLOOKUP(B1799,CAPTURE_DATA!$W$4:$Z$2000,4,FALSE),"")</f>
        <v/>
      </c>
    </row>
    <row r="1800" spans="1:8" x14ac:dyDescent="0.35">
      <c r="A1800" s="272">
        <f t="shared" si="140"/>
        <v>1</v>
      </c>
      <c r="B1800" s="7" t="str">
        <f>IF(CAPTURE_DATA!W1801=0,"",CAPTURE_DATA!W1801)</f>
        <v/>
      </c>
      <c r="C1800" s="272" t="str">
        <f t="shared" si="141"/>
        <v/>
      </c>
      <c r="D1800" s="272" t="str">
        <f t="shared" si="142"/>
        <v/>
      </c>
      <c r="E1800" s="272">
        <f t="shared" si="143"/>
        <v>0</v>
      </c>
      <c r="F1800" s="272">
        <v>1798</v>
      </c>
      <c r="G1800" s="272" t="str">
        <f t="shared" si="144"/>
        <v/>
      </c>
      <c r="H1800" s="272" t="str">
        <f>IFERROR(VLOOKUP(B1800,CAPTURE_DATA!$W$4:$Z$2000,4,FALSE),"")</f>
        <v/>
      </c>
    </row>
    <row r="1801" spans="1:8" x14ac:dyDescent="0.35">
      <c r="A1801" s="272">
        <f t="shared" si="140"/>
        <v>1</v>
      </c>
      <c r="B1801" s="7" t="str">
        <f>IF(CAPTURE_DATA!W1802=0,"",CAPTURE_DATA!W1802)</f>
        <v/>
      </c>
      <c r="C1801" s="272" t="str">
        <f t="shared" si="141"/>
        <v/>
      </c>
      <c r="D1801" s="272" t="str">
        <f t="shared" si="142"/>
        <v/>
      </c>
      <c r="E1801" s="272">
        <f t="shared" si="143"/>
        <v>0</v>
      </c>
      <c r="F1801" s="272">
        <v>1799</v>
      </c>
      <c r="G1801" s="272" t="str">
        <f t="shared" si="144"/>
        <v/>
      </c>
      <c r="H1801" s="272" t="str">
        <f>IFERROR(VLOOKUP(B1801,CAPTURE_DATA!$W$4:$Z$2000,4,FALSE),"")</f>
        <v/>
      </c>
    </row>
    <row r="1802" spans="1:8" x14ac:dyDescent="0.35">
      <c r="A1802" s="272">
        <f t="shared" si="140"/>
        <v>1</v>
      </c>
      <c r="B1802" s="7" t="str">
        <f>IF(CAPTURE_DATA!W1803=0,"",CAPTURE_DATA!W1803)</f>
        <v/>
      </c>
      <c r="C1802" s="272" t="str">
        <f t="shared" si="141"/>
        <v/>
      </c>
      <c r="D1802" s="272" t="str">
        <f t="shared" si="142"/>
        <v/>
      </c>
      <c r="E1802" s="272">
        <f t="shared" si="143"/>
        <v>0</v>
      </c>
      <c r="F1802" s="272">
        <v>1800</v>
      </c>
      <c r="G1802" s="272" t="str">
        <f t="shared" si="144"/>
        <v/>
      </c>
      <c r="H1802" s="272" t="str">
        <f>IFERROR(VLOOKUP(B1802,CAPTURE_DATA!$W$4:$Z$2000,4,FALSE),"")</f>
        <v/>
      </c>
    </row>
    <row r="1803" spans="1:8" x14ac:dyDescent="0.35">
      <c r="A1803" s="272">
        <f t="shared" si="140"/>
        <v>1</v>
      </c>
      <c r="B1803" s="7" t="str">
        <f>IF(CAPTURE_DATA!W1804=0,"",CAPTURE_DATA!W1804)</f>
        <v/>
      </c>
      <c r="C1803" s="272" t="str">
        <f t="shared" si="141"/>
        <v/>
      </c>
      <c r="D1803" s="272" t="str">
        <f t="shared" si="142"/>
        <v/>
      </c>
      <c r="E1803" s="272">
        <f t="shared" si="143"/>
        <v>0</v>
      </c>
      <c r="F1803" s="272">
        <v>1801</v>
      </c>
      <c r="G1803" s="272" t="str">
        <f t="shared" si="144"/>
        <v/>
      </c>
      <c r="H1803" s="272" t="str">
        <f>IFERROR(VLOOKUP(B1803,CAPTURE_DATA!$W$4:$Z$2000,4,FALSE),"")</f>
        <v/>
      </c>
    </row>
    <row r="1804" spans="1:8" x14ac:dyDescent="0.35">
      <c r="A1804" s="272">
        <f t="shared" si="140"/>
        <v>1</v>
      </c>
      <c r="B1804" s="7" t="str">
        <f>IF(CAPTURE_DATA!W1805=0,"",CAPTURE_DATA!W1805)</f>
        <v/>
      </c>
      <c r="C1804" s="272" t="str">
        <f t="shared" si="141"/>
        <v/>
      </c>
      <c r="D1804" s="272" t="str">
        <f t="shared" si="142"/>
        <v/>
      </c>
      <c r="E1804" s="272">
        <f t="shared" si="143"/>
        <v>0</v>
      </c>
      <c r="F1804" s="272">
        <v>1802</v>
      </c>
      <c r="G1804" s="272" t="str">
        <f t="shared" si="144"/>
        <v/>
      </c>
      <c r="H1804" s="272" t="str">
        <f>IFERROR(VLOOKUP(B1804,CAPTURE_DATA!$W$4:$Z$2000,4,FALSE),"")</f>
        <v/>
      </c>
    </row>
    <row r="1805" spans="1:8" x14ac:dyDescent="0.35">
      <c r="A1805" s="272">
        <f t="shared" si="140"/>
        <v>1</v>
      </c>
      <c r="B1805" s="7" t="str">
        <f>IF(CAPTURE_DATA!W1806=0,"",CAPTURE_DATA!W1806)</f>
        <v/>
      </c>
      <c r="C1805" s="272" t="str">
        <f t="shared" si="141"/>
        <v/>
      </c>
      <c r="D1805" s="272" t="str">
        <f t="shared" si="142"/>
        <v/>
      </c>
      <c r="E1805" s="272">
        <f t="shared" si="143"/>
        <v>0</v>
      </c>
      <c r="F1805" s="272">
        <v>1803</v>
      </c>
      <c r="G1805" s="272" t="str">
        <f t="shared" si="144"/>
        <v/>
      </c>
      <c r="H1805" s="272" t="str">
        <f>IFERROR(VLOOKUP(B1805,CAPTURE_DATA!$W$4:$Z$2000,4,FALSE),"")</f>
        <v/>
      </c>
    </row>
    <row r="1806" spans="1:8" x14ac:dyDescent="0.35">
      <c r="A1806" s="272">
        <f t="shared" si="140"/>
        <v>1</v>
      </c>
      <c r="B1806" s="7" t="str">
        <f>IF(CAPTURE_DATA!W1807=0,"",CAPTURE_DATA!W1807)</f>
        <v/>
      </c>
      <c r="C1806" s="272" t="str">
        <f t="shared" si="141"/>
        <v/>
      </c>
      <c r="D1806" s="272" t="str">
        <f t="shared" si="142"/>
        <v/>
      </c>
      <c r="E1806" s="272">
        <f t="shared" si="143"/>
        <v>0</v>
      </c>
      <c r="F1806" s="272">
        <v>1804</v>
      </c>
      <c r="G1806" s="272" t="str">
        <f t="shared" si="144"/>
        <v/>
      </c>
      <c r="H1806" s="272" t="str">
        <f>IFERROR(VLOOKUP(B1806,CAPTURE_DATA!$W$4:$Z$2000,4,FALSE),"")</f>
        <v/>
      </c>
    </row>
    <row r="1807" spans="1:8" x14ac:dyDescent="0.35">
      <c r="A1807" s="272">
        <f t="shared" si="140"/>
        <v>1</v>
      </c>
      <c r="B1807" s="7" t="str">
        <f>IF(CAPTURE_DATA!W1808=0,"",CAPTURE_DATA!W1808)</f>
        <v/>
      </c>
      <c r="C1807" s="272" t="str">
        <f t="shared" si="141"/>
        <v/>
      </c>
      <c r="D1807" s="272" t="str">
        <f t="shared" si="142"/>
        <v/>
      </c>
      <c r="E1807" s="272">
        <f t="shared" si="143"/>
        <v>0</v>
      </c>
      <c r="F1807" s="272">
        <v>1805</v>
      </c>
      <c r="G1807" s="272" t="str">
        <f t="shared" si="144"/>
        <v/>
      </c>
      <c r="H1807" s="272" t="str">
        <f>IFERROR(VLOOKUP(B1807,CAPTURE_DATA!$W$4:$Z$2000,4,FALSE),"")</f>
        <v/>
      </c>
    </row>
    <row r="1808" spans="1:8" x14ac:dyDescent="0.35">
      <c r="A1808" s="272">
        <f t="shared" si="140"/>
        <v>1</v>
      </c>
      <c r="B1808" s="7" t="str">
        <f>IF(CAPTURE_DATA!W1809=0,"",CAPTURE_DATA!W1809)</f>
        <v/>
      </c>
      <c r="C1808" s="272" t="str">
        <f t="shared" si="141"/>
        <v/>
      </c>
      <c r="D1808" s="272" t="str">
        <f t="shared" si="142"/>
        <v/>
      </c>
      <c r="E1808" s="272">
        <f t="shared" si="143"/>
        <v>0</v>
      </c>
      <c r="F1808" s="272">
        <v>1806</v>
      </c>
      <c r="G1808" s="272" t="str">
        <f t="shared" si="144"/>
        <v/>
      </c>
      <c r="H1808" s="272" t="str">
        <f>IFERROR(VLOOKUP(B1808,CAPTURE_DATA!$W$4:$Z$2000,4,FALSE),"")</f>
        <v/>
      </c>
    </row>
    <row r="1809" spans="1:8" x14ac:dyDescent="0.35">
      <c r="A1809" s="272">
        <f t="shared" si="140"/>
        <v>1</v>
      </c>
      <c r="B1809" s="7" t="str">
        <f>IF(CAPTURE_DATA!W1810=0,"",CAPTURE_DATA!W1810)</f>
        <v/>
      </c>
      <c r="C1809" s="272" t="str">
        <f t="shared" si="141"/>
        <v/>
      </c>
      <c r="D1809" s="272" t="str">
        <f t="shared" si="142"/>
        <v/>
      </c>
      <c r="E1809" s="272">
        <f t="shared" si="143"/>
        <v>0</v>
      </c>
      <c r="F1809" s="272">
        <v>1807</v>
      </c>
      <c r="G1809" s="272" t="str">
        <f t="shared" si="144"/>
        <v/>
      </c>
      <c r="H1809" s="272" t="str">
        <f>IFERROR(VLOOKUP(B1809,CAPTURE_DATA!$W$4:$Z$2000,4,FALSE),"")</f>
        <v/>
      </c>
    </row>
    <row r="1810" spans="1:8" x14ac:dyDescent="0.35">
      <c r="A1810" s="272">
        <f t="shared" si="140"/>
        <v>1</v>
      </c>
      <c r="B1810" s="7" t="str">
        <f>IF(CAPTURE_DATA!W1811=0,"",CAPTURE_DATA!W1811)</f>
        <v/>
      </c>
      <c r="C1810" s="272" t="str">
        <f t="shared" si="141"/>
        <v/>
      </c>
      <c r="D1810" s="272" t="str">
        <f t="shared" si="142"/>
        <v/>
      </c>
      <c r="E1810" s="272">
        <f t="shared" si="143"/>
        <v>0</v>
      </c>
      <c r="F1810" s="272">
        <v>1808</v>
      </c>
      <c r="G1810" s="272" t="str">
        <f t="shared" si="144"/>
        <v/>
      </c>
      <c r="H1810" s="272" t="str">
        <f>IFERROR(VLOOKUP(B1810,CAPTURE_DATA!$W$4:$Z$2000,4,FALSE),"")</f>
        <v/>
      </c>
    </row>
    <row r="1811" spans="1:8" x14ac:dyDescent="0.35">
      <c r="A1811" s="272">
        <f t="shared" si="140"/>
        <v>1</v>
      </c>
      <c r="B1811" s="7" t="str">
        <f>IF(CAPTURE_DATA!W1812=0,"",CAPTURE_DATA!W1812)</f>
        <v/>
      </c>
      <c r="C1811" s="272" t="str">
        <f t="shared" si="141"/>
        <v/>
      </c>
      <c r="D1811" s="272" t="str">
        <f t="shared" si="142"/>
        <v/>
      </c>
      <c r="E1811" s="272">
        <f t="shared" si="143"/>
        <v>0</v>
      </c>
      <c r="F1811" s="272">
        <v>1809</v>
      </c>
      <c r="G1811" s="272" t="str">
        <f t="shared" si="144"/>
        <v/>
      </c>
      <c r="H1811" s="272" t="str">
        <f>IFERROR(VLOOKUP(B1811,CAPTURE_DATA!$W$4:$Z$2000,4,FALSE),"")</f>
        <v/>
      </c>
    </row>
    <row r="1812" spans="1:8" x14ac:dyDescent="0.35">
      <c r="A1812" s="272">
        <f t="shared" si="140"/>
        <v>1</v>
      </c>
      <c r="B1812" s="7" t="str">
        <f>IF(CAPTURE_DATA!W1813=0,"",CAPTURE_DATA!W1813)</f>
        <v/>
      </c>
      <c r="C1812" s="272" t="str">
        <f t="shared" si="141"/>
        <v/>
      </c>
      <c r="D1812" s="272" t="str">
        <f t="shared" si="142"/>
        <v/>
      </c>
      <c r="E1812" s="272">
        <f t="shared" si="143"/>
        <v>0</v>
      </c>
      <c r="F1812" s="272">
        <v>1810</v>
      </c>
      <c r="G1812" s="272" t="str">
        <f t="shared" si="144"/>
        <v/>
      </c>
      <c r="H1812" s="272" t="str">
        <f>IFERROR(VLOOKUP(B1812,CAPTURE_DATA!$W$4:$Z$2000,4,FALSE),"")</f>
        <v/>
      </c>
    </row>
    <row r="1813" spans="1:8" x14ac:dyDescent="0.35">
      <c r="A1813" s="272">
        <f t="shared" si="140"/>
        <v>1</v>
      </c>
      <c r="B1813" s="7" t="str">
        <f>IF(CAPTURE_DATA!W1814=0,"",CAPTURE_DATA!W1814)</f>
        <v/>
      </c>
      <c r="C1813" s="272" t="str">
        <f t="shared" si="141"/>
        <v/>
      </c>
      <c r="D1813" s="272" t="str">
        <f t="shared" si="142"/>
        <v/>
      </c>
      <c r="E1813" s="272">
        <f t="shared" si="143"/>
        <v>0</v>
      </c>
      <c r="F1813" s="272">
        <v>1811</v>
      </c>
      <c r="G1813" s="272" t="str">
        <f t="shared" si="144"/>
        <v/>
      </c>
      <c r="H1813" s="272" t="str">
        <f>IFERROR(VLOOKUP(B1813,CAPTURE_DATA!$W$4:$Z$2000,4,FALSE),"")</f>
        <v/>
      </c>
    </row>
    <row r="1814" spans="1:8" x14ac:dyDescent="0.35">
      <c r="A1814" s="272">
        <f t="shared" si="140"/>
        <v>1</v>
      </c>
      <c r="B1814" s="7" t="str">
        <f>IF(CAPTURE_DATA!W1815=0,"",CAPTURE_DATA!W1815)</f>
        <v/>
      </c>
      <c r="C1814" s="272" t="str">
        <f t="shared" si="141"/>
        <v/>
      </c>
      <c r="D1814" s="272" t="str">
        <f t="shared" si="142"/>
        <v/>
      </c>
      <c r="E1814" s="272">
        <f t="shared" si="143"/>
        <v>0</v>
      </c>
      <c r="F1814" s="272">
        <v>1812</v>
      </c>
      <c r="G1814" s="272" t="str">
        <f t="shared" si="144"/>
        <v/>
      </c>
      <c r="H1814" s="272" t="str">
        <f>IFERROR(VLOOKUP(B1814,CAPTURE_DATA!$W$4:$Z$2000,4,FALSE),"")</f>
        <v/>
      </c>
    </row>
    <row r="1815" spans="1:8" x14ac:dyDescent="0.35">
      <c r="A1815" s="272">
        <f t="shared" si="140"/>
        <v>1</v>
      </c>
      <c r="B1815" s="7" t="str">
        <f>IF(CAPTURE_DATA!W1816=0,"",CAPTURE_DATA!W1816)</f>
        <v/>
      </c>
      <c r="C1815" s="272" t="str">
        <f t="shared" si="141"/>
        <v/>
      </c>
      <c r="D1815" s="272" t="str">
        <f t="shared" si="142"/>
        <v/>
      </c>
      <c r="E1815" s="272">
        <f t="shared" si="143"/>
        <v>0</v>
      </c>
      <c r="F1815" s="272">
        <v>1813</v>
      </c>
      <c r="G1815" s="272" t="str">
        <f t="shared" si="144"/>
        <v/>
      </c>
      <c r="H1815" s="272" t="str">
        <f>IFERROR(VLOOKUP(B1815,CAPTURE_DATA!$W$4:$Z$2000,4,FALSE),"")</f>
        <v/>
      </c>
    </row>
    <row r="1816" spans="1:8" x14ac:dyDescent="0.35">
      <c r="A1816" s="272">
        <f t="shared" si="140"/>
        <v>1</v>
      </c>
      <c r="B1816" s="7" t="str">
        <f>IF(CAPTURE_DATA!W1817=0,"",CAPTURE_DATA!W1817)</f>
        <v/>
      </c>
      <c r="C1816" s="272" t="str">
        <f t="shared" si="141"/>
        <v/>
      </c>
      <c r="D1816" s="272" t="str">
        <f t="shared" si="142"/>
        <v/>
      </c>
      <c r="E1816" s="272">
        <f t="shared" si="143"/>
        <v>0</v>
      </c>
      <c r="F1816" s="272">
        <v>1814</v>
      </c>
      <c r="G1816" s="272" t="str">
        <f t="shared" si="144"/>
        <v/>
      </c>
      <c r="H1816" s="272" t="str">
        <f>IFERROR(VLOOKUP(B1816,CAPTURE_DATA!$W$4:$Z$2000,4,FALSE),"")</f>
        <v/>
      </c>
    </row>
    <row r="1817" spans="1:8" x14ac:dyDescent="0.35">
      <c r="A1817" s="272">
        <f t="shared" si="140"/>
        <v>1</v>
      </c>
      <c r="B1817" s="7" t="str">
        <f>IF(CAPTURE_DATA!W1818=0,"",CAPTURE_DATA!W1818)</f>
        <v/>
      </c>
      <c r="C1817" s="272" t="str">
        <f t="shared" si="141"/>
        <v/>
      </c>
      <c r="D1817" s="272" t="str">
        <f t="shared" si="142"/>
        <v/>
      </c>
      <c r="E1817" s="272">
        <f t="shared" si="143"/>
        <v>0</v>
      </c>
      <c r="F1817" s="272">
        <v>1815</v>
      </c>
      <c r="G1817" s="272" t="str">
        <f t="shared" si="144"/>
        <v/>
      </c>
      <c r="H1817" s="272" t="str">
        <f>IFERROR(VLOOKUP(B1817,CAPTURE_DATA!$W$4:$Z$2000,4,FALSE),"")</f>
        <v/>
      </c>
    </row>
    <row r="1818" spans="1:8" x14ac:dyDescent="0.35">
      <c r="A1818" s="272">
        <f t="shared" si="140"/>
        <v>1</v>
      </c>
      <c r="B1818" s="7" t="str">
        <f>IF(CAPTURE_DATA!W1819=0,"",CAPTURE_DATA!W1819)</f>
        <v/>
      </c>
      <c r="C1818" s="272" t="str">
        <f t="shared" si="141"/>
        <v/>
      </c>
      <c r="D1818" s="272" t="str">
        <f t="shared" si="142"/>
        <v/>
      </c>
      <c r="E1818" s="272">
        <f t="shared" si="143"/>
        <v>0</v>
      </c>
      <c r="F1818" s="272">
        <v>1816</v>
      </c>
      <c r="G1818" s="272" t="str">
        <f t="shared" si="144"/>
        <v/>
      </c>
      <c r="H1818" s="272" t="str">
        <f>IFERROR(VLOOKUP(B1818,CAPTURE_DATA!$W$4:$Z$2000,4,FALSE),"")</f>
        <v/>
      </c>
    </row>
    <row r="1819" spans="1:8" x14ac:dyDescent="0.35">
      <c r="A1819" s="272">
        <f t="shared" si="140"/>
        <v>1</v>
      </c>
      <c r="B1819" s="7" t="str">
        <f>IF(CAPTURE_DATA!W1820=0,"",CAPTURE_DATA!W1820)</f>
        <v/>
      </c>
      <c r="C1819" s="272" t="str">
        <f t="shared" si="141"/>
        <v/>
      </c>
      <c r="D1819" s="272" t="str">
        <f t="shared" si="142"/>
        <v/>
      </c>
      <c r="E1819" s="272">
        <f t="shared" si="143"/>
        <v>0</v>
      </c>
      <c r="F1819" s="272">
        <v>1817</v>
      </c>
      <c r="G1819" s="272" t="str">
        <f t="shared" si="144"/>
        <v/>
      </c>
      <c r="H1819" s="272" t="str">
        <f>IFERROR(VLOOKUP(B1819,CAPTURE_DATA!$W$4:$Z$2000,4,FALSE),"")</f>
        <v/>
      </c>
    </row>
    <row r="1820" spans="1:8" x14ac:dyDescent="0.35">
      <c r="A1820" s="272">
        <f t="shared" si="140"/>
        <v>1</v>
      </c>
      <c r="B1820" s="7" t="str">
        <f>IF(CAPTURE_DATA!W1821=0,"",CAPTURE_DATA!W1821)</f>
        <v/>
      </c>
      <c r="C1820" s="272" t="str">
        <f t="shared" si="141"/>
        <v/>
      </c>
      <c r="D1820" s="272" t="str">
        <f t="shared" si="142"/>
        <v/>
      </c>
      <c r="E1820" s="272">
        <f t="shared" si="143"/>
        <v>0</v>
      </c>
      <c r="F1820" s="272">
        <v>1818</v>
      </c>
      <c r="G1820" s="272" t="str">
        <f t="shared" si="144"/>
        <v/>
      </c>
      <c r="H1820" s="272" t="str">
        <f>IFERROR(VLOOKUP(B1820,CAPTURE_DATA!$W$4:$Z$2000,4,FALSE),"")</f>
        <v/>
      </c>
    </row>
    <row r="1821" spans="1:8" x14ac:dyDescent="0.35">
      <c r="A1821" s="272">
        <f t="shared" si="140"/>
        <v>1</v>
      </c>
      <c r="B1821" s="7" t="str">
        <f>IF(CAPTURE_DATA!W1822=0,"",CAPTURE_DATA!W1822)</f>
        <v/>
      </c>
      <c r="C1821" s="272" t="str">
        <f t="shared" si="141"/>
        <v/>
      </c>
      <c r="D1821" s="272" t="str">
        <f t="shared" si="142"/>
        <v/>
      </c>
      <c r="E1821" s="272">
        <f t="shared" si="143"/>
        <v>0</v>
      </c>
      <c r="F1821" s="272">
        <v>1819</v>
      </c>
      <c r="G1821" s="272" t="str">
        <f t="shared" si="144"/>
        <v/>
      </c>
      <c r="H1821" s="272" t="str">
        <f>IFERROR(VLOOKUP(B1821,CAPTURE_DATA!$W$4:$Z$2000,4,FALSE),"")</f>
        <v/>
      </c>
    </row>
    <row r="1822" spans="1:8" x14ac:dyDescent="0.35">
      <c r="A1822" s="272">
        <f t="shared" si="140"/>
        <v>1</v>
      </c>
      <c r="B1822" s="7" t="str">
        <f>IF(CAPTURE_DATA!W1823=0,"",CAPTURE_DATA!W1823)</f>
        <v/>
      </c>
      <c r="C1822" s="272" t="str">
        <f t="shared" si="141"/>
        <v/>
      </c>
      <c r="D1822" s="272" t="str">
        <f t="shared" si="142"/>
        <v/>
      </c>
      <c r="E1822" s="272">
        <f t="shared" si="143"/>
        <v>0</v>
      </c>
      <c r="F1822" s="272">
        <v>1820</v>
      </c>
      <c r="G1822" s="272" t="str">
        <f t="shared" si="144"/>
        <v/>
      </c>
      <c r="H1822" s="272" t="str">
        <f>IFERROR(VLOOKUP(B1822,CAPTURE_DATA!$W$4:$Z$2000,4,FALSE),"")</f>
        <v/>
      </c>
    </row>
    <row r="1823" spans="1:8" x14ac:dyDescent="0.35">
      <c r="A1823" s="272">
        <f t="shared" si="140"/>
        <v>1</v>
      </c>
      <c r="B1823" s="7" t="str">
        <f>IF(CAPTURE_DATA!W1824=0,"",CAPTURE_DATA!W1824)</f>
        <v/>
      </c>
      <c r="C1823" s="272" t="str">
        <f t="shared" si="141"/>
        <v/>
      </c>
      <c r="D1823" s="272" t="str">
        <f t="shared" si="142"/>
        <v/>
      </c>
      <c r="E1823" s="272">
        <f t="shared" si="143"/>
        <v>0</v>
      </c>
      <c r="F1823" s="272">
        <v>1821</v>
      </c>
      <c r="G1823" s="272" t="str">
        <f t="shared" si="144"/>
        <v/>
      </c>
      <c r="H1823" s="272" t="str">
        <f>IFERROR(VLOOKUP(B1823,CAPTURE_DATA!$W$4:$Z$2000,4,FALSE),"")</f>
        <v/>
      </c>
    </row>
    <row r="1824" spans="1:8" x14ac:dyDescent="0.35">
      <c r="A1824" s="272">
        <f t="shared" si="140"/>
        <v>1</v>
      </c>
      <c r="B1824" s="7" t="str">
        <f>IF(CAPTURE_DATA!W1825=0,"",CAPTURE_DATA!W1825)</f>
        <v/>
      </c>
      <c r="C1824" s="272" t="str">
        <f t="shared" si="141"/>
        <v/>
      </c>
      <c r="D1824" s="272" t="str">
        <f t="shared" si="142"/>
        <v/>
      </c>
      <c r="E1824" s="272">
        <f t="shared" si="143"/>
        <v>0</v>
      </c>
      <c r="F1824" s="272">
        <v>1822</v>
      </c>
      <c r="G1824" s="272" t="str">
        <f t="shared" si="144"/>
        <v/>
      </c>
      <c r="H1824" s="272" t="str">
        <f>IFERROR(VLOOKUP(B1824,CAPTURE_DATA!$W$4:$Z$2000,4,FALSE),"")</f>
        <v/>
      </c>
    </row>
    <row r="1825" spans="1:8" x14ac:dyDescent="0.35">
      <c r="A1825" s="272">
        <f t="shared" si="140"/>
        <v>1</v>
      </c>
      <c r="B1825" s="7" t="str">
        <f>IF(CAPTURE_DATA!W1826=0,"",CAPTURE_DATA!W1826)</f>
        <v/>
      </c>
      <c r="C1825" s="272" t="str">
        <f t="shared" si="141"/>
        <v/>
      </c>
      <c r="D1825" s="272" t="str">
        <f t="shared" si="142"/>
        <v/>
      </c>
      <c r="E1825" s="272">
        <f t="shared" si="143"/>
        <v>0</v>
      </c>
      <c r="F1825" s="272">
        <v>1823</v>
      </c>
      <c r="G1825" s="272" t="str">
        <f t="shared" si="144"/>
        <v/>
      </c>
      <c r="H1825" s="272" t="str">
        <f>IFERROR(VLOOKUP(B1825,CAPTURE_DATA!$W$4:$Z$2000,4,FALSE),"")</f>
        <v/>
      </c>
    </row>
    <row r="1826" spans="1:8" x14ac:dyDescent="0.35">
      <c r="A1826" s="272">
        <f t="shared" si="140"/>
        <v>1</v>
      </c>
      <c r="B1826" s="7" t="str">
        <f>IF(CAPTURE_DATA!W1827=0,"",CAPTURE_DATA!W1827)</f>
        <v/>
      </c>
      <c r="C1826" s="272" t="str">
        <f t="shared" si="141"/>
        <v/>
      </c>
      <c r="D1826" s="272" t="str">
        <f t="shared" si="142"/>
        <v/>
      </c>
      <c r="E1826" s="272">
        <f t="shared" si="143"/>
        <v>0</v>
      </c>
      <c r="F1826" s="272">
        <v>1824</v>
      </c>
      <c r="G1826" s="272" t="str">
        <f t="shared" si="144"/>
        <v/>
      </c>
      <c r="H1826" s="272" t="str">
        <f>IFERROR(VLOOKUP(B1826,CAPTURE_DATA!$W$4:$Z$2000,4,FALSE),"")</f>
        <v/>
      </c>
    </row>
    <row r="1827" spans="1:8" x14ac:dyDescent="0.35">
      <c r="A1827" s="272">
        <f t="shared" si="140"/>
        <v>1</v>
      </c>
      <c r="B1827" s="7" t="str">
        <f>IF(CAPTURE_DATA!W1828=0,"",CAPTURE_DATA!W1828)</f>
        <v/>
      </c>
      <c r="C1827" s="272" t="str">
        <f t="shared" si="141"/>
        <v/>
      </c>
      <c r="D1827" s="272" t="str">
        <f t="shared" si="142"/>
        <v/>
      </c>
      <c r="E1827" s="272">
        <f t="shared" si="143"/>
        <v>0</v>
      </c>
      <c r="F1827" s="272">
        <v>1825</v>
      </c>
      <c r="G1827" s="272" t="str">
        <f t="shared" si="144"/>
        <v/>
      </c>
      <c r="H1827" s="272" t="str">
        <f>IFERROR(VLOOKUP(B1827,CAPTURE_DATA!$W$4:$Z$2000,4,FALSE),"")</f>
        <v/>
      </c>
    </row>
    <row r="1828" spans="1:8" x14ac:dyDescent="0.35">
      <c r="A1828" s="272">
        <f t="shared" si="140"/>
        <v>1</v>
      </c>
      <c r="B1828" s="7" t="str">
        <f>IF(CAPTURE_DATA!W1829=0,"",CAPTURE_DATA!W1829)</f>
        <v/>
      </c>
      <c r="C1828" s="272" t="str">
        <f t="shared" si="141"/>
        <v/>
      </c>
      <c r="D1828" s="272" t="str">
        <f t="shared" si="142"/>
        <v/>
      </c>
      <c r="E1828" s="272">
        <f t="shared" si="143"/>
        <v>0</v>
      </c>
      <c r="F1828" s="272">
        <v>1826</v>
      </c>
      <c r="G1828" s="272" t="str">
        <f t="shared" si="144"/>
        <v/>
      </c>
      <c r="H1828" s="272" t="str">
        <f>IFERROR(VLOOKUP(B1828,CAPTURE_DATA!$W$4:$Z$2000,4,FALSE),"")</f>
        <v/>
      </c>
    </row>
    <row r="1829" spans="1:8" x14ac:dyDescent="0.35">
      <c r="A1829" s="272">
        <f t="shared" si="140"/>
        <v>1</v>
      </c>
      <c r="B1829" s="7" t="str">
        <f>IF(CAPTURE_DATA!W1830=0,"",CAPTURE_DATA!W1830)</f>
        <v/>
      </c>
      <c r="C1829" s="272" t="str">
        <f t="shared" si="141"/>
        <v/>
      </c>
      <c r="D1829" s="272" t="str">
        <f t="shared" si="142"/>
        <v/>
      </c>
      <c r="E1829" s="272">
        <f t="shared" si="143"/>
        <v>0</v>
      </c>
      <c r="F1829" s="272">
        <v>1827</v>
      </c>
      <c r="G1829" s="272" t="str">
        <f t="shared" si="144"/>
        <v/>
      </c>
      <c r="H1829" s="272" t="str">
        <f>IFERROR(VLOOKUP(B1829,CAPTURE_DATA!$W$4:$Z$2000,4,FALSE),"")</f>
        <v/>
      </c>
    </row>
    <row r="1830" spans="1:8" x14ac:dyDescent="0.35">
      <c r="A1830" s="272">
        <f t="shared" si="140"/>
        <v>1</v>
      </c>
      <c r="B1830" s="7" t="str">
        <f>IF(CAPTURE_DATA!W1831=0,"",CAPTURE_DATA!W1831)</f>
        <v/>
      </c>
      <c r="C1830" s="272" t="str">
        <f t="shared" si="141"/>
        <v/>
      </c>
      <c r="D1830" s="272" t="str">
        <f t="shared" si="142"/>
        <v/>
      </c>
      <c r="E1830" s="272">
        <f t="shared" si="143"/>
        <v>0</v>
      </c>
      <c r="F1830" s="272">
        <v>1828</v>
      </c>
      <c r="G1830" s="272" t="str">
        <f t="shared" si="144"/>
        <v/>
      </c>
      <c r="H1830" s="272" t="str">
        <f>IFERROR(VLOOKUP(B1830,CAPTURE_DATA!$W$4:$Z$2000,4,FALSE),"")</f>
        <v/>
      </c>
    </row>
    <row r="1831" spans="1:8" x14ac:dyDescent="0.35">
      <c r="A1831" s="272">
        <f t="shared" si="140"/>
        <v>1</v>
      </c>
      <c r="B1831" s="7" t="str">
        <f>IF(CAPTURE_DATA!W1832=0,"",CAPTURE_DATA!W1832)</f>
        <v/>
      </c>
      <c r="C1831" s="272" t="str">
        <f t="shared" si="141"/>
        <v/>
      </c>
      <c r="D1831" s="272" t="str">
        <f t="shared" si="142"/>
        <v/>
      </c>
      <c r="E1831" s="272">
        <f t="shared" si="143"/>
        <v>0</v>
      </c>
      <c r="F1831" s="272">
        <v>1829</v>
      </c>
      <c r="G1831" s="272" t="str">
        <f t="shared" si="144"/>
        <v/>
      </c>
      <c r="H1831" s="272" t="str">
        <f>IFERROR(VLOOKUP(B1831,CAPTURE_DATA!$W$4:$Z$2000,4,FALSE),"")</f>
        <v/>
      </c>
    </row>
    <row r="1832" spans="1:8" x14ac:dyDescent="0.35">
      <c r="A1832" s="272">
        <f t="shared" si="140"/>
        <v>1</v>
      </c>
      <c r="B1832" s="7" t="str">
        <f>IF(CAPTURE_DATA!W1833=0,"",CAPTURE_DATA!W1833)</f>
        <v/>
      </c>
      <c r="C1832" s="272" t="str">
        <f t="shared" si="141"/>
        <v/>
      </c>
      <c r="D1832" s="272" t="str">
        <f t="shared" si="142"/>
        <v/>
      </c>
      <c r="E1832" s="272">
        <f t="shared" si="143"/>
        <v>0</v>
      </c>
      <c r="F1832" s="272">
        <v>1830</v>
      </c>
      <c r="G1832" s="272" t="str">
        <f t="shared" si="144"/>
        <v/>
      </c>
      <c r="H1832" s="272" t="str">
        <f>IFERROR(VLOOKUP(B1832,CAPTURE_DATA!$W$4:$Z$2000,4,FALSE),"")</f>
        <v/>
      </c>
    </row>
    <row r="1833" spans="1:8" x14ac:dyDescent="0.35">
      <c r="A1833" s="272">
        <f t="shared" si="140"/>
        <v>1</v>
      </c>
      <c r="B1833" s="7" t="str">
        <f>IF(CAPTURE_DATA!W1834=0,"",CAPTURE_DATA!W1834)</f>
        <v/>
      </c>
      <c r="C1833" s="272" t="str">
        <f t="shared" si="141"/>
        <v/>
      </c>
      <c r="D1833" s="272" t="str">
        <f t="shared" si="142"/>
        <v/>
      </c>
      <c r="E1833" s="272">
        <f t="shared" si="143"/>
        <v>0</v>
      </c>
      <c r="F1833" s="272">
        <v>1831</v>
      </c>
      <c r="G1833" s="272" t="str">
        <f t="shared" si="144"/>
        <v/>
      </c>
      <c r="H1833" s="272" t="str">
        <f>IFERROR(VLOOKUP(B1833,CAPTURE_DATA!$W$4:$Z$2000,4,FALSE),"")</f>
        <v/>
      </c>
    </row>
    <row r="1834" spans="1:8" x14ac:dyDescent="0.35">
      <c r="A1834" s="272">
        <f t="shared" si="140"/>
        <v>1</v>
      </c>
      <c r="B1834" s="7" t="str">
        <f>IF(CAPTURE_DATA!W1835=0,"",CAPTURE_DATA!W1835)</f>
        <v/>
      </c>
      <c r="C1834" s="272" t="str">
        <f t="shared" si="141"/>
        <v/>
      </c>
      <c r="D1834" s="272" t="str">
        <f t="shared" si="142"/>
        <v/>
      </c>
      <c r="E1834" s="272">
        <f t="shared" si="143"/>
        <v>0</v>
      </c>
      <c r="F1834" s="272">
        <v>1832</v>
      </c>
      <c r="G1834" s="272" t="str">
        <f t="shared" si="144"/>
        <v/>
      </c>
      <c r="H1834" s="272" t="str">
        <f>IFERROR(VLOOKUP(B1834,CAPTURE_DATA!$W$4:$Z$2000,4,FALSE),"")</f>
        <v/>
      </c>
    </row>
    <row r="1835" spans="1:8" x14ac:dyDescent="0.35">
      <c r="A1835" s="272">
        <f t="shared" si="140"/>
        <v>1</v>
      </c>
      <c r="B1835" s="7" t="str">
        <f>IF(CAPTURE_DATA!W1836=0,"",CAPTURE_DATA!W1836)</f>
        <v/>
      </c>
      <c r="C1835" s="272" t="str">
        <f t="shared" si="141"/>
        <v/>
      </c>
      <c r="D1835" s="272" t="str">
        <f t="shared" si="142"/>
        <v/>
      </c>
      <c r="E1835" s="272">
        <f t="shared" si="143"/>
        <v>0</v>
      </c>
      <c r="F1835" s="272">
        <v>1833</v>
      </c>
      <c r="G1835" s="272" t="str">
        <f t="shared" si="144"/>
        <v/>
      </c>
      <c r="H1835" s="272" t="str">
        <f>IFERROR(VLOOKUP(B1835,CAPTURE_DATA!$W$4:$Z$2000,4,FALSE),"")</f>
        <v/>
      </c>
    </row>
    <row r="1836" spans="1:8" x14ac:dyDescent="0.35">
      <c r="A1836" s="272">
        <f t="shared" si="140"/>
        <v>1</v>
      </c>
      <c r="B1836" s="7" t="str">
        <f>IF(CAPTURE_DATA!W1837=0,"",CAPTURE_DATA!W1837)</f>
        <v/>
      </c>
      <c r="C1836" s="272" t="str">
        <f t="shared" si="141"/>
        <v/>
      </c>
      <c r="D1836" s="272" t="str">
        <f t="shared" si="142"/>
        <v/>
      </c>
      <c r="E1836" s="272">
        <f t="shared" si="143"/>
        <v>0</v>
      </c>
      <c r="F1836" s="272">
        <v>1834</v>
      </c>
      <c r="G1836" s="272" t="str">
        <f t="shared" si="144"/>
        <v/>
      </c>
      <c r="H1836" s="272" t="str">
        <f>IFERROR(VLOOKUP(B1836,CAPTURE_DATA!$W$4:$Z$2000,4,FALSE),"")</f>
        <v/>
      </c>
    </row>
    <row r="1837" spans="1:8" x14ac:dyDescent="0.35">
      <c r="A1837" s="272">
        <f t="shared" si="140"/>
        <v>1</v>
      </c>
      <c r="B1837" s="7" t="str">
        <f>IF(CAPTURE_DATA!W1838=0,"",CAPTURE_DATA!W1838)</f>
        <v/>
      </c>
      <c r="C1837" s="272" t="str">
        <f t="shared" si="141"/>
        <v/>
      </c>
      <c r="D1837" s="272" t="str">
        <f t="shared" si="142"/>
        <v/>
      </c>
      <c r="E1837" s="272">
        <f t="shared" si="143"/>
        <v>0</v>
      </c>
      <c r="F1837" s="272">
        <v>1835</v>
      </c>
      <c r="G1837" s="272" t="str">
        <f t="shared" si="144"/>
        <v/>
      </c>
      <c r="H1837" s="272" t="str">
        <f>IFERROR(VLOOKUP(B1837,CAPTURE_DATA!$W$4:$Z$2000,4,FALSE),"")</f>
        <v/>
      </c>
    </row>
    <row r="1838" spans="1:8" x14ac:dyDescent="0.35">
      <c r="A1838" s="272">
        <f t="shared" si="140"/>
        <v>1</v>
      </c>
      <c r="B1838" s="7" t="str">
        <f>IF(CAPTURE_DATA!W1839=0,"",CAPTURE_DATA!W1839)</f>
        <v/>
      </c>
      <c r="C1838" s="272" t="str">
        <f t="shared" si="141"/>
        <v/>
      </c>
      <c r="D1838" s="272" t="str">
        <f t="shared" si="142"/>
        <v/>
      </c>
      <c r="E1838" s="272">
        <f t="shared" si="143"/>
        <v>0</v>
      </c>
      <c r="F1838" s="272">
        <v>1836</v>
      </c>
      <c r="G1838" s="272" t="str">
        <f t="shared" si="144"/>
        <v/>
      </c>
      <c r="H1838" s="272" t="str">
        <f>IFERROR(VLOOKUP(B1838,CAPTURE_DATA!$W$4:$Z$2000,4,FALSE),"")</f>
        <v/>
      </c>
    </row>
    <row r="1839" spans="1:8" x14ac:dyDescent="0.35">
      <c r="A1839" s="272">
        <f t="shared" si="140"/>
        <v>1</v>
      </c>
      <c r="B1839" s="7" t="str">
        <f>IF(CAPTURE_DATA!W1840=0,"",CAPTURE_DATA!W1840)</f>
        <v/>
      </c>
      <c r="C1839" s="272" t="str">
        <f t="shared" si="141"/>
        <v/>
      </c>
      <c r="D1839" s="272" t="str">
        <f t="shared" si="142"/>
        <v/>
      </c>
      <c r="E1839" s="272">
        <f t="shared" si="143"/>
        <v>0</v>
      </c>
      <c r="F1839" s="272">
        <v>1837</v>
      </c>
      <c r="G1839" s="272" t="str">
        <f t="shared" si="144"/>
        <v/>
      </c>
      <c r="H1839" s="272" t="str">
        <f>IFERROR(VLOOKUP(B1839,CAPTURE_DATA!$W$4:$Z$2000,4,FALSE),"")</f>
        <v/>
      </c>
    </row>
    <row r="1840" spans="1:8" x14ac:dyDescent="0.35">
      <c r="A1840" s="272">
        <f t="shared" si="140"/>
        <v>1</v>
      </c>
      <c r="B1840" s="7" t="str">
        <f>IF(CAPTURE_DATA!W1841=0,"",CAPTURE_DATA!W1841)</f>
        <v/>
      </c>
      <c r="C1840" s="272" t="str">
        <f t="shared" si="141"/>
        <v/>
      </c>
      <c r="D1840" s="272" t="str">
        <f t="shared" si="142"/>
        <v/>
      </c>
      <c r="E1840" s="272">
        <f t="shared" si="143"/>
        <v>0</v>
      </c>
      <c r="F1840" s="272">
        <v>1838</v>
      </c>
      <c r="G1840" s="272" t="str">
        <f t="shared" si="144"/>
        <v/>
      </c>
      <c r="H1840" s="272" t="str">
        <f>IFERROR(VLOOKUP(B1840,CAPTURE_DATA!$W$4:$Z$2000,4,FALSE),"")</f>
        <v/>
      </c>
    </row>
    <row r="1841" spans="1:8" x14ac:dyDescent="0.35">
      <c r="A1841" s="272">
        <f t="shared" si="140"/>
        <v>1</v>
      </c>
      <c r="B1841" s="7" t="str">
        <f>IF(CAPTURE_DATA!W1842=0,"",CAPTURE_DATA!W1842)</f>
        <v/>
      </c>
      <c r="C1841" s="272" t="str">
        <f t="shared" si="141"/>
        <v/>
      </c>
      <c r="D1841" s="272" t="str">
        <f t="shared" si="142"/>
        <v/>
      </c>
      <c r="E1841" s="272">
        <f t="shared" si="143"/>
        <v>0</v>
      </c>
      <c r="F1841" s="272">
        <v>1839</v>
      </c>
      <c r="G1841" s="272" t="str">
        <f t="shared" si="144"/>
        <v/>
      </c>
      <c r="H1841" s="272" t="str">
        <f>IFERROR(VLOOKUP(B1841,CAPTURE_DATA!$W$4:$Z$2000,4,FALSE),"")</f>
        <v/>
      </c>
    </row>
    <row r="1842" spans="1:8" x14ac:dyDescent="0.35">
      <c r="A1842" s="272">
        <f t="shared" si="140"/>
        <v>1</v>
      </c>
      <c r="B1842" s="7" t="str">
        <f>IF(CAPTURE_DATA!W1843=0,"",CAPTURE_DATA!W1843)</f>
        <v/>
      </c>
      <c r="C1842" s="272" t="str">
        <f t="shared" si="141"/>
        <v/>
      </c>
      <c r="D1842" s="272" t="str">
        <f t="shared" si="142"/>
        <v/>
      </c>
      <c r="E1842" s="272">
        <f t="shared" si="143"/>
        <v>0</v>
      </c>
      <c r="F1842" s="272">
        <v>1840</v>
      </c>
      <c r="G1842" s="272" t="str">
        <f t="shared" si="144"/>
        <v/>
      </c>
      <c r="H1842" s="272" t="str">
        <f>IFERROR(VLOOKUP(B1842,CAPTURE_DATA!$W$4:$Z$2000,4,FALSE),"")</f>
        <v/>
      </c>
    </row>
    <row r="1843" spans="1:8" x14ac:dyDescent="0.35">
      <c r="A1843" s="272">
        <f t="shared" si="140"/>
        <v>1</v>
      </c>
      <c r="B1843" s="7" t="str">
        <f>IF(CAPTURE_DATA!W1844=0,"",CAPTURE_DATA!W1844)</f>
        <v/>
      </c>
      <c r="C1843" s="272" t="str">
        <f t="shared" si="141"/>
        <v/>
      </c>
      <c r="D1843" s="272" t="str">
        <f t="shared" si="142"/>
        <v/>
      </c>
      <c r="E1843" s="272">
        <f t="shared" si="143"/>
        <v>0</v>
      </c>
      <c r="F1843" s="272">
        <v>1841</v>
      </c>
      <c r="G1843" s="272" t="str">
        <f t="shared" si="144"/>
        <v/>
      </c>
      <c r="H1843" s="272" t="str">
        <f>IFERROR(VLOOKUP(B1843,CAPTURE_DATA!$W$4:$Z$2000,4,FALSE),"")</f>
        <v/>
      </c>
    </row>
    <row r="1844" spans="1:8" x14ac:dyDescent="0.35">
      <c r="A1844" s="272">
        <f t="shared" si="140"/>
        <v>1</v>
      </c>
      <c r="B1844" s="7" t="str">
        <f>IF(CAPTURE_DATA!W1845=0,"",CAPTURE_DATA!W1845)</f>
        <v/>
      </c>
      <c r="C1844" s="272" t="str">
        <f t="shared" si="141"/>
        <v/>
      </c>
      <c r="D1844" s="272" t="str">
        <f t="shared" si="142"/>
        <v/>
      </c>
      <c r="E1844" s="272">
        <f t="shared" si="143"/>
        <v>0</v>
      </c>
      <c r="F1844" s="272">
        <v>1842</v>
      </c>
      <c r="G1844" s="272" t="str">
        <f t="shared" si="144"/>
        <v/>
      </c>
      <c r="H1844" s="272" t="str">
        <f>IFERROR(VLOOKUP(B1844,CAPTURE_DATA!$W$4:$Z$2000,4,FALSE),"")</f>
        <v/>
      </c>
    </row>
    <row r="1845" spans="1:8" x14ac:dyDescent="0.35">
      <c r="A1845" s="272">
        <f t="shared" si="140"/>
        <v>1</v>
      </c>
      <c r="B1845" s="7" t="str">
        <f>IF(CAPTURE_DATA!W1846=0,"",CAPTURE_DATA!W1846)</f>
        <v/>
      </c>
      <c r="C1845" s="272" t="str">
        <f t="shared" si="141"/>
        <v/>
      </c>
      <c r="D1845" s="272" t="str">
        <f t="shared" si="142"/>
        <v/>
      </c>
      <c r="E1845" s="272">
        <f t="shared" si="143"/>
        <v>0</v>
      </c>
      <c r="F1845" s="272">
        <v>1843</v>
      </c>
      <c r="G1845" s="272" t="str">
        <f t="shared" si="144"/>
        <v/>
      </c>
      <c r="H1845" s="272" t="str">
        <f>IFERROR(VLOOKUP(B1845,CAPTURE_DATA!$W$4:$Z$2000,4,FALSE),"")</f>
        <v/>
      </c>
    </row>
    <row r="1846" spans="1:8" x14ac:dyDescent="0.35">
      <c r="A1846" s="272">
        <f t="shared" si="140"/>
        <v>1</v>
      </c>
      <c r="B1846" s="7" t="str">
        <f>IF(CAPTURE_DATA!W1847=0,"",CAPTURE_DATA!W1847)</f>
        <v/>
      </c>
      <c r="C1846" s="272" t="str">
        <f t="shared" si="141"/>
        <v/>
      </c>
      <c r="D1846" s="272" t="str">
        <f t="shared" si="142"/>
        <v/>
      </c>
      <c r="E1846" s="272">
        <f t="shared" si="143"/>
        <v>0</v>
      </c>
      <c r="F1846" s="272">
        <v>1844</v>
      </c>
      <c r="G1846" s="272" t="str">
        <f t="shared" si="144"/>
        <v/>
      </c>
      <c r="H1846" s="272" t="str">
        <f>IFERROR(VLOOKUP(B1846,CAPTURE_DATA!$W$4:$Z$2000,4,FALSE),"")</f>
        <v/>
      </c>
    </row>
    <row r="1847" spans="1:8" x14ac:dyDescent="0.35">
      <c r="A1847" s="272">
        <f t="shared" si="140"/>
        <v>1</v>
      </c>
      <c r="B1847" s="7" t="str">
        <f>IF(CAPTURE_DATA!W1848=0,"",CAPTURE_DATA!W1848)</f>
        <v/>
      </c>
      <c r="C1847" s="272" t="str">
        <f t="shared" si="141"/>
        <v/>
      </c>
      <c r="D1847" s="272" t="str">
        <f t="shared" si="142"/>
        <v/>
      </c>
      <c r="E1847" s="272">
        <f t="shared" si="143"/>
        <v>0</v>
      </c>
      <c r="F1847" s="272">
        <v>1845</v>
      </c>
      <c r="G1847" s="272" t="str">
        <f t="shared" si="144"/>
        <v/>
      </c>
      <c r="H1847" s="272" t="str">
        <f>IFERROR(VLOOKUP(B1847,CAPTURE_DATA!$W$4:$Z$2000,4,FALSE),"")</f>
        <v/>
      </c>
    </row>
    <row r="1848" spans="1:8" x14ac:dyDescent="0.35">
      <c r="A1848" s="272">
        <f t="shared" si="140"/>
        <v>1</v>
      </c>
      <c r="B1848" s="7" t="str">
        <f>IF(CAPTURE_DATA!W1849=0,"",CAPTURE_DATA!W1849)</f>
        <v/>
      </c>
      <c r="C1848" s="272" t="str">
        <f t="shared" si="141"/>
        <v/>
      </c>
      <c r="D1848" s="272" t="str">
        <f t="shared" si="142"/>
        <v/>
      </c>
      <c r="E1848" s="272">
        <f t="shared" si="143"/>
        <v>0</v>
      </c>
      <c r="F1848" s="272">
        <v>1846</v>
      </c>
      <c r="G1848" s="272" t="str">
        <f t="shared" si="144"/>
        <v/>
      </c>
      <c r="H1848" s="272" t="str">
        <f>IFERROR(VLOOKUP(B1848,CAPTURE_DATA!$W$4:$Z$2000,4,FALSE),"")</f>
        <v/>
      </c>
    </row>
    <row r="1849" spans="1:8" x14ac:dyDescent="0.35">
      <c r="A1849" s="272">
        <f t="shared" si="140"/>
        <v>1</v>
      </c>
      <c r="B1849" s="7" t="str">
        <f>IF(CAPTURE_DATA!W1850=0,"",CAPTURE_DATA!W1850)</f>
        <v/>
      </c>
      <c r="C1849" s="272" t="str">
        <f t="shared" si="141"/>
        <v/>
      </c>
      <c r="D1849" s="272" t="str">
        <f t="shared" si="142"/>
        <v/>
      </c>
      <c r="E1849" s="272">
        <f t="shared" si="143"/>
        <v>0</v>
      </c>
      <c r="F1849" s="272">
        <v>1847</v>
      </c>
      <c r="G1849" s="272" t="str">
        <f t="shared" si="144"/>
        <v/>
      </c>
      <c r="H1849" s="272" t="str">
        <f>IFERROR(VLOOKUP(B1849,CAPTURE_DATA!$W$4:$Z$2000,4,FALSE),"")</f>
        <v/>
      </c>
    </row>
    <row r="1850" spans="1:8" x14ac:dyDescent="0.35">
      <c r="A1850" s="272">
        <f t="shared" si="140"/>
        <v>1</v>
      </c>
      <c r="B1850" s="7" t="str">
        <f>IF(CAPTURE_DATA!W1851=0,"",CAPTURE_DATA!W1851)</f>
        <v/>
      </c>
      <c r="C1850" s="272" t="str">
        <f t="shared" si="141"/>
        <v/>
      </c>
      <c r="D1850" s="272" t="str">
        <f t="shared" si="142"/>
        <v/>
      </c>
      <c r="E1850" s="272">
        <f t="shared" si="143"/>
        <v>0</v>
      </c>
      <c r="F1850" s="272">
        <v>1848</v>
      </c>
      <c r="G1850" s="272" t="str">
        <f t="shared" si="144"/>
        <v/>
      </c>
      <c r="H1850" s="272" t="str">
        <f>IFERROR(VLOOKUP(B1850,CAPTURE_DATA!$W$4:$Z$2000,4,FALSE),"")</f>
        <v/>
      </c>
    </row>
    <row r="1851" spans="1:8" x14ac:dyDescent="0.35">
      <c r="A1851" s="272">
        <f t="shared" si="140"/>
        <v>1</v>
      </c>
      <c r="B1851" s="7" t="str">
        <f>IF(CAPTURE_DATA!W1852=0,"",CAPTURE_DATA!W1852)</f>
        <v/>
      </c>
      <c r="C1851" s="272" t="str">
        <f t="shared" si="141"/>
        <v/>
      </c>
      <c r="D1851" s="272" t="str">
        <f t="shared" si="142"/>
        <v/>
      </c>
      <c r="E1851" s="272">
        <f t="shared" si="143"/>
        <v>0</v>
      </c>
      <c r="F1851" s="272">
        <v>1849</v>
      </c>
      <c r="G1851" s="272" t="str">
        <f t="shared" si="144"/>
        <v/>
      </c>
      <c r="H1851" s="272" t="str">
        <f>IFERROR(VLOOKUP(B1851,CAPTURE_DATA!$W$4:$Z$2000,4,FALSE),"")</f>
        <v/>
      </c>
    </row>
    <row r="1852" spans="1:8" x14ac:dyDescent="0.35">
      <c r="A1852" s="272">
        <f t="shared" si="140"/>
        <v>1</v>
      </c>
      <c r="B1852" s="7" t="str">
        <f>IF(CAPTURE_DATA!W1853=0,"",CAPTURE_DATA!W1853)</f>
        <v/>
      </c>
      <c r="C1852" s="272" t="str">
        <f t="shared" si="141"/>
        <v/>
      </c>
      <c r="D1852" s="272" t="str">
        <f t="shared" si="142"/>
        <v/>
      </c>
      <c r="E1852" s="272">
        <f t="shared" si="143"/>
        <v>0</v>
      </c>
      <c r="F1852" s="272">
        <v>1850</v>
      </c>
      <c r="G1852" s="272" t="str">
        <f t="shared" si="144"/>
        <v/>
      </c>
      <c r="H1852" s="272" t="str">
        <f>IFERROR(VLOOKUP(B1852,CAPTURE_DATA!$W$4:$Z$2000,4,FALSE),"")</f>
        <v/>
      </c>
    </row>
    <row r="1853" spans="1:8" x14ac:dyDescent="0.35">
      <c r="A1853" s="272">
        <f t="shared" si="140"/>
        <v>1</v>
      </c>
      <c r="B1853" s="7" t="str">
        <f>IF(CAPTURE_DATA!W1854=0,"",CAPTURE_DATA!W1854)</f>
        <v/>
      </c>
      <c r="C1853" s="272" t="str">
        <f t="shared" si="141"/>
        <v/>
      </c>
      <c r="D1853" s="272" t="str">
        <f t="shared" si="142"/>
        <v/>
      </c>
      <c r="E1853" s="272">
        <f t="shared" si="143"/>
        <v>0</v>
      </c>
      <c r="F1853" s="272">
        <v>1851</v>
      </c>
      <c r="G1853" s="272" t="str">
        <f t="shared" si="144"/>
        <v/>
      </c>
      <c r="H1853" s="272" t="str">
        <f>IFERROR(VLOOKUP(B1853,CAPTURE_DATA!$W$4:$Z$2000,4,FALSE),"")</f>
        <v/>
      </c>
    </row>
    <row r="1854" spans="1:8" x14ac:dyDescent="0.35">
      <c r="A1854" s="272">
        <f t="shared" si="140"/>
        <v>1</v>
      </c>
      <c r="B1854" s="7" t="str">
        <f>IF(CAPTURE_DATA!W1855=0,"",CAPTURE_DATA!W1855)</f>
        <v/>
      </c>
      <c r="C1854" s="272" t="str">
        <f t="shared" si="141"/>
        <v/>
      </c>
      <c r="D1854" s="272" t="str">
        <f t="shared" si="142"/>
        <v/>
      </c>
      <c r="E1854" s="272">
        <f t="shared" si="143"/>
        <v>0</v>
      </c>
      <c r="F1854" s="272">
        <v>1852</v>
      </c>
      <c r="G1854" s="272" t="str">
        <f t="shared" si="144"/>
        <v/>
      </c>
      <c r="H1854" s="272" t="str">
        <f>IFERROR(VLOOKUP(B1854,CAPTURE_DATA!$W$4:$Z$2000,4,FALSE),"")</f>
        <v/>
      </c>
    </row>
    <row r="1855" spans="1:8" x14ac:dyDescent="0.35">
      <c r="A1855" s="272">
        <f t="shared" si="140"/>
        <v>1</v>
      </c>
      <c r="B1855" s="7" t="str">
        <f>IF(CAPTURE_DATA!W1856=0,"",CAPTURE_DATA!W1856)</f>
        <v/>
      </c>
      <c r="C1855" s="272" t="str">
        <f t="shared" si="141"/>
        <v/>
      </c>
      <c r="D1855" s="272" t="str">
        <f t="shared" si="142"/>
        <v/>
      </c>
      <c r="E1855" s="272">
        <f t="shared" si="143"/>
        <v>0</v>
      </c>
      <c r="F1855" s="272">
        <v>1853</v>
      </c>
      <c r="G1855" s="272" t="str">
        <f t="shared" si="144"/>
        <v/>
      </c>
      <c r="H1855" s="272" t="str">
        <f>IFERROR(VLOOKUP(B1855,CAPTURE_DATA!$W$4:$Z$2000,4,FALSE),"")</f>
        <v/>
      </c>
    </row>
    <row r="1856" spans="1:8" x14ac:dyDescent="0.35">
      <c r="A1856" s="272">
        <f t="shared" si="140"/>
        <v>1</v>
      </c>
      <c r="B1856" s="7" t="str">
        <f>IF(CAPTURE_DATA!W1857=0,"",CAPTURE_DATA!W1857)</f>
        <v/>
      </c>
      <c r="C1856" s="272" t="str">
        <f t="shared" si="141"/>
        <v/>
      </c>
      <c r="D1856" s="272" t="str">
        <f t="shared" si="142"/>
        <v/>
      </c>
      <c r="E1856" s="272">
        <f t="shared" si="143"/>
        <v>0</v>
      </c>
      <c r="F1856" s="272">
        <v>1854</v>
      </c>
      <c r="G1856" s="272" t="str">
        <f t="shared" si="144"/>
        <v/>
      </c>
      <c r="H1856" s="272" t="str">
        <f>IFERROR(VLOOKUP(B1856,CAPTURE_DATA!$W$4:$Z$2000,4,FALSE),"")</f>
        <v/>
      </c>
    </row>
    <row r="1857" spans="1:8" x14ac:dyDescent="0.35">
      <c r="A1857" s="272">
        <f t="shared" si="140"/>
        <v>1</v>
      </c>
      <c r="B1857" s="7" t="str">
        <f>IF(CAPTURE_DATA!W1858=0,"",CAPTURE_DATA!W1858)</f>
        <v/>
      </c>
      <c r="C1857" s="272" t="str">
        <f t="shared" si="141"/>
        <v/>
      </c>
      <c r="D1857" s="272" t="str">
        <f t="shared" si="142"/>
        <v/>
      </c>
      <c r="E1857" s="272">
        <f t="shared" si="143"/>
        <v>0</v>
      </c>
      <c r="F1857" s="272">
        <v>1855</v>
      </c>
      <c r="G1857" s="272" t="str">
        <f t="shared" si="144"/>
        <v/>
      </c>
      <c r="H1857" s="272" t="str">
        <f>IFERROR(VLOOKUP(B1857,CAPTURE_DATA!$W$4:$Z$2000,4,FALSE),"")</f>
        <v/>
      </c>
    </row>
    <row r="1858" spans="1:8" x14ac:dyDescent="0.35">
      <c r="A1858" s="272">
        <f t="shared" si="140"/>
        <v>1</v>
      </c>
      <c r="B1858" s="7" t="str">
        <f>IF(CAPTURE_DATA!W1859=0,"",CAPTURE_DATA!W1859)</f>
        <v/>
      </c>
      <c r="C1858" s="272" t="str">
        <f t="shared" si="141"/>
        <v/>
      </c>
      <c r="D1858" s="272" t="str">
        <f t="shared" si="142"/>
        <v/>
      </c>
      <c r="E1858" s="272">
        <f t="shared" si="143"/>
        <v>0</v>
      </c>
      <c r="F1858" s="272">
        <v>1856</v>
      </c>
      <c r="G1858" s="272" t="str">
        <f t="shared" si="144"/>
        <v/>
      </c>
      <c r="H1858" s="272" t="str">
        <f>IFERROR(VLOOKUP(B1858,CAPTURE_DATA!$W$4:$Z$2000,4,FALSE),"")</f>
        <v/>
      </c>
    </row>
    <row r="1859" spans="1:8" x14ac:dyDescent="0.35">
      <c r="A1859" s="272">
        <f t="shared" si="140"/>
        <v>1</v>
      </c>
      <c r="B1859" s="7" t="str">
        <f>IF(CAPTURE_DATA!W1860=0,"",CAPTURE_DATA!W1860)</f>
        <v/>
      </c>
      <c r="C1859" s="272" t="str">
        <f t="shared" si="141"/>
        <v/>
      </c>
      <c r="D1859" s="272" t="str">
        <f t="shared" si="142"/>
        <v/>
      </c>
      <c r="E1859" s="272">
        <f t="shared" si="143"/>
        <v>0</v>
      </c>
      <c r="F1859" s="272">
        <v>1857</v>
      </c>
      <c r="G1859" s="272" t="str">
        <f t="shared" si="144"/>
        <v/>
      </c>
      <c r="H1859" s="272" t="str">
        <f>IFERROR(VLOOKUP(B1859,CAPTURE_DATA!$W$4:$Z$2000,4,FALSE),"")</f>
        <v/>
      </c>
    </row>
    <row r="1860" spans="1:8" x14ac:dyDescent="0.35">
      <c r="A1860" s="272">
        <f t="shared" ref="A1860:A1923" si="145">RANK(E1860,$E$3:$E$2000,)</f>
        <v>1</v>
      </c>
      <c r="B1860" s="7" t="str">
        <f>IF(CAPTURE_DATA!W1861=0,"",CAPTURE_DATA!W1861)</f>
        <v/>
      </c>
      <c r="C1860" s="272" t="str">
        <f t="shared" ref="C1860:C1923" si="146">IFERROR(VALUE(B1860),"")</f>
        <v/>
      </c>
      <c r="D1860" s="272" t="str">
        <f t="shared" ref="D1860:D1923" si="147">IF(CONCATENATE(B1860,"-",H1860)="-","",(CONCATENATE(B1860,"-",H1860)))</f>
        <v/>
      </c>
      <c r="E1860" s="272">
        <f t="shared" ref="E1860:E1923" si="148">IF(C1860="",0,C1860)</f>
        <v>0</v>
      </c>
      <c r="F1860" s="272">
        <v>1858</v>
      </c>
      <c r="G1860" s="272" t="str">
        <f t="shared" ref="G1860:G1923" si="149">IFERROR(VLOOKUP(F1860,$A$1:$D$2000,4,FALSE),"")</f>
        <v/>
      </c>
      <c r="H1860" s="272" t="str">
        <f>IFERROR(VLOOKUP(B1860,CAPTURE_DATA!$W$4:$Z$2000,4,FALSE),"")</f>
        <v/>
      </c>
    </row>
    <row r="1861" spans="1:8" x14ac:dyDescent="0.35">
      <c r="A1861" s="272">
        <f t="shared" si="145"/>
        <v>1</v>
      </c>
      <c r="B1861" s="7" t="str">
        <f>IF(CAPTURE_DATA!W1862=0,"",CAPTURE_DATA!W1862)</f>
        <v/>
      </c>
      <c r="C1861" s="272" t="str">
        <f t="shared" si="146"/>
        <v/>
      </c>
      <c r="D1861" s="272" t="str">
        <f t="shared" si="147"/>
        <v/>
      </c>
      <c r="E1861" s="272">
        <f t="shared" si="148"/>
        <v>0</v>
      </c>
      <c r="F1861" s="272">
        <v>1859</v>
      </c>
      <c r="G1861" s="272" t="str">
        <f t="shared" si="149"/>
        <v/>
      </c>
      <c r="H1861" s="272" t="str">
        <f>IFERROR(VLOOKUP(B1861,CAPTURE_DATA!$W$4:$Z$2000,4,FALSE),"")</f>
        <v/>
      </c>
    </row>
    <row r="1862" spans="1:8" x14ac:dyDescent="0.35">
      <c r="A1862" s="272">
        <f t="shared" si="145"/>
        <v>1</v>
      </c>
      <c r="B1862" s="7" t="str">
        <f>IF(CAPTURE_DATA!W1863=0,"",CAPTURE_DATA!W1863)</f>
        <v/>
      </c>
      <c r="C1862" s="272" t="str">
        <f t="shared" si="146"/>
        <v/>
      </c>
      <c r="D1862" s="272" t="str">
        <f t="shared" si="147"/>
        <v/>
      </c>
      <c r="E1862" s="272">
        <f t="shared" si="148"/>
        <v>0</v>
      </c>
      <c r="F1862" s="272">
        <v>1860</v>
      </c>
      <c r="G1862" s="272" t="str">
        <f t="shared" si="149"/>
        <v/>
      </c>
      <c r="H1862" s="272" t="str">
        <f>IFERROR(VLOOKUP(B1862,CAPTURE_DATA!$W$4:$Z$2000,4,FALSE),"")</f>
        <v/>
      </c>
    </row>
    <row r="1863" spans="1:8" x14ac:dyDescent="0.35">
      <c r="A1863" s="272">
        <f t="shared" si="145"/>
        <v>1</v>
      </c>
      <c r="B1863" s="7" t="str">
        <f>IF(CAPTURE_DATA!W1864=0,"",CAPTURE_DATA!W1864)</f>
        <v/>
      </c>
      <c r="C1863" s="272" t="str">
        <f t="shared" si="146"/>
        <v/>
      </c>
      <c r="D1863" s="272" t="str">
        <f t="shared" si="147"/>
        <v/>
      </c>
      <c r="E1863" s="272">
        <f t="shared" si="148"/>
        <v>0</v>
      </c>
      <c r="F1863" s="272">
        <v>1861</v>
      </c>
      <c r="G1863" s="272" t="str">
        <f t="shared" si="149"/>
        <v/>
      </c>
      <c r="H1863" s="272" t="str">
        <f>IFERROR(VLOOKUP(B1863,CAPTURE_DATA!$W$4:$Z$2000,4,FALSE),"")</f>
        <v/>
      </c>
    </row>
    <row r="1864" spans="1:8" x14ac:dyDescent="0.35">
      <c r="A1864" s="272">
        <f t="shared" si="145"/>
        <v>1</v>
      </c>
      <c r="B1864" s="7" t="str">
        <f>IF(CAPTURE_DATA!W1865=0,"",CAPTURE_DATA!W1865)</f>
        <v/>
      </c>
      <c r="C1864" s="272" t="str">
        <f t="shared" si="146"/>
        <v/>
      </c>
      <c r="D1864" s="272" t="str">
        <f t="shared" si="147"/>
        <v/>
      </c>
      <c r="E1864" s="272">
        <f t="shared" si="148"/>
        <v>0</v>
      </c>
      <c r="F1864" s="272">
        <v>1862</v>
      </c>
      <c r="G1864" s="272" t="str">
        <f t="shared" si="149"/>
        <v/>
      </c>
      <c r="H1864" s="272" t="str">
        <f>IFERROR(VLOOKUP(B1864,CAPTURE_DATA!$W$4:$Z$2000,4,FALSE),"")</f>
        <v/>
      </c>
    </row>
    <row r="1865" spans="1:8" x14ac:dyDescent="0.35">
      <c r="A1865" s="272">
        <f t="shared" si="145"/>
        <v>1</v>
      </c>
      <c r="B1865" s="7" t="str">
        <f>IF(CAPTURE_DATA!W1866=0,"",CAPTURE_DATA!W1866)</f>
        <v/>
      </c>
      <c r="C1865" s="272" t="str">
        <f t="shared" si="146"/>
        <v/>
      </c>
      <c r="D1865" s="272" t="str">
        <f t="shared" si="147"/>
        <v/>
      </c>
      <c r="E1865" s="272">
        <f t="shared" si="148"/>
        <v>0</v>
      </c>
      <c r="F1865" s="272">
        <v>1863</v>
      </c>
      <c r="G1865" s="272" t="str">
        <f t="shared" si="149"/>
        <v/>
      </c>
      <c r="H1865" s="272" t="str">
        <f>IFERROR(VLOOKUP(B1865,CAPTURE_DATA!$W$4:$Z$2000,4,FALSE),"")</f>
        <v/>
      </c>
    </row>
    <row r="1866" spans="1:8" x14ac:dyDescent="0.35">
      <c r="A1866" s="272">
        <f t="shared" si="145"/>
        <v>1</v>
      </c>
      <c r="B1866" s="7" t="str">
        <f>IF(CAPTURE_DATA!W1867=0,"",CAPTURE_DATA!W1867)</f>
        <v/>
      </c>
      <c r="C1866" s="272" t="str">
        <f t="shared" si="146"/>
        <v/>
      </c>
      <c r="D1866" s="272" t="str">
        <f t="shared" si="147"/>
        <v/>
      </c>
      <c r="E1866" s="272">
        <f t="shared" si="148"/>
        <v>0</v>
      </c>
      <c r="F1866" s="272">
        <v>1864</v>
      </c>
      <c r="G1866" s="272" t="str">
        <f t="shared" si="149"/>
        <v/>
      </c>
      <c r="H1866" s="272" t="str">
        <f>IFERROR(VLOOKUP(B1866,CAPTURE_DATA!$W$4:$Z$2000,4,FALSE),"")</f>
        <v/>
      </c>
    </row>
    <row r="1867" spans="1:8" x14ac:dyDescent="0.35">
      <c r="A1867" s="272">
        <f t="shared" si="145"/>
        <v>1</v>
      </c>
      <c r="B1867" s="7" t="str">
        <f>IF(CAPTURE_DATA!W1868=0,"",CAPTURE_DATA!W1868)</f>
        <v/>
      </c>
      <c r="C1867" s="272" t="str">
        <f t="shared" si="146"/>
        <v/>
      </c>
      <c r="D1867" s="272" t="str">
        <f t="shared" si="147"/>
        <v/>
      </c>
      <c r="E1867" s="272">
        <f t="shared" si="148"/>
        <v>0</v>
      </c>
      <c r="F1867" s="272">
        <v>1865</v>
      </c>
      <c r="G1867" s="272" t="str">
        <f t="shared" si="149"/>
        <v/>
      </c>
      <c r="H1867" s="272" t="str">
        <f>IFERROR(VLOOKUP(B1867,CAPTURE_DATA!$W$4:$Z$2000,4,FALSE),"")</f>
        <v/>
      </c>
    </row>
    <row r="1868" spans="1:8" x14ac:dyDescent="0.35">
      <c r="A1868" s="272">
        <f t="shared" si="145"/>
        <v>1</v>
      </c>
      <c r="B1868" s="7" t="str">
        <f>IF(CAPTURE_DATA!W1869=0,"",CAPTURE_DATA!W1869)</f>
        <v/>
      </c>
      <c r="C1868" s="272" t="str">
        <f t="shared" si="146"/>
        <v/>
      </c>
      <c r="D1868" s="272" t="str">
        <f t="shared" si="147"/>
        <v/>
      </c>
      <c r="E1868" s="272">
        <f t="shared" si="148"/>
        <v>0</v>
      </c>
      <c r="F1868" s="272">
        <v>1866</v>
      </c>
      <c r="G1868" s="272" t="str">
        <f t="shared" si="149"/>
        <v/>
      </c>
      <c r="H1868" s="272" t="str">
        <f>IFERROR(VLOOKUP(B1868,CAPTURE_DATA!$W$4:$Z$2000,4,FALSE),"")</f>
        <v/>
      </c>
    </row>
    <row r="1869" spans="1:8" x14ac:dyDescent="0.35">
      <c r="A1869" s="272">
        <f t="shared" si="145"/>
        <v>1</v>
      </c>
      <c r="B1869" s="7" t="str">
        <f>IF(CAPTURE_DATA!W1870=0,"",CAPTURE_DATA!W1870)</f>
        <v/>
      </c>
      <c r="C1869" s="272" t="str">
        <f t="shared" si="146"/>
        <v/>
      </c>
      <c r="D1869" s="272" t="str">
        <f t="shared" si="147"/>
        <v/>
      </c>
      <c r="E1869" s="272">
        <f t="shared" si="148"/>
        <v>0</v>
      </c>
      <c r="F1869" s="272">
        <v>1867</v>
      </c>
      <c r="G1869" s="272" t="str">
        <f t="shared" si="149"/>
        <v/>
      </c>
      <c r="H1869" s="272" t="str">
        <f>IFERROR(VLOOKUP(B1869,CAPTURE_DATA!$W$4:$Z$2000,4,FALSE),"")</f>
        <v/>
      </c>
    </row>
    <row r="1870" spans="1:8" x14ac:dyDescent="0.35">
      <c r="A1870" s="272">
        <f t="shared" si="145"/>
        <v>1</v>
      </c>
      <c r="B1870" s="7" t="str">
        <f>IF(CAPTURE_DATA!W1871=0,"",CAPTURE_DATA!W1871)</f>
        <v/>
      </c>
      <c r="C1870" s="272" t="str">
        <f t="shared" si="146"/>
        <v/>
      </c>
      <c r="D1870" s="272" t="str">
        <f t="shared" si="147"/>
        <v/>
      </c>
      <c r="E1870" s="272">
        <f t="shared" si="148"/>
        <v>0</v>
      </c>
      <c r="F1870" s="272">
        <v>1868</v>
      </c>
      <c r="G1870" s="272" t="str">
        <f t="shared" si="149"/>
        <v/>
      </c>
      <c r="H1870" s="272" t="str">
        <f>IFERROR(VLOOKUP(B1870,CAPTURE_DATA!$W$4:$Z$2000,4,FALSE),"")</f>
        <v/>
      </c>
    </row>
    <row r="1871" spans="1:8" x14ac:dyDescent="0.35">
      <c r="A1871" s="272">
        <f t="shared" si="145"/>
        <v>1</v>
      </c>
      <c r="B1871" s="7" t="str">
        <f>IF(CAPTURE_DATA!W1872=0,"",CAPTURE_DATA!W1872)</f>
        <v/>
      </c>
      <c r="C1871" s="272" t="str">
        <f t="shared" si="146"/>
        <v/>
      </c>
      <c r="D1871" s="272" t="str">
        <f t="shared" si="147"/>
        <v/>
      </c>
      <c r="E1871" s="272">
        <f t="shared" si="148"/>
        <v>0</v>
      </c>
      <c r="F1871" s="272">
        <v>1869</v>
      </c>
      <c r="G1871" s="272" t="str">
        <f t="shared" si="149"/>
        <v/>
      </c>
      <c r="H1871" s="272" t="str">
        <f>IFERROR(VLOOKUP(B1871,CAPTURE_DATA!$W$4:$Z$2000,4,FALSE),"")</f>
        <v/>
      </c>
    </row>
    <row r="1872" spans="1:8" x14ac:dyDescent="0.35">
      <c r="A1872" s="272">
        <f t="shared" si="145"/>
        <v>1</v>
      </c>
      <c r="B1872" s="7" t="str">
        <f>IF(CAPTURE_DATA!W1873=0,"",CAPTURE_DATA!W1873)</f>
        <v/>
      </c>
      <c r="C1872" s="272" t="str">
        <f t="shared" si="146"/>
        <v/>
      </c>
      <c r="D1872" s="272" t="str">
        <f t="shared" si="147"/>
        <v/>
      </c>
      <c r="E1872" s="272">
        <f t="shared" si="148"/>
        <v>0</v>
      </c>
      <c r="F1872" s="272">
        <v>1870</v>
      </c>
      <c r="G1872" s="272" t="str">
        <f t="shared" si="149"/>
        <v/>
      </c>
      <c r="H1872" s="272" t="str">
        <f>IFERROR(VLOOKUP(B1872,CAPTURE_DATA!$W$4:$Z$2000,4,FALSE),"")</f>
        <v/>
      </c>
    </row>
    <row r="1873" spans="1:8" x14ac:dyDescent="0.35">
      <c r="A1873" s="272">
        <f t="shared" si="145"/>
        <v>1</v>
      </c>
      <c r="B1873" s="7" t="str">
        <f>IF(CAPTURE_DATA!W1874=0,"",CAPTURE_DATA!W1874)</f>
        <v/>
      </c>
      <c r="C1873" s="272" t="str">
        <f t="shared" si="146"/>
        <v/>
      </c>
      <c r="D1873" s="272" t="str">
        <f t="shared" si="147"/>
        <v/>
      </c>
      <c r="E1873" s="272">
        <f t="shared" si="148"/>
        <v>0</v>
      </c>
      <c r="F1873" s="272">
        <v>1871</v>
      </c>
      <c r="G1873" s="272" t="str">
        <f t="shared" si="149"/>
        <v/>
      </c>
      <c r="H1873" s="272" t="str">
        <f>IFERROR(VLOOKUP(B1873,CAPTURE_DATA!$W$4:$Z$2000,4,FALSE),"")</f>
        <v/>
      </c>
    </row>
    <row r="1874" spans="1:8" x14ac:dyDescent="0.35">
      <c r="A1874" s="272">
        <f t="shared" si="145"/>
        <v>1</v>
      </c>
      <c r="B1874" s="7" t="str">
        <f>IF(CAPTURE_DATA!W1875=0,"",CAPTURE_DATA!W1875)</f>
        <v/>
      </c>
      <c r="C1874" s="272" t="str">
        <f t="shared" si="146"/>
        <v/>
      </c>
      <c r="D1874" s="272" t="str">
        <f t="shared" si="147"/>
        <v/>
      </c>
      <c r="E1874" s="272">
        <f t="shared" si="148"/>
        <v>0</v>
      </c>
      <c r="F1874" s="272">
        <v>1872</v>
      </c>
      <c r="G1874" s="272" t="str">
        <f t="shared" si="149"/>
        <v/>
      </c>
      <c r="H1874" s="272" t="str">
        <f>IFERROR(VLOOKUP(B1874,CAPTURE_DATA!$W$4:$Z$2000,4,FALSE),"")</f>
        <v/>
      </c>
    </row>
    <row r="1875" spans="1:8" x14ac:dyDescent="0.35">
      <c r="A1875" s="272">
        <f t="shared" si="145"/>
        <v>1</v>
      </c>
      <c r="B1875" s="7" t="str">
        <f>IF(CAPTURE_DATA!W1876=0,"",CAPTURE_DATA!W1876)</f>
        <v/>
      </c>
      <c r="C1875" s="272" t="str">
        <f t="shared" si="146"/>
        <v/>
      </c>
      <c r="D1875" s="272" t="str">
        <f t="shared" si="147"/>
        <v/>
      </c>
      <c r="E1875" s="272">
        <f t="shared" si="148"/>
        <v>0</v>
      </c>
      <c r="F1875" s="272">
        <v>1873</v>
      </c>
      <c r="G1875" s="272" t="str">
        <f t="shared" si="149"/>
        <v/>
      </c>
      <c r="H1875" s="272" t="str">
        <f>IFERROR(VLOOKUP(B1875,CAPTURE_DATA!$W$4:$Z$2000,4,FALSE),"")</f>
        <v/>
      </c>
    </row>
    <row r="1876" spans="1:8" x14ac:dyDescent="0.35">
      <c r="A1876" s="272">
        <f t="shared" si="145"/>
        <v>1</v>
      </c>
      <c r="B1876" s="7" t="str">
        <f>IF(CAPTURE_DATA!W1877=0,"",CAPTURE_DATA!W1877)</f>
        <v/>
      </c>
      <c r="C1876" s="272" t="str">
        <f t="shared" si="146"/>
        <v/>
      </c>
      <c r="D1876" s="272" t="str">
        <f t="shared" si="147"/>
        <v/>
      </c>
      <c r="E1876" s="272">
        <f t="shared" si="148"/>
        <v>0</v>
      </c>
      <c r="F1876" s="272">
        <v>1874</v>
      </c>
      <c r="G1876" s="272" t="str">
        <f t="shared" si="149"/>
        <v/>
      </c>
      <c r="H1876" s="272" t="str">
        <f>IFERROR(VLOOKUP(B1876,CAPTURE_DATA!$W$4:$Z$2000,4,FALSE),"")</f>
        <v/>
      </c>
    </row>
    <row r="1877" spans="1:8" x14ac:dyDescent="0.35">
      <c r="A1877" s="272">
        <f t="shared" si="145"/>
        <v>1</v>
      </c>
      <c r="B1877" s="7" t="str">
        <f>IF(CAPTURE_DATA!W1878=0,"",CAPTURE_DATA!W1878)</f>
        <v/>
      </c>
      <c r="C1877" s="272" t="str">
        <f t="shared" si="146"/>
        <v/>
      </c>
      <c r="D1877" s="272" t="str">
        <f t="shared" si="147"/>
        <v/>
      </c>
      <c r="E1877" s="272">
        <f t="shared" si="148"/>
        <v>0</v>
      </c>
      <c r="F1877" s="272">
        <v>1875</v>
      </c>
      <c r="G1877" s="272" t="str">
        <f t="shared" si="149"/>
        <v/>
      </c>
      <c r="H1877" s="272" t="str">
        <f>IFERROR(VLOOKUP(B1877,CAPTURE_DATA!$W$4:$Z$2000,4,FALSE),"")</f>
        <v/>
      </c>
    </row>
    <row r="1878" spans="1:8" x14ac:dyDescent="0.35">
      <c r="A1878" s="272">
        <f t="shared" si="145"/>
        <v>1</v>
      </c>
      <c r="B1878" s="7" t="str">
        <f>IF(CAPTURE_DATA!W1879=0,"",CAPTURE_DATA!W1879)</f>
        <v/>
      </c>
      <c r="C1878" s="272" t="str">
        <f t="shared" si="146"/>
        <v/>
      </c>
      <c r="D1878" s="272" t="str">
        <f t="shared" si="147"/>
        <v/>
      </c>
      <c r="E1878" s="272">
        <f t="shared" si="148"/>
        <v>0</v>
      </c>
      <c r="F1878" s="272">
        <v>1876</v>
      </c>
      <c r="G1878" s="272" t="str">
        <f t="shared" si="149"/>
        <v/>
      </c>
      <c r="H1878" s="272" t="str">
        <f>IFERROR(VLOOKUP(B1878,CAPTURE_DATA!$W$4:$Z$2000,4,FALSE),"")</f>
        <v/>
      </c>
    </row>
    <row r="1879" spans="1:8" x14ac:dyDescent="0.35">
      <c r="A1879" s="272">
        <f t="shared" si="145"/>
        <v>1</v>
      </c>
      <c r="B1879" s="7" t="str">
        <f>IF(CAPTURE_DATA!W1880=0,"",CAPTURE_DATA!W1880)</f>
        <v/>
      </c>
      <c r="C1879" s="272" t="str">
        <f t="shared" si="146"/>
        <v/>
      </c>
      <c r="D1879" s="272" t="str">
        <f t="shared" si="147"/>
        <v/>
      </c>
      <c r="E1879" s="272">
        <f t="shared" si="148"/>
        <v>0</v>
      </c>
      <c r="F1879" s="272">
        <v>1877</v>
      </c>
      <c r="G1879" s="272" t="str">
        <f t="shared" si="149"/>
        <v/>
      </c>
      <c r="H1879" s="272" t="str">
        <f>IFERROR(VLOOKUP(B1879,CAPTURE_DATA!$W$4:$Z$2000,4,FALSE),"")</f>
        <v/>
      </c>
    </row>
    <row r="1880" spans="1:8" x14ac:dyDescent="0.35">
      <c r="A1880" s="272">
        <f t="shared" si="145"/>
        <v>1</v>
      </c>
      <c r="B1880" s="7" t="str">
        <f>IF(CAPTURE_DATA!W1881=0,"",CAPTURE_DATA!W1881)</f>
        <v/>
      </c>
      <c r="C1880" s="272" t="str">
        <f t="shared" si="146"/>
        <v/>
      </c>
      <c r="D1880" s="272" t="str">
        <f t="shared" si="147"/>
        <v/>
      </c>
      <c r="E1880" s="272">
        <f t="shared" si="148"/>
        <v>0</v>
      </c>
      <c r="F1880" s="272">
        <v>1878</v>
      </c>
      <c r="G1880" s="272" t="str">
        <f t="shared" si="149"/>
        <v/>
      </c>
      <c r="H1880" s="272" t="str">
        <f>IFERROR(VLOOKUP(B1880,CAPTURE_DATA!$W$4:$Z$2000,4,FALSE),"")</f>
        <v/>
      </c>
    </row>
    <row r="1881" spans="1:8" x14ac:dyDescent="0.35">
      <c r="A1881" s="272">
        <f t="shared" si="145"/>
        <v>1</v>
      </c>
      <c r="B1881" s="7" t="str">
        <f>IF(CAPTURE_DATA!W1882=0,"",CAPTURE_DATA!W1882)</f>
        <v/>
      </c>
      <c r="C1881" s="272" t="str">
        <f t="shared" si="146"/>
        <v/>
      </c>
      <c r="D1881" s="272" t="str">
        <f t="shared" si="147"/>
        <v/>
      </c>
      <c r="E1881" s="272">
        <f t="shared" si="148"/>
        <v>0</v>
      </c>
      <c r="F1881" s="272">
        <v>1879</v>
      </c>
      <c r="G1881" s="272" t="str">
        <f t="shared" si="149"/>
        <v/>
      </c>
      <c r="H1881" s="272" t="str">
        <f>IFERROR(VLOOKUP(B1881,CAPTURE_DATA!$W$4:$Z$2000,4,FALSE),"")</f>
        <v/>
      </c>
    </row>
    <row r="1882" spans="1:8" x14ac:dyDescent="0.35">
      <c r="A1882" s="272">
        <f t="shared" si="145"/>
        <v>1</v>
      </c>
      <c r="B1882" s="7" t="str">
        <f>IF(CAPTURE_DATA!W1883=0,"",CAPTURE_DATA!W1883)</f>
        <v/>
      </c>
      <c r="C1882" s="272" t="str">
        <f t="shared" si="146"/>
        <v/>
      </c>
      <c r="D1882" s="272" t="str">
        <f t="shared" si="147"/>
        <v/>
      </c>
      <c r="E1882" s="272">
        <f t="shared" si="148"/>
        <v>0</v>
      </c>
      <c r="F1882" s="272">
        <v>1880</v>
      </c>
      <c r="G1882" s="272" t="str">
        <f t="shared" si="149"/>
        <v/>
      </c>
      <c r="H1882" s="272" t="str">
        <f>IFERROR(VLOOKUP(B1882,CAPTURE_DATA!$W$4:$Z$2000,4,FALSE),"")</f>
        <v/>
      </c>
    </row>
    <row r="1883" spans="1:8" x14ac:dyDescent="0.35">
      <c r="A1883" s="272">
        <f t="shared" si="145"/>
        <v>1</v>
      </c>
      <c r="B1883" s="7" t="str">
        <f>IF(CAPTURE_DATA!W1884=0,"",CAPTURE_DATA!W1884)</f>
        <v/>
      </c>
      <c r="C1883" s="272" t="str">
        <f t="shared" si="146"/>
        <v/>
      </c>
      <c r="D1883" s="272" t="str">
        <f t="shared" si="147"/>
        <v/>
      </c>
      <c r="E1883" s="272">
        <f t="shared" si="148"/>
        <v>0</v>
      </c>
      <c r="F1883" s="272">
        <v>1881</v>
      </c>
      <c r="G1883" s="272" t="str">
        <f t="shared" si="149"/>
        <v/>
      </c>
      <c r="H1883" s="272" t="str">
        <f>IFERROR(VLOOKUP(B1883,CAPTURE_DATA!$W$4:$Z$2000,4,FALSE),"")</f>
        <v/>
      </c>
    </row>
    <row r="1884" spans="1:8" x14ac:dyDescent="0.35">
      <c r="A1884" s="272">
        <f t="shared" si="145"/>
        <v>1</v>
      </c>
      <c r="B1884" s="7" t="str">
        <f>IF(CAPTURE_DATA!W1885=0,"",CAPTURE_DATA!W1885)</f>
        <v/>
      </c>
      <c r="C1884" s="272" t="str">
        <f t="shared" si="146"/>
        <v/>
      </c>
      <c r="D1884" s="272" t="str">
        <f t="shared" si="147"/>
        <v/>
      </c>
      <c r="E1884" s="272">
        <f t="shared" si="148"/>
        <v>0</v>
      </c>
      <c r="F1884" s="272">
        <v>1882</v>
      </c>
      <c r="G1884" s="272" t="str">
        <f t="shared" si="149"/>
        <v/>
      </c>
      <c r="H1884" s="272" t="str">
        <f>IFERROR(VLOOKUP(B1884,CAPTURE_DATA!$W$4:$Z$2000,4,FALSE),"")</f>
        <v/>
      </c>
    </row>
    <row r="1885" spans="1:8" x14ac:dyDescent="0.35">
      <c r="A1885" s="272">
        <f t="shared" si="145"/>
        <v>1</v>
      </c>
      <c r="B1885" s="7" t="str">
        <f>IF(CAPTURE_DATA!W1886=0,"",CAPTURE_DATA!W1886)</f>
        <v/>
      </c>
      <c r="C1885" s="272" t="str">
        <f t="shared" si="146"/>
        <v/>
      </c>
      <c r="D1885" s="272" t="str">
        <f t="shared" si="147"/>
        <v/>
      </c>
      <c r="E1885" s="272">
        <f t="shared" si="148"/>
        <v>0</v>
      </c>
      <c r="F1885" s="272">
        <v>1883</v>
      </c>
      <c r="G1885" s="272" t="str">
        <f t="shared" si="149"/>
        <v/>
      </c>
      <c r="H1885" s="272" t="str">
        <f>IFERROR(VLOOKUP(B1885,CAPTURE_DATA!$W$4:$Z$2000,4,FALSE),"")</f>
        <v/>
      </c>
    </row>
    <row r="1886" spans="1:8" x14ac:dyDescent="0.35">
      <c r="A1886" s="272">
        <f t="shared" si="145"/>
        <v>1</v>
      </c>
      <c r="B1886" s="7" t="str">
        <f>IF(CAPTURE_DATA!W1887=0,"",CAPTURE_DATA!W1887)</f>
        <v/>
      </c>
      <c r="C1886" s="272" t="str">
        <f t="shared" si="146"/>
        <v/>
      </c>
      <c r="D1886" s="272" t="str">
        <f t="shared" si="147"/>
        <v/>
      </c>
      <c r="E1886" s="272">
        <f t="shared" si="148"/>
        <v>0</v>
      </c>
      <c r="F1886" s="272">
        <v>1884</v>
      </c>
      <c r="G1886" s="272" t="str">
        <f t="shared" si="149"/>
        <v/>
      </c>
      <c r="H1886" s="272" t="str">
        <f>IFERROR(VLOOKUP(B1886,CAPTURE_DATA!$W$4:$Z$2000,4,FALSE),"")</f>
        <v/>
      </c>
    </row>
    <row r="1887" spans="1:8" x14ac:dyDescent="0.35">
      <c r="A1887" s="272">
        <f t="shared" si="145"/>
        <v>1</v>
      </c>
      <c r="B1887" s="7" t="str">
        <f>IF(CAPTURE_DATA!W1888=0,"",CAPTURE_DATA!W1888)</f>
        <v/>
      </c>
      <c r="C1887" s="272" t="str">
        <f t="shared" si="146"/>
        <v/>
      </c>
      <c r="D1887" s="272" t="str">
        <f t="shared" si="147"/>
        <v/>
      </c>
      <c r="E1887" s="272">
        <f t="shared" si="148"/>
        <v>0</v>
      </c>
      <c r="F1887" s="272">
        <v>1885</v>
      </c>
      <c r="G1887" s="272" t="str">
        <f t="shared" si="149"/>
        <v/>
      </c>
      <c r="H1887" s="272" t="str">
        <f>IFERROR(VLOOKUP(B1887,CAPTURE_DATA!$W$4:$Z$2000,4,FALSE),"")</f>
        <v/>
      </c>
    </row>
    <row r="1888" spans="1:8" x14ac:dyDescent="0.35">
      <c r="A1888" s="272">
        <f t="shared" si="145"/>
        <v>1</v>
      </c>
      <c r="B1888" s="7" t="str">
        <f>IF(CAPTURE_DATA!W1889=0,"",CAPTURE_DATA!W1889)</f>
        <v/>
      </c>
      <c r="C1888" s="272" t="str">
        <f t="shared" si="146"/>
        <v/>
      </c>
      <c r="D1888" s="272" t="str">
        <f t="shared" si="147"/>
        <v/>
      </c>
      <c r="E1888" s="272">
        <f t="shared" si="148"/>
        <v>0</v>
      </c>
      <c r="F1888" s="272">
        <v>1886</v>
      </c>
      <c r="G1888" s="272" t="str">
        <f t="shared" si="149"/>
        <v/>
      </c>
      <c r="H1888" s="272" t="str">
        <f>IFERROR(VLOOKUP(B1888,CAPTURE_DATA!$W$4:$Z$2000,4,FALSE),"")</f>
        <v/>
      </c>
    </row>
    <row r="1889" spans="1:8" x14ac:dyDescent="0.35">
      <c r="A1889" s="272">
        <f t="shared" si="145"/>
        <v>1</v>
      </c>
      <c r="B1889" s="7" t="str">
        <f>IF(CAPTURE_DATA!W1890=0,"",CAPTURE_DATA!W1890)</f>
        <v/>
      </c>
      <c r="C1889" s="272" t="str">
        <f t="shared" si="146"/>
        <v/>
      </c>
      <c r="D1889" s="272" t="str">
        <f t="shared" si="147"/>
        <v/>
      </c>
      <c r="E1889" s="272">
        <f t="shared" si="148"/>
        <v>0</v>
      </c>
      <c r="F1889" s="272">
        <v>1887</v>
      </c>
      <c r="G1889" s="272" t="str">
        <f t="shared" si="149"/>
        <v/>
      </c>
      <c r="H1889" s="272" t="str">
        <f>IFERROR(VLOOKUP(B1889,CAPTURE_DATA!$W$4:$Z$2000,4,FALSE),"")</f>
        <v/>
      </c>
    </row>
    <row r="1890" spans="1:8" x14ac:dyDescent="0.35">
      <c r="A1890" s="272">
        <f t="shared" si="145"/>
        <v>1</v>
      </c>
      <c r="B1890" s="7" t="str">
        <f>IF(CAPTURE_DATA!W1891=0,"",CAPTURE_DATA!W1891)</f>
        <v/>
      </c>
      <c r="C1890" s="272" t="str">
        <f t="shared" si="146"/>
        <v/>
      </c>
      <c r="D1890" s="272" t="str">
        <f t="shared" si="147"/>
        <v/>
      </c>
      <c r="E1890" s="272">
        <f t="shared" si="148"/>
        <v>0</v>
      </c>
      <c r="F1890" s="272">
        <v>1888</v>
      </c>
      <c r="G1890" s="272" t="str">
        <f t="shared" si="149"/>
        <v/>
      </c>
      <c r="H1890" s="272" t="str">
        <f>IFERROR(VLOOKUP(B1890,CAPTURE_DATA!$W$4:$Z$2000,4,FALSE),"")</f>
        <v/>
      </c>
    </row>
    <row r="1891" spans="1:8" x14ac:dyDescent="0.35">
      <c r="A1891" s="272">
        <f t="shared" si="145"/>
        <v>1</v>
      </c>
      <c r="B1891" s="7" t="str">
        <f>IF(CAPTURE_DATA!W1892=0,"",CAPTURE_DATA!W1892)</f>
        <v/>
      </c>
      <c r="C1891" s="272" t="str">
        <f t="shared" si="146"/>
        <v/>
      </c>
      <c r="D1891" s="272" t="str">
        <f t="shared" si="147"/>
        <v/>
      </c>
      <c r="E1891" s="272">
        <f t="shared" si="148"/>
        <v>0</v>
      </c>
      <c r="F1891" s="272">
        <v>1889</v>
      </c>
      <c r="G1891" s="272" t="str">
        <f t="shared" si="149"/>
        <v/>
      </c>
      <c r="H1891" s="272" t="str">
        <f>IFERROR(VLOOKUP(B1891,CAPTURE_DATA!$W$4:$Z$2000,4,FALSE),"")</f>
        <v/>
      </c>
    </row>
    <row r="1892" spans="1:8" x14ac:dyDescent="0.35">
      <c r="A1892" s="272">
        <f t="shared" si="145"/>
        <v>1</v>
      </c>
      <c r="B1892" s="7" t="str">
        <f>IF(CAPTURE_DATA!W1893=0,"",CAPTURE_DATA!W1893)</f>
        <v/>
      </c>
      <c r="C1892" s="272" t="str">
        <f t="shared" si="146"/>
        <v/>
      </c>
      <c r="D1892" s="272" t="str">
        <f t="shared" si="147"/>
        <v/>
      </c>
      <c r="E1892" s="272">
        <f t="shared" si="148"/>
        <v>0</v>
      </c>
      <c r="F1892" s="272">
        <v>1890</v>
      </c>
      <c r="G1892" s="272" t="str">
        <f t="shared" si="149"/>
        <v/>
      </c>
      <c r="H1892" s="272" t="str">
        <f>IFERROR(VLOOKUP(B1892,CAPTURE_DATA!$W$4:$Z$2000,4,FALSE),"")</f>
        <v/>
      </c>
    </row>
    <row r="1893" spans="1:8" x14ac:dyDescent="0.35">
      <c r="A1893" s="272">
        <f t="shared" si="145"/>
        <v>1</v>
      </c>
      <c r="B1893" s="7" t="str">
        <f>IF(CAPTURE_DATA!W1894=0,"",CAPTURE_DATA!W1894)</f>
        <v/>
      </c>
      <c r="C1893" s="272" t="str">
        <f t="shared" si="146"/>
        <v/>
      </c>
      <c r="D1893" s="272" t="str">
        <f t="shared" si="147"/>
        <v/>
      </c>
      <c r="E1893" s="272">
        <f t="shared" si="148"/>
        <v>0</v>
      </c>
      <c r="F1893" s="272">
        <v>1891</v>
      </c>
      <c r="G1893" s="272" t="str">
        <f t="shared" si="149"/>
        <v/>
      </c>
      <c r="H1893" s="272" t="str">
        <f>IFERROR(VLOOKUP(B1893,CAPTURE_DATA!$W$4:$Z$2000,4,FALSE),"")</f>
        <v/>
      </c>
    </row>
    <row r="1894" spans="1:8" x14ac:dyDescent="0.35">
      <c r="A1894" s="272">
        <f t="shared" si="145"/>
        <v>1</v>
      </c>
      <c r="B1894" s="7" t="str">
        <f>IF(CAPTURE_DATA!W1895=0,"",CAPTURE_DATA!W1895)</f>
        <v/>
      </c>
      <c r="C1894" s="272" t="str">
        <f t="shared" si="146"/>
        <v/>
      </c>
      <c r="D1894" s="272" t="str">
        <f t="shared" si="147"/>
        <v/>
      </c>
      <c r="E1894" s="272">
        <f t="shared" si="148"/>
        <v>0</v>
      </c>
      <c r="F1894" s="272">
        <v>1892</v>
      </c>
      <c r="G1894" s="272" t="str">
        <f t="shared" si="149"/>
        <v/>
      </c>
      <c r="H1894" s="272" t="str">
        <f>IFERROR(VLOOKUP(B1894,CAPTURE_DATA!$W$4:$Z$2000,4,FALSE),"")</f>
        <v/>
      </c>
    </row>
    <row r="1895" spans="1:8" x14ac:dyDescent="0.35">
      <c r="A1895" s="272">
        <f t="shared" si="145"/>
        <v>1</v>
      </c>
      <c r="B1895" s="7" t="str">
        <f>IF(CAPTURE_DATA!W1896=0,"",CAPTURE_DATA!W1896)</f>
        <v/>
      </c>
      <c r="C1895" s="272" t="str">
        <f t="shared" si="146"/>
        <v/>
      </c>
      <c r="D1895" s="272" t="str">
        <f t="shared" si="147"/>
        <v/>
      </c>
      <c r="E1895" s="272">
        <f t="shared" si="148"/>
        <v>0</v>
      </c>
      <c r="F1895" s="272">
        <v>1893</v>
      </c>
      <c r="G1895" s="272" t="str">
        <f t="shared" si="149"/>
        <v/>
      </c>
      <c r="H1895" s="272" t="str">
        <f>IFERROR(VLOOKUP(B1895,CAPTURE_DATA!$W$4:$Z$2000,4,FALSE),"")</f>
        <v/>
      </c>
    </row>
    <row r="1896" spans="1:8" x14ac:dyDescent="0.35">
      <c r="A1896" s="272">
        <f t="shared" si="145"/>
        <v>1</v>
      </c>
      <c r="B1896" s="7" t="str">
        <f>IF(CAPTURE_DATA!W1897=0,"",CAPTURE_DATA!W1897)</f>
        <v/>
      </c>
      <c r="C1896" s="272" t="str">
        <f t="shared" si="146"/>
        <v/>
      </c>
      <c r="D1896" s="272" t="str">
        <f t="shared" si="147"/>
        <v/>
      </c>
      <c r="E1896" s="272">
        <f t="shared" si="148"/>
        <v>0</v>
      </c>
      <c r="F1896" s="272">
        <v>1894</v>
      </c>
      <c r="G1896" s="272" t="str">
        <f t="shared" si="149"/>
        <v/>
      </c>
      <c r="H1896" s="272" t="str">
        <f>IFERROR(VLOOKUP(B1896,CAPTURE_DATA!$W$4:$Z$2000,4,FALSE),"")</f>
        <v/>
      </c>
    </row>
    <row r="1897" spans="1:8" x14ac:dyDescent="0.35">
      <c r="A1897" s="272">
        <f t="shared" si="145"/>
        <v>1</v>
      </c>
      <c r="B1897" s="7" t="str">
        <f>IF(CAPTURE_DATA!W1898=0,"",CAPTURE_DATA!W1898)</f>
        <v/>
      </c>
      <c r="C1897" s="272" t="str">
        <f t="shared" si="146"/>
        <v/>
      </c>
      <c r="D1897" s="272" t="str">
        <f t="shared" si="147"/>
        <v/>
      </c>
      <c r="E1897" s="272">
        <f t="shared" si="148"/>
        <v>0</v>
      </c>
      <c r="F1897" s="272">
        <v>1895</v>
      </c>
      <c r="G1897" s="272" t="str">
        <f t="shared" si="149"/>
        <v/>
      </c>
      <c r="H1897" s="272" t="str">
        <f>IFERROR(VLOOKUP(B1897,CAPTURE_DATA!$W$4:$Z$2000,4,FALSE),"")</f>
        <v/>
      </c>
    </row>
    <row r="1898" spans="1:8" x14ac:dyDescent="0.35">
      <c r="A1898" s="272">
        <f t="shared" si="145"/>
        <v>1</v>
      </c>
      <c r="B1898" s="7" t="str">
        <f>IF(CAPTURE_DATA!W1899=0,"",CAPTURE_DATA!W1899)</f>
        <v/>
      </c>
      <c r="C1898" s="272" t="str">
        <f t="shared" si="146"/>
        <v/>
      </c>
      <c r="D1898" s="272" t="str">
        <f t="shared" si="147"/>
        <v/>
      </c>
      <c r="E1898" s="272">
        <f t="shared" si="148"/>
        <v>0</v>
      </c>
      <c r="F1898" s="272">
        <v>1896</v>
      </c>
      <c r="G1898" s="272" t="str">
        <f t="shared" si="149"/>
        <v/>
      </c>
      <c r="H1898" s="272" t="str">
        <f>IFERROR(VLOOKUP(B1898,CAPTURE_DATA!$W$4:$Z$2000,4,FALSE),"")</f>
        <v/>
      </c>
    </row>
    <row r="1899" spans="1:8" x14ac:dyDescent="0.35">
      <c r="A1899" s="272">
        <f t="shared" si="145"/>
        <v>1</v>
      </c>
      <c r="B1899" s="7" t="str">
        <f>IF(CAPTURE_DATA!W1900=0,"",CAPTURE_DATA!W1900)</f>
        <v/>
      </c>
      <c r="C1899" s="272" t="str">
        <f t="shared" si="146"/>
        <v/>
      </c>
      <c r="D1899" s="272" t="str">
        <f t="shared" si="147"/>
        <v/>
      </c>
      <c r="E1899" s="272">
        <f t="shared" si="148"/>
        <v>0</v>
      </c>
      <c r="F1899" s="272">
        <v>1897</v>
      </c>
      <c r="G1899" s="272" t="str">
        <f t="shared" si="149"/>
        <v/>
      </c>
      <c r="H1899" s="272" t="str">
        <f>IFERROR(VLOOKUP(B1899,CAPTURE_DATA!$W$4:$Z$2000,4,FALSE),"")</f>
        <v/>
      </c>
    </row>
    <row r="1900" spans="1:8" x14ac:dyDescent="0.35">
      <c r="A1900" s="272">
        <f t="shared" si="145"/>
        <v>1</v>
      </c>
      <c r="B1900" s="7" t="str">
        <f>IF(CAPTURE_DATA!W1901=0,"",CAPTURE_DATA!W1901)</f>
        <v/>
      </c>
      <c r="C1900" s="272" t="str">
        <f t="shared" si="146"/>
        <v/>
      </c>
      <c r="D1900" s="272" t="str">
        <f t="shared" si="147"/>
        <v/>
      </c>
      <c r="E1900" s="272">
        <f t="shared" si="148"/>
        <v>0</v>
      </c>
      <c r="F1900" s="272">
        <v>1898</v>
      </c>
      <c r="G1900" s="272" t="str">
        <f t="shared" si="149"/>
        <v/>
      </c>
      <c r="H1900" s="272" t="str">
        <f>IFERROR(VLOOKUP(B1900,CAPTURE_DATA!$W$4:$Z$2000,4,FALSE),"")</f>
        <v/>
      </c>
    </row>
    <row r="1901" spans="1:8" x14ac:dyDescent="0.35">
      <c r="A1901" s="272">
        <f t="shared" si="145"/>
        <v>1</v>
      </c>
      <c r="B1901" s="7" t="str">
        <f>IF(CAPTURE_DATA!W1902=0,"",CAPTURE_DATA!W1902)</f>
        <v/>
      </c>
      <c r="C1901" s="272" t="str">
        <f t="shared" si="146"/>
        <v/>
      </c>
      <c r="D1901" s="272" t="str">
        <f t="shared" si="147"/>
        <v/>
      </c>
      <c r="E1901" s="272">
        <f t="shared" si="148"/>
        <v>0</v>
      </c>
      <c r="F1901" s="272">
        <v>1899</v>
      </c>
      <c r="G1901" s="272" t="str">
        <f t="shared" si="149"/>
        <v/>
      </c>
      <c r="H1901" s="272" t="str">
        <f>IFERROR(VLOOKUP(B1901,CAPTURE_DATA!$W$4:$Z$2000,4,FALSE),"")</f>
        <v/>
      </c>
    </row>
    <row r="1902" spans="1:8" x14ac:dyDescent="0.35">
      <c r="A1902" s="272">
        <f t="shared" si="145"/>
        <v>1</v>
      </c>
      <c r="B1902" s="7" t="str">
        <f>IF(CAPTURE_DATA!W1903=0,"",CAPTURE_DATA!W1903)</f>
        <v/>
      </c>
      <c r="C1902" s="272" t="str">
        <f t="shared" si="146"/>
        <v/>
      </c>
      <c r="D1902" s="272" t="str">
        <f t="shared" si="147"/>
        <v/>
      </c>
      <c r="E1902" s="272">
        <f t="shared" si="148"/>
        <v>0</v>
      </c>
      <c r="F1902" s="272">
        <v>1900</v>
      </c>
      <c r="G1902" s="272" t="str">
        <f t="shared" si="149"/>
        <v/>
      </c>
      <c r="H1902" s="272" t="str">
        <f>IFERROR(VLOOKUP(B1902,CAPTURE_DATA!$W$4:$Z$2000,4,FALSE),"")</f>
        <v/>
      </c>
    </row>
    <row r="1903" spans="1:8" x14ac:dyDescent="0.35">
      <c r="A1903" s="272">
        <f t="shared" si="145"/>
        <v>1</v>
      </c>
      <c r="B1903" s="7" t="str">
        <f>IF(CAPTURE_DATA!W1904=0,"",CAPTURE_DATA!W1904)</f>
        <v/>
      </c>
      <c r="C1903" s="272" t="str">
        <f t="shared" si="146"/>
        <v/>
      </c>
      <c r="D1903" s="272" t="str">
        <f t="shared" si="147"/>
        <v/>
      </c>
      <c r="E1903" s="272">
        <f t="shared" si="148"/>
        <v>0</v>
      </c>
      <c r="F1903" s="272">
        <v>1901</v>
      </c>
      <c r="G1903" s="272" t="str">
        <f t="shared" si="149"/>
        <v/>
      </c>
      <c r="H1903" s="272" t="str">
        <f>IFERROR(VLOOKUP(B1903,CAPTURE_DATA!$W$4:$Z$2000,4,FALSE),"")</f>
        <v/>
      </c>
    </row>
    <row r="1904" spans="1:8" x14ac:dyDescent="0.35">
      <c r="A1904" s="272">
        <f t="shared" si="145"/>
        <v>1</v>
      </c>
      <c r="B1904" s="7" t="str">
        <f>IF(CAPTURE_DATA!W1905=0,"",CAPTURE_DATA!W1905)</f>
        <v/>
      </c>
      <c r="C1904" s="272" t="str">
        <f t="shared" si="146"/>
        <v/>
      </c>
      <c r="D1904" s="272" t="str">
        <f t="shared" si="147"/>
        <v/>
      </c>
      <c r="E1904" s="272">
        <f t="shared" si="148"/>
        <v>0</v>
      </c>
      <c r="F1904" s="272">
        <v>1902</v>
      </c>
      <c r="G1904" s="272" t="str">
        <f t="shared" si="149"/>
        <v/>
      </c>
      <c r="H1904" s="272" t="str">
        <f>IFERROR(VLOOKUP(B1904,CAPTURE_DATA!$W$4:$Z$2000,4,FALSE),"")</f>
        <v/>
      </c>
    </row>
    <row r="1905" spans="1:8" x14ac:dyDescent="0.35">
      <c r="A1905" s="272">
        <f t="shared" si="145"/>
        <v>1</v>
      </c>
      <c r="B1905" s="7" t="str">
        <f>IF(CAPTURE_DATA!W1906=0,"",CAPTURE_DATA!W1906)</f>
        <v/>
      </c>
      <c r="C1905" s="272" t="str">
        <f t="shared" si="146"/>
        <v/>
      </c>
      <c r="D1905" s="272" t="str">
        <f t="shared" si="147"/>
        <v/>
      </c>
      <c r="E1905" s="272">
        <f t="shared" si="148"/>
        <v>0</v>
      </c>
      <c r="F1905" s="272">
        <v>1903</v>
      </c>
      <c r="G1905" s="272" t="str">
        <f t="shared" si="149"/>
        <v/>
      </c>
      <c r="H1905" s="272" t="str">
        <f>IFERROR(VLOOKUP(B1905,CAPTURE_DATA!$W$4:$Z$2000,4,FALSE),"")</f>
        <v/>
      </c>
    </row>
    <row r="1906" spans="1:8" x14ac:dyDescent="0.35">
      <c r="A1906" s="272">
        <f t="shared" si="145"/>
        <v>1</v>
      </c>
      <c r="B1906" s="7" t="str">
        <f>IF(CAPTURE_DATA!W1907=0,"",CAPTURE_DATA!W1907)</f>
        <v/>
      </c>
      <c r="C1906" s="272" t="str">
        <f t="shared" si="146"/>
        <v/>
      </c>
      <c r="D1906" s="272" t="str">
        <f t="shared" si="147"/>
        <v/>
      </c>
      <c r="E1906" s="272">
        <f t="shared" si="148"/>
        <v>0</v>
      </c>
      <c r="F1906" s="272">
        <v>1904</v>
      </c>
      <c r="G1906" s="272" t="str">
        <f t="shared" si="149"/>
        <v/>
      </c>
      <c r="H1906" s="272" t="str">
        <f>IFERROR(VLOOKUP(B1906,CAPTURE_DATA!$W$4:$Z$2000,4,FALSE),"")</f>
        <v/>
      </c>
    </row>
    <row r="1907" spans="1:8" x14ac:dyDescent="0.35">
      <c r="A1907" s="272">
        <f t="shared" si="145"/>
        <v>1</v>
      </c>
      <c r="B1907" s="7" t="str">
        <f>IF(CAPTURE_DATA!W1908=0,"",CAPTURE_DATA!W1908)</f>
        <v/>
      </c>
      <c r="C1907" s="272" t="str">
        <f t="shared" si="146"/>
        <v/>
      </c>
      <c r="D1907" s="272" t="str">
        <f t="shared" si="147"/>
        <v/>
      </c>
      <c r="E1907" s="272">
        <f t="shared" si="148"/>
        <v>0</v>
      </c>
      <c r="F1907" s="272">
        <v>1905</v>
      </c>
      <c r="G1907" s="272" t="str">
        <f t="shared" si="149"/>
        <v/>
      </c>
      <c r="H1907" s="272" t="str">
        <f>IFERROR(VLOOKUP(B1907,CAPTURE_DATA!$W$4:$Z$2000,4,FALSE),"")</f>
        <v/>
      </c>
    </row>
    <row r="1908" spans="1:8" x14ac:dyDescent="0.35">
      <c r="A1908" s="272">
        <f t="shared" si="145"/>
        <v>1</v>
      </c>
      <c r="B1908" s="7" t="str">
        <f>IF(CAPTURE_DATA!W1909=0,"",CAPTURE_DATA!W1909)</f>
        <v/>
      </c>
      <c r="C1908" s="272" t="str">
        <f t="shared" si="146"/>
        <v/>
      </c>
      <c r="D1908" s="272" t="str">
        <f t="shared" si="147"/>
        <v/>
      </c>
      <c r="E1908" s="272">
        <f t="shared" si="148"/>
        <v>0</v>
      </c>
      <c r="F1908" s="272">
        <v>1906</v>
      </c>
      <c r="G1908" s="272" t="str">
        <f t="shared" si="149"/>
        <v/>
      </c>
      <c r="H1908" s="272" t="str">
        <f>IFERROR(VLOOKUP(B1908,CAPTURE_DATA!$W$4:$Z$2000,4,FALSE),"")</f>
        <v/>
      </c>
    </row>
    <row r="1909" spans="1:8" x14ac:dyDescent="0.35">
      <c r="A1909" s="272">
        <f t="shared" si="145"/>
        <v>1</v>
      </c>
      <c r="B1909" s="7" t="str">
        <f>IF(CAPTURE_DATA!W1910=0,"",CAPTURE_DATA!W1910)</f>
        <v/>
      </c>
      <c r="C1909" s="272" t="str">
        <f t="shared" si="146"/>
        <v/>
      </c>
      <c r="D1909" s="272" t="str">
        <f t="shared" si="147"/>
        <v/>
      </c>
      <c r="E1909" s="272">
        <f t="shared" si="148"/>
        <v>0</v>
      </c>
      <c r="F1909" s="272">
        <v>1907</v>
      </c>
      <c r="G1909" s="272" t="str">
        <f t="shared" si="149"/>
        <v/>
      </c>
      <c r="H1909" s="272" t="str">
        <f>IFERROR(VLOOKUP(B1909,CAPTURE_DATA!$W$4:$Z$2000,4,FALSE),"")</f>
        <v/>
      </c>
    </row>
    <row r="1910" spans="1:8" x14ac:dyDescent="0.35">
      <c r="A1910" s="272">
        <f t="shared" si="145"/>
        <v>1</v>
      </c>
      <c r="B1910" s="7" t="str">
        <f>IF(CAPTURE_DATA!W1911=0,"",CAPTURE_DATA!W1911)</f>
        <v/>
      </c>
      <c r="C1910" s="272" t="str">
        <f t="shared" si="146"/>
        <v/>
      </c>
      <c r="D1910" s="272" t="str">
        <f t="shared" si="147"/>
        <v/>
      </c>
      <c r="E1910" s="272">
        <f t="shared" si="148"/>
        <v>0</v>
      </c>
      <c r="F1910" s="272">
        <v>1908</v>
      </c>
      <c r="G1910" s="272" t="str">
        <f t="shared" si="149"/>
        <v/>
      </c>
      <c r="H1910" s="272" t="str">
        <f>IFERROR(VLOOKUP(B1910,CAPTURE_DATA!$W$4:$Z$2000,4,FALSE),"")</f>
        <v/>
      </c>
    </row>
    <row r="1911" spans="1:8" x14ac:dyDescent="0.35">
      <c r="A1911" s="272">
        <f t="shared" si="145"/>
        <v>1</v>
      </c>
      <c r="B1911" s="7" t="str">
        <f>IF(CAPTURE_DATA!W1912=0,"",CAPTURE_DATA!W1912)</f>
        <v/>
      </c>
      <c r="C1911" s="272" t="str">
        <f t="shared" si="146"/>
        <v/>
      </c>
      <c r="D1911" s="272" t="str">
        <f t="shared" si="147"/>
        <v/>
      </c>
      <c r="E1911" s="272">
        <f t="shared" si="148"/>
        <v>0</v>
      </c>
      <c r="F1911" s="272">
        <v>1909</v>
      </c>
      <c r="G1911" s="272" t="str">
        <f t="shared" si="149"/>
        <v/>
      </c>
      <c r="H1911" s="272" t="str">
        <f>IFERROR(VLOOKUP(B1911,CAPTURE_DATA!$W$4:$Z$2000,4,FALSE),"")</f>
        <v/>
      </c>
    </row>
    <row r="1912" spans="1:8" x14ac:dyDescent="0.35">
      <c r="A1912" s="272">
        <f t="shared" si="145"/>
        <v>1</v>
      </c>
      <c r="B1912" s="7" t="str">
        <f>IF(CAPTURE_DATA!W1913=0,"",CAPTURE_DATA!W1913)</f>
        <v/>
      </c>
      <c r="C1912" s="272" t="str">
        <f t="shared" si="146"/>
        <v/>
      </c>
      <c r="D1912" s="272" t="str">
        <f t="shared" si="147"/>
        <v/>
      </c>
      <c r="E1912" s="272">
        <f t="shared" si="148"/>
        <v>0</v>
      </c>
      <c r="F1912" s="272">
        <v>1910</v>
      </c>
      <c r="G1912" s="272" t="str">
        <f t="shared" si="149"/>
        <v/>
      </c>
      <c r="H1912" s="272" t="str">
        <f>IFERROR(VLOOKUP(B1912,CAPTURE_DATA!$W$4:$Z$2000,4,FALSE),"")</f>
        <v/>
      </c>
    </row>
    <row r="1913" spans="1:8" x14ac:dyDescent="0.35">
      <c r="A1913" s="272">
        <f t="shared" si="145"/>
        <v>1</v>
      </c>
      <c r="B1913" s="7" t="str">
        <f>IF(CAPTURE_DATA!W1914=0,"",CAPTURE_DATA!W1914)</f>
        <v/>
      </c>
      <c r="C1913" s="272" t="str">
        <f t="shared" si="146"/>
        <v/>
      </c>
      <c r="D1913" s="272" t="str">
        <f t="shared" si="147"/>
        <v/>
      </c>
      <c r="E1913" s="272">
        <f t="shared" si="148"/>
        <v>0</v>
      </c>
      <c r="F1913" s="272">
        <v>1911</v>
      </c>
      <c r="G1913" s="272" t="str">
        <f t="shared" si="149"/>
        <v/>
      </c>
      <c r="H1913" s="272" t="str">
        <f>IFERROR(VLOOKUP(B1913,CAPTURE_DATA!$W$4:$Z$2000,4,FALSE),"")</f>
        <v/>
      </c>
    </row>
    <row r="1914" spans="1:8" x14ac:dyDescent="0.35">
      <c r="A1914" s="272">
        <f t="shared" si="145"/>
        <v>1</v>
      </c>
      <c r="B1914" s="7" t="str">
        <f>IF(CAPTURE_DATA!W1915=0,"",CAPTURE_DATA!W1915)</f>
        <v/>
      </c>
      <c r="C1914" s="272" t="str">
        <f t="shared" si="146"/>
        <v/>
      </c>
      <c r="D1914" s="272" t="str">
        <f t="shared" si="147"/>
        <v/>
      </c>
      <c r="E1914" s="272">
        <f t="shared" si="148"/>
        <v>0</v>
      </c>
      <c r="F1914" s="272">
        <v>1912</v>
      </c>
      <c r="G1914" s="272" t="str">
        <f t="shared" si="149"/>
        <v/>
      </c>
      <c r="H1914" s="272" t="str">
        <f>IFERROR(VLOOKUP(B1914,CAPTURE_DATA!$W$4:$Z$2000,4,FALSE),"")</f>
        <v/>
      </c>
    </row>
    <row r="1915" spans="1:8" x14ac:dyDescent="0.35">
      <c r="A1915" s="272">
        <f t="shared" si="145"/>
        <v>1</v>
      </c>
      <c r="B1915" s="7" t="str">
        <f>IF(CAPTURE_DATA!W1916=0,"",CAPTURE_DATA!W1916)</f>
        <v/>
      </c>
      <c r="C1915" s="272" t="str">
        <f t="shared" si="146"/>
        <v/>
      </c>
      <c r="D1915" s="272" t="str">
        <f t="shared" si="147"/>
        <v/>
      </c>
      <c r="E1915" s="272">
        <f t="shared" si="148"/>
        <v>0</v>
      </c>
      <c r="F1915" s="272">
        <v>1913</v>
      </c>
      <c r="G1915" s="272" t="str">
        <f t="shared" si="149"/>
        <v/>
      </c>
      <c r="H1915" s="272" t="str">
        <f>IFERROR(VLOOKUP(B1915,CAPTURE_DATA!$W$4:$Z$2000,4,FALSE),"")</f>
        <v/>
      </c>
    </row>
    <row r="1916" spans="1:8" x14ac:dyDescent="0.35">
      <c r="A1916" s="272">
        <f t="shared" si="145"/>
        <v>1</v>
      </c>
      <c r="B1916" s="7" t="str">
        <f>IF(CAPTURE_DATA!W1917=0,"",CAPTURE_DATA!W1917)</f>
        <v/>
      </c>
      <c r="C1916" s="272" t="str">
        <f t="shared" si="146"/>
        <v/>
      </c>
      <c r="D1916" s="272" t="str">
        <f t="shared" si="147"/>
        <v/>
      </c>
      <c r="E1916" s="272">
        <f t="shared" si="148"/>
        <v>0</v>
      </c>
      <c r="F1916" s="272">
        <v>1914</v>
      </c>
      <c r="G1916" s="272" t="str">
        <f t="shared" si="149"/>
        <v/>
      </c>
      <c r="H1916" s="272" t="str">
        <f>IFERROR(VLOOKUP(B1916,CAPTURE_DATA!$W$4:$Z$2000,4,FALSE),"")</f>
        <v/>
      </c>
    </row>
    <row r="1917" spans="1:8" x14ac:dyDescent="0.35">
      <c r="A1917" s="272">
        <f t="shared" si="145"/>
        <v>1</v>
      </c>
      <c r="B1917" s="7" t="str">
        <f>IF(CAPTURE_DATA!W1918=0,"",CAPTURE_DATA!W1918)</f>
        <v/>
      </c>
      <c r="C1917" s="272" t="str">
        <f t="shared" si="146"/>
        <v/>
      </c>
      <c r="D1917" s="272" t="str">
        <f t="shared" si="147"/>
        <v/>
      </c>
      <c r="E1917" s="272">
        <f t="shared" si="148"/>
        <v>0</v>
      </c>
      <c r="F1917" s="272">
        <v>1915</v>
      </c>
      <c r="G1917" s="272" t="str">
        <f t="shared" si="149"/>
        <v/>
      </c>
      <c r="H1917" s="272" t="str">
        <f>IFERROR(VLOOKUP(B1917,CAPTURE_DATA!$W$4:$Z$2000,4,FALSE),"")</f>
        <v/>
      </c>
    </row>
    <row r="1918" spans="1:8" x14ac:dyDescent="0.35">
      <c r="A1918" s="272">
        <f t="shared" si="145"/>
        <v>1</v>
      </c>
      <c r="B1918" s="7" t="str">
        <f>IF(CAPTURE_DATA!W1919=0,"",CAPTURE_DATA!W1919)</f>
        <v/>
      </c>
      <c r="C1918" s="272" t="str">
        <f t="shared" si="146"/>
        <v/>
      </c>
      <c r="D1918" s="272" t="str">
        <f t="shared" si="147"/>
        <v/>
      </c>
      <c r="E1918" s="272">
        <f t="shared" si="148"/>
        <v>0</v>
      </c>
      <c r="F1918" s="272">
        <v>1916</v>
      </c>
      <c r="G1918" s="272" t="str">
        <f t="shared" si="149"/>
        <v/>
      </c>
      <c r="H1918" s="272" t="str">
        <f>IFERROR(VLOOKUP(B1918,CAPTURE_DATA!$W$4:$Z$2000,4,FALSE),"")</f>
        <v/>
      </c>
    </row>
    <row r="1919" spans="1:8" x14ac:dyDescent="0.35">
      <c r="A1919" s="272">
        <f t="shared" si="145"/>
        <v>1</v>
      </c>
      <c r="B1919" s="7" t="str">
        <f>IF(CAPTURE_DATA!W1920=0,"",CAPTURE_DATA!W1920)</f>
        <v/>
      </c>
      <c r="C1919" s="272" t="str">
        <f t="shared" si="146"/>
        <v/>
      </c>
      <c r="D1919" s="272" t="str">
        <f t="shared" si="147"/>
        <v/>
      </c>
      <c r="E1919" s="272">
        <f t="shared" si="148"/>
        <v>0</v>
      </c>
      <c r="F1919" s="272">
        <v>1917</v>
      </c>
      <c r="G1919" s="272" t="str">
        <f t="shared" si="149"/>
        <v/>
      </c>
      <c r="H1919" s="272" t="str">
        <f>IFERROR(VLOOKUP(B1919,CAPTURE_DATA!$W$4:$Z$2000,4,FALSE),"")</f>
        <v/>
      </c>
    </row>
    <row r="1920" spans="1:8" x14ac:dyDescent="0.35">
      <c r="A1920" s="272">
        <f t="shared" si="145"/>
        <v>1</v>
      </c>
      <c r="B1920" s="7" t="str">
        <f>IF(CAPTURE_DATA!W1921=0,"",CAPTURE_DATA!W1921)</f>
        <v/>
      </c>
      <c r="C1920" s="272" t="str">
        <f t="shared" si="146"/>
        <v/>
      </c>
      <c r="D1920" s="272" t="str">
        <f t="shared" si="147"/>
        <v/>
      </c>
      <c r="E1920" s="272">
        <f t="shared" si="148"/>
        <v>0</v>
      </c>
      <c r="F1920" s="272">
        <v>1918</v>
      </c>
      <c r="G1920" s="272" t="str">
        <f t="shared" si="149"/>
        <v/>
      </c>
      <c r="H1920" s="272" t="str">
        <f>IFERROR(VLOOKUP(B1920,CAPTURE_DATA!$W$4:$Z$2000,4,FALSE),"")</f>
        <v/>
      </c>
    </row>
    <row r="1921" spans="1:8" x14ac:dyDescent="0.35">
      <c r="A1921" s="272">
        <f t="shared" si="145"/>
        <v>1</v>
      </c>
      <c r="B1921" s="7" t="str">
        <f>IF(CAPTURE_DATA!W1922=0,"",CAPTURE_DATA!W1922)</f>
        <v/>
      </c>
      <c r="C1921" s="272" t="str">
        <f t="shared" si="146"/>
        <v/>
      </c>
      <c r="D1921" s="272" t="str">
        <f t="shared" si="147"/>
        <v/>
      </c>
      <c r="E1921" s="272">
        <f t="shared" si="148"/>
        <v>0</v>
      </c>
      <c r="F1921" s="272">
        <v>1919</v>
      </c>
      <c r="G1921" s="272" t="str">
        <f t="shared" si="149"/>
        <v/>
      </c>
      <c r="H1921" s="272" t="str">
        <f>IFERROR(VLOOKUP(B1921,CAPTURE_DATA!$W$4:$Z$2000,4,FALSE),"")</f>
        <v/>
      </c>
    </row>
    <row r="1922" spans="1:8" x14ac:dyDescent="0.35">
      <c r="A1922" s="272">
        <f t="shared" si="145"/>
        <v>1</v>
      </c>
      <c r="B1922" s="7" t="str">
        <f>IF(CAPTURE_DATA!W1923=0,"",CAPTURE_DATA!W1923)</f>
        <v/>
      </c>
      <c r="C1922" s="272" t="str">
        <f t="shared" si="146"/>
        <v/>
      </c>
      <c r="D1922" s="272" t="str">
        <f t="shared" si="147"/>
        <v/>
      </c>
      <c r="E1922" s="272">
        <f t="shared" si="148"/>
        <v>0</v>
      </c>
      <c r="F1922" s="272">
        <v>1920</v>
      </c>
      <c r="G1922" s="272" t="str">
        <f t="shared" si="149"/>
        <v/>
      </c>
      <c r="H1922" s="272" t="str">
        <f>IFERROR(VLOOKUP(B1922,CAPTURE_DATA!$W$4:$Z$2000,4,FALSE),"")</f>
        <v/>
      </c>
    </row>
    <row r="1923" spans="1:8" x14ac:dyDescent="0.35">
      <c r="A1923" s="272">
        <f t="shared" si="145"/>
        <v>1</v>
      </c>
      <c r="B1923" s="7" t="str">
        <f>IF(CAPTURE_DATA!W1924=0,"",CAPTURE_DATA!W1924)</f>
        <v/>
      </c>
      <c r="C1923" s="272" t="str">
        <f t="shared" si="146"/>
        <v/>
      </c>
      <c r="D1923" s="272" t="str">
        <f t="shared" si="147"/>
        <v/>
      </c>
      <c r="E1923" s="272">
        <f t="shared" si="148"/>
        <v>0</v>
      </c>
      <c r="F1923" s="272">
        <v>1921</v>
      </c>
      <c r="G1923" s="272" t="str">
        <f t="shared" si="149"/>
        <v/>
      </c>
      <c r="H1923" s="272" t="str">
        <f>IFERROR(VLOOKUP(B1923,CAPTURE_DATA!$W$4:$Z$2000,4,FALSE),"")</f>
        <v/>
      </c>
    </row>
    <row r="1924" spans="1:8" x14ac:dyDescent="0.35">
      <c r="A1924" s="272">
        <f t="shared" ref="A1924:A1987" si="150">RANK(E1924,$E$3:$E$2000,)</f>
        <v>1</v>
      </c>
      <c r="B1924" s="7" t="str">
        <f>IF(CAPTURE_DATA!W1925=0,"",CAPTURE_DATA!W1925)</f>
        <v/>
      </c>
      <c r="C1924" s="272" t="str">
        <f t="shared" ref="C1924:C1987" si="151">IFERROR(VALUE(B1924),"")</f>
        <v/>
      </c>
      <c r="D1924" s="272" t="str">
        <f t="shared" ref="D1924:D1987" si="152">IF(CONCATENATE(B1924,"-",H1924)="-","",(CONCATENATE(B1924,"-",H1924)))</f>
        <v/>
      </c>
      <c r="E1924" s="272">
        <f t="shared" ref="E1924:E1987" si="153">IF(C1924="",0,C1924)</f>
        <v>0</v>
      </c>
      <c r="F1924" s="272">
        <v>1922</v>
      </c>
      <c r="G1924" s="272" t="str">
        <f t="shared" ref="G1924:G1987" si="154">IFERROR(VLOOKUP(F1924,$A$1:$D$2000,4,FALSE),"")</f>
        <v/>
      </c>
      <c r="H1924" s="272" t="str">
        <f>IFERROR(VLOOKUP(B1924,CAPTURE_DATA!$W$4:$Z$2000,4,FALSE),"")</f>
        <v/>
      </c>
    </row>
    <row r="1925" spans="1:8" x14ac:dyDescent="0.35">
      <c r="A1925" s="272">
        <f t="shared" si="150"/>
        <v>1</v>
      </c>
      <c r="B1925" s="7" t="str">
        <f>IF(CAPTURE_DATA!W1926=0,"",CAPTURE_DATA!W1926)</f>
        <v/>
      </c>
      <c r="C1925" s="272" t="str">
        <f t="shared" si="151"/>
        <v/>
      </c>
      <c r="D1925" s="272" t="str">
        <f t="shared" si="152"/>
        <v/>
      </c>
      <c r="E1925" s="272">
        <f t="shared" si="153"/>
        <v>0</v>
      </c>
      <c r="F1925" s="272">
        <v>1923</v>
      </c>
      <c r="G1925" s="272" t="str">
        <f t="shared" si="154"/>
        <v/>
      </c>
      <c r="H1925" s="272" t="str">
        <f>IFERROR(VLOOKUP(B1925,CAPTURE_DATA!$W$4:$Z$2000,4,FALSE),"")</f>
        <v/>
      </c>
    </row>
    <row r="1926" spans="1:8" x14ac:dyDescent="0.35">
      <c r="A1926" s="272">
        <f t="shared" si="150"/>
        <v>1</v>
      </c>
      <c r="B1926" s="7" t="str">
        <f>IF(CAPTURE_DATA!W1927=0,"",CAPTURE_DATA!W1927)</f>
        <v/>
      </c>
      <c r="C1926" s="272" t="str">
        <f t="shared" si="151"/>
        <v/>
      </c>
      <c r="D1926" s="272" t="str">
        <f t="shared" si="152"/>
        <v/>
      </c>
      <c r="E1926" s="272">
        <f t="shared" si="153"/>
        <v>0</v>
      </c>
      <c r="F1926" s="272">
        <v>1924</v>
      </c>
      <c r="G1926" s="272" t="str">
        <f t="shared" si="154"/>
        <v/>
      </c>
      <c r="H1926" s="272" t="str">
        <f>IFERROR(VLOOKUP(B1926,CAPTURE_DATA!$W$4:$Z$2000,4,FALSE),"")</f>
        <v/>
      </c>
    </row>
    <row r="1927" spans="1:8" x14ac:dyDescent="0.35">
      <c r="A1927" s="272">
        <f t="shared" si="150"/>
        <v>1</v>
      </c>
      <c r="B1927" s="7" t="str">
        <f>IF(CAPTURE_DATA!W1928=0,"",CAPTURE_DATA!W1928)</f>
        <v/>
      </c>
      <c r="C1927" s="272" t="str">
        <f t="shared" si="151"/>
        <v/>
      </c>
      <c r="D1927" s="272" t="str">
        <f t="shared" si="152"/>
        <v/>
      </c>
      <c r="E1927" s="272">
        <f t="shared" si="153"/>
        <v>0</v>
      </c>
      <c r="F1927" s="272">
        <v>1925</v>
      </c>
      <c r="G1927" s="272" t="str">
        <f t="shared" si="154"/>
        <v/>
      </c>
      <c r="H1927" s="272" t="str">
        <f>IFERROR(VLOOKUP(B1927,CAPTURE_DATA!$W$4:$Z$2000,4,FALSE),"")</f>
        <v/>
      </c>
    </row>
    <row r="1928" spans="1:8" x14ac:dyDescent="0.35">
      <c r="A1928" s="272">
        <f t="shared" si="150"/>
        <v>1</v>
      </c>
      <c r="B1928" s="7" t="str">
        <f>IF(CAPTURE_DATA!W1929=0,"",CAPTURE_DATA!W1929)</f>
        <v/>
      </c>
      <c r="C1928" s="272" t="str">
        <f t="shared" si="151"/>
        <v/>
      </c>
      <c r="D1928" s="272" t="str">
        <f t="shared" si="152"/>
        <v/>
      </c>
      <c r="E1928" s="272">
        <f t="shared" si="153"/>
        <v>0</v>
      </c>
      <c r="F1928" s="272">
        <v>1926</v>
      </c>
      <c r="G1928" s="272" t="str">
        <f t="shared" si="154"/>
        <v/>
      </c>
      <c r="H1928" s="272" t="str">
        <f>IFERROR(VLOOKUP(B1928,CAPTURE_DATA!$W$4:$Z$2000,4,FALSE),"")</f>
        <v/>
      </c>
    </row>
    <row r="1929" spans="1:8" x14ac:dyDescent="0.35">
      <c r="A1929" s="272">
        <f t="shared" si="150"/>
        <v>1</v>
      </c>
      <c r="B1929" s="7" t="str">
        <f>IF(CAPTURE_DATA!W1930=0,"",CAPTURE_DATA!W1930)</f>
        <v/>
      </c>
      <c r="C1929" s="272" t="str">
        <f t="shared" si="151"/>
        <v/>
      </c>
      <c r="D1929" s="272" t="str">
        <f t="shared" si="152"/>
        <v/>
      </c>
      <c r="E1929" s="272">
        <f t="shared" si="153"/>
        <v>0</v>
      </c>
      <c r="F1929" s="272">
        <v>1927</v>
      </c>
      <c r="G1929" s="272" t="str">
        <f t="shared" si="154"/>
        <v/>
      </c>
      <c r="H1929" s="272" t="str">
        <f>IFERROR(VLOOKUP(B1929,CAPTURE_DATA!$W$4:$Z$2000,4,FALSE),"")</f>
        <v/>
      </c>
    </row>
    <row r="1930" spans="1:8" x14ac:dyDescent="0.35">
      <c r="A1930" s="272">
        <f t="shared" si="150"/>
        <v>1</v>
      </c>
      <c r="B1930" s="7" t="str">
        <f>IF(CAPTURE_DATA!W1931=0,"",CAPTURE_DATA!W1931)</f>
        <v/>
      </c>
      <c r="C1930" s="272" t="str">
        <f t="shared" si="151"/>
        <v/>
      </c>
      <c r="D1930" s="272" t="str">
        <f t="shared" si="152"/>
        <v/>
      </c>
      <c r="E1930" s="272">
        <f t="shared" si="153"/>
        <v>0</v>
      </c>
      <c r="F1930" s="272">
        <v>1928</v>
      </c>
      <c r="G1930" s="272" t="str">
        <f t="shared" si="154"/>
        <v/>
      </c>
      <c r="H1930" s="272" t="str">
        <f>IFERROR(VLOOKUP(B1930,CAPTURE_DATA!$W$4:$Z$2000,4,FALSE),"")</f>
        <v/>
      </c>
    </row>
    <row r="1931" spans="1:8" x14ac:dyDescent="0.35">
      <c r="A1931" s="272">
        <f t="shared" si="150"/>
        <v>1</v>
      </c>
      <c r="B1931" s="7" t="str">
        <f>IF(CAPTURE_DATA!W1932=0,"",CAPTURE_DATA!W1932)</f>
        <v/>
      </c>
      <c r="C1931" s="272" t="str">
        <f t="shared" si="151"/>
        <v/>
      </c>
      <c r="D1931" s="272" t="str">
        <f t="shared" si="152"/>
        <v/>
      </c>
      <c r="E1931" s="272">
        <f t="shared" si="153"/>
        <v>0</v>
      </c>
      <c r="F1931" s="272">
        <v>1929</v>
      </c>
      <c r="G1931" s="272" t="str">
        <f t="shared" si="154"/>
        <v/>
      </c>
      <c r="H1931" s="272" t="str">
        <f>IFERROR(VLOOKUP(B1931,CAPTURE_DATA!$W$4:$Z$2000,4,FALSE),"")</f>
        <v/>
      </c>
    </row>
    <row r="1932" spans="1:8" x14ac:dyDescent="0.35">
      <c r="A1932" s="272">
        <f t="shared" si="150"/>
        <v>1</v>
      </c>
      <c r="B1932" s="7" t="str">
        <f>IF(CAPTURE_DATA!W1933=0,"",CAPTURE_DATA!W1933)</f>
        <v/>
      </c>
      <c r="C1932" s="272" t="str">
        <f t="shared" si="151"/>
        <v/>
      </c>
      <c r="D1932" s="272" t="str">
        <f t="shared" si="152"/>
        <v/>
      </c>
      <c r="E1932" s="272">
        <f t="shared" si="153"/>
        <v>0</v>
      </c>
      <c r="F1932" s="272">
        <v>1930</v>
      </c>
      <c r="G1932" s="272" t="str">
        <f t="shared" si="154"/>
        <v/>
      </c>
      <c r="H1932" s="272" t="str">
        <f>IFERROR(VLOOKUP(B1932,CAPTURE_DATA!$W$4:$Z$2000,4,FALSE),"")</f>
        <v/>
      </c>
    </row>
    <row r="1933" spans="1:8" x14ac:dyDescent="0.35">
      <c r="A1933" s="272">
        <f t="shared" si="150"/>
        <v>1</v>
      </c>
      <c r="B1933" s="7" t="str">
        <f>IF(CAPTURE_DATA!W1934=0,"",CAPTURE_DATA!W1934)</f>
        <v/>
      </c>
      <c r="C1933" s="272" t="str">
        <f t="shared" si="151"/>
        <v/>
      </c>
      <c r="D1933" s="272" t="str">
        <f t="shared" si="152"/>
        <v/>
      </c>
      <c r="E1933" s="272">
        <f t="shared" si="153"/>
        <v>0</v>
      </c>
      <c r="F1933" s="272">
        <v>1931</v>
      </c>
      <c r="G1933" s="272" t="str">
        <f t="shared" si="154"/>
        <v/>
      </c>
      <c r="H1933" s="272" t="str">
        <f>IFERROR(VLOOKUP(B1933,CAPTURE_DATA!$W$4:$Z$2000,4,FALSE),"")</f>
        <v/>
      </c>
    </row>
    <row r="1934" spans="1:8" x14ac:dyDescent="0.35">
      <c r="A1934" s="272">
        <f t="shared" si="150"/>
        <v>1</v>
      </c>
      <c r="B1934" s="7" t="str">
        <f>IF(CAPTURE_DATA!W1935=0,"",CAPTURE_DATA!W1935)</f>
        <v/>
      </c>
      <c r="C1934" s="272" t="str">
        <f t="shared" si="151"/>
        <v/>
      </c>
      <c r="D1934" s="272" t="str">
        <f t="shared" si="152"/>
        <v/>
      </c>
      <c r="E1934" s="272">
        <f t="shared" si="153"/>
        <v>0</v>
      </c>
      <c r="F1934" s="272">
        <v>1932</v>
      </c>
      <c r="G1934" s="272" t="str">
        <f t="shared" si="154"/>
        <v/>
      </c>
      <c r="H1934" s="272" t="str">
        <f>IFERROR(VLOOKUP(B1934,CAPTURE_DATA!$W$4:$Z$2000,4,FALSE),"")</f>
        <v/>
      </c>
    </row>
    <row r="1935" spans="1:8" x14ac:dyDescent="0.35">
      <c r="A1935" s="272">
        <f t="shared" si="150"/>
        <v>1</v>
      </c>
      <c r="B1935" s="7" t="str">
        <f>IF(CAPTURE_DATA!W1936=0,"",CAPTURE_DATA!W1936)</f>
        <v/>
      </c>
      <c r="C1935" s="272" t="str">
        <f t="shared" si="151"/>
        <v/>
      </c>
      <c r="D1935" s="272" t="str">
        <f t="shared" si="152"/>
        <v/>
      </c>
      <c r="E1935" s="272">
        <f t="shared" si="153"/>
        <v>0</v>
      </c>
      <c r="F1935" s="272">
        <v>1933</v>
      </c>
      <c r="G1935" s="272" t="str">
        <f t="shared" si="154"/>
        <v/>
      </c>
      <c r="H1935" s="272" t="str">
        <f>IFERROR(VLOOKUP(B1935,CAPTURE_DATA!$W$4:$Z$2000,4,FALSE),"")</f>
        <v/>
      </c>
    </row>
    <row r="1936" spans="1:8" x14ac:dyDescent="0.35">
      <c r="A1936" s="272">
        <f t="shared" si="150"/>
        <v>1</v>
      </c>
      <c r="B1936" s="7" t="str">
        <f>IF(CAPTURE_DATA!W1937=0,"",CAPTURE_DATA!W1937)</f>
        <v/>
      </c>
      <c r="C1936" s="272" t="str">
        <f t="shared" si="151"/>
        <v/>
      </c>
      <c r="D1936" s="272" t="str">
        <f t="shared" si="152"/>
        <v/>
      </c>
      <c r="E1936" s="272">
        <f t="shared" si="153"/>
        <v>0</v>
      </c>
      <c r="F1936" s="272">
        <v>1934</v>
      </c>
      <c r="G1936" s="272" t="str">
        <f t="shared" si="154"/>
        <v/>
      </c>
      <c r="H1936" s="272" t="str">
        <f>IFERROR(VLOOKUP(B1936,CAPTURE_DATA!$W$4:$Z$2000,4,FALSE),"")</f>
        <v/>
      </c>
    </row>
    <row r="1937" spans="1:8" x14ac:dyDescent="0.35">
      <c r="A1937" s="272">
        <f t="shared" si="150"/>
        <v>1</v>
      </c>
      <c r="B1937" s="7" t="str">
        <f>IF(CAPTURE_DATA!W1938=0,"",CAPTURE_DATA!W1938)</f>
        <v/>
      </c>
      <c r="C1937" s="272" t="str">
        <f t="shared" si="151"/>
        <v/>
      </c>
      <c r="D1937" s="272" t="str">
        <f t="shared" si="152"/>
        <v/>
      </c>
      <c r="E1937" s="272">
        <f t="shared" si="153"/>
        <v>0</v>
      </c>
      <c r="F1937" s="272">
        <v>1935</v>
      </c>
      <c r="G1937" s="272" t="str">
        <f t="shared" si="154"/>
        <v/>
      </c>
      <c r="H1937" s="272" t="str">
        <f>IFERROR(VLOOKUP(B1937,CAPTURE_DATA!$W$4:$Z$2000,4,FALSE),"")</f>
        <v/>
      </c>
    </row>
    <row r="1938" spans="1:8" x14ac:dyDescent="0.35">
      <c r="A1938" s="272">
        <f t="shared" si="150"/>
        <v>1</v>
      </c>
      <c r="B1938" s="7" t="str">
        <f>IF(CAPTURE_DATA!W1939=0,"",CAPTURE_DATA!W1939)</f>
        <v/>
      </c>
      <c r="C1938" s="272" t="str">
        <f t="shared" si="151"/>
        <v/>
      </c>
      <c r="D1938" s="272" t="str">
        <f t="shared" si="152"/>
        <v/>
      </c>
      <c r="E1938" s="272">
        <f t="shared" si="153"/>
        <v>0</v>
      </c>
      <c r="F1938" s="272">
        <v>1936</v>
      </c>
      <c r="G1938" s="272" t="str">
        <f t="shared" si="154"/>
        <v/>
      </c>
      <c r="H1938" s="272" t="str">
        <f>IFERROR(VLOOKUP(B1938,CAPTURE_DATA!$W$4:$Z$2000,4,FALSE),"")</f>
        <v/>
      </c>
    </row>
    <row r="1939" spans="1:8" x14ac:dyDescent="0.35">
      <c r="A1939" s="272">
        <f t="shared" si="150"/>
        <v>1</v>
      </c>
      <c r="B1939" s="7" t="str">
        <f>IF(CAPTURE_DATA!W1940=0,"",CAPTURE_DATA!W1940)</f>
        <v/>
      </c>
      <c r="C1939" s="272" t="str">
        <f t="shared" si="151"/>
        <v/>
      </c>
      <c r="D1939" s="272" t="str">
        <f t="shared" si="152"/>
        <v/>
      </c>
      <c r="E1939" s="272">
        <f t="shared" si="153"/>
        <v>0</v>
      </c>
      <c r="F1939" s="272">
        <v>1937</v>
      </c>
      <c r="G1939" s="272" t="str">
        <f t="shared" si="154"/>
        <v/>
      </c>
      <c r="H1939" s="272" t="str">
        <f>IFERROR(VLOOKUP(B1939,CAPTURE_DATA!$W$4:$Z$2000,4,FALSE),"")</f>
        <v/>
      </c>
    </row>
    <row r="1940" spans="1:8" x14ac:dyDescent="0.35">
      <c r="A1940" s="272">
        <f t="shared" si="150"/>
        <v>1</v>
      </c>
      <c r="B1940" s="7" t="str">
        <f>IF(CAPTURE_DATA!W1941=0,"",CAPTURE_DATA!W1941)</f>
        <v/>
      </c>
      <c r="C1940" s="272" t="str">
        <f t="shared" si="151"/>
        <v/>
      </c>
      <c r="D1940" s="272" t="str">
        <f t="shared" si="152"/>
        <v/>
      </c>
      <c r="E1940" s="272">
        <f t="shared" si="153"/>
        <v>0</v>
      </c>
      <c r="F1940" s="272">
        <v>1938</v>
      </c>
      <c r="G1940" s="272" t="str">
        <f t="shared" si="154"/>
        <v/>
      </c>
      <c r="H1940" s="272" t="str">
        <f>IFERROR(VLOOKUP(B1940,CAPTURE_DATA!$W$4:$Z$2000,4,FALSE),"")</f>
        <v/>
      </c>
    </row>
    <row r="1941" spans="1:8" x14ac:dyDescent="0.35">
      <c r="A1941" s="272">
        <f t="shared" si="150"/>
        <v>1</v>
      </c>
      <c r="B1941" s="7" t="str">
        <f>IF(CAPTURE_DATA!W1942=0,"",CAPTURE_DATA!W1942)</f>
        <v/>
      </c>
      <c r="C1941" s="272" t="str">
        <f t="shared" si="151"/>
        <v/>
      </c>
      <c r="D1941" s="272" t="str">
        <f t="shared" si="152"/>
        <v/>
      </c>
      <c r="E1941" s="272">
        <f t="shared" si="153"/>
        <v>0</v>
      </c>
      <c r="F1941" s="272">
        <v>1939</v>
      </c>
      <c r="G1941" s="272" t="str">
        <f t="shared" si="154"/>
        <v/>
      </c>
      <c r="H1941" s="272" t="str">
        <f>IFERROR(VLOOKUP(B1941,CAPTURE_DATA!$W$4:$Z$2000,4,FALSE),"")</f>
        <v/>
      </c>
    </row>
    <row r="1942" spans="1:8" x14ac:dyDescent="0.35">
      <c r="A1942" s="272">
        <f t="shared" si="150"/>
        <v>1</v>
      </c>
      <c r="B1942" s="7" t="str">
        <f>IF(CAPTURE_DATA!W1943=0,"",CAPTURE_DATA!W1943)</f>
        <v/>
      </c>
      <c r="C1942" s="272" t="str">
        <f t="shared" si="151"/>
        <v/>
      </c>
      <c r="D1942" s="272" t="str">
        <f t="shared" si="152"/>
        <v/>
      </c>
      <c r="E1942" s="272">
        <f t="shared" si="153"/>
        <v>0</v>
      </c>
      <c r="F1942" s="272">
        <v>1940</v>
      </c>
      <c r="G1942" s="272" t="str">
        <f t="shared" si="154"/>
        <v/>
      </c>
      <c r="H1942" s="272" t="str">
        <f>IFERROR(VLOOKUP(B1942,CAPTURE_DATA!$W$4:$Z$2000,4,FALSE),"")</f>
        <v/>
      </c>
    </row>
    <row r="1943" spans="1:8" x14ac:dyDescent="0.35">
      <c r="A1943" s="272">
        <f t="shared" si="150"/>
        <v>1</v>
      </c>
      <c r="B1943" s="7" t="str">
        <f>IF(CAPTURE_DATA!W1944=0,"",CAPTURE_DATA!W1944)</f>
        <v/>
      </c>
      <c r="C1943" s="272" t="str">
        <f t="shared" si="151"/>
        <v/>
      </c>
      <c r="D1943" s="272" t="str">
        <f t="shared" si="152"/>
        <v/>
      </c>
      <c r="E1943" s="272">
        <f t="shared" si="153"/>
        <v>0</v>
      </c>
      <c r="F1943" s="272">
        <v>1941</v>
      </c>
      <c r="G1943" s="272" t="str">
        <f t="shared" si="154"/>
        <v/>
      </c>
      <c r="H1943" s="272" t="str">
        <f>IFERROR(VLOOKUP(B1943,CAPTURE_DATA!$W$4:$Z$2000,4,FALSE),"")</f>
        <v/>
      </c>
    </row>
    <row r="1944" spans="1:8" x14ac:dyDescent="0.35">
      <c r="A1944" s="272">
        <f t="shared" si="150"/>
        <v>1</v>
      </c>
      <c r="B1944" s="7" t="str">
        <f>IF(CAPTURE_DATA!W1945=0,"",CAPTURE_DATA!W1945)</f>
        <v/>
      </c>
      <c r="C1944" s="272" t="str">
        <f t="shared" si="151"/>
        <v/>
      </c>
      <c r="D1944" s="272" t="str">
        <f t="shared" si="152"/>
        <v/>
      </c>
      <c r="E1944" s="272">
        <f t="shared" si="153"/>
        <v>0</v>
      </c>
      <c r="F1944" s="272">
        <v>1942</v>
      </c>
      <c r="G1944" s="272" t="str">
        <f t="shared" si="154"/>
        <v/>
      </c>
      <c r="H1944" s="272" t="str">
        <f>IFERROR(VLOOKUP(B1944,CAPTURE_DATA!$W$4:$Z$2000,4,FALSE),"")</f>
        <v/>
      </c>
    </row>
    <row r="1945" spans="1:8" x14ac:dyDescent="0.35">
      <c r="A1945" s="272">
        <f t="shared" si="150"/>
        <v>1</v>
      </c>
      <c r="B1945" s="7" t="str">
        <f>IF(CAPTURE_DATA!W1946=0,"",CAPTURE_DATA!W1946)</f>
        <v/>
      </c>
      <c r="C1945" s="272" t="str">
        <f t="shared" si="151"/>
        <v/>
      </c>
      <c r="D1945" s="272" t="str">
        <f t="shared" si="152"/>
        <v/>
      </c>
      <c r="E1945" s="272">
        <f t="shared" si="153"/>
        <v>0</v>
      </c>
      <c r="F1945" s="272">
        <v>1943</v>
      </c>
      <c r="G1945" s="272" t="str">
        <f t="shared" si="154"/>
        <v/>
      </c>
      <c r="H1945" s="272" t="str">
        <f>IFERROR(VLOOKUP(B1945,CAPTURE_DATA!$W$4:$Z$2000,4,FALSE),"")</f>
        <v/>
      </c>
    </row>
    <row r="1946" spans="1:8" x14ac:dyDescent="0.35">
      <c r="A1946" s="272">
        <f t="shared" si="150"/>
        <v>1</v>
      </c>
      <c r="B1946" s="7" t="str">
        <f>IF(CAPTURE_DATA!W1947=0,"",CAPTURE_DATA!W1947)</f>
        <v/>
      </c>
      <c r="C1946" s="272" t="str">
        <f t="shared" si="151"/>
        <v/>
      </c>
      <c r="D1946" s="272" t="str">
        <f t="shared" si="152"/>
        <v/>
      </c>
      <c r="E1946" s="272">
        <f t="shared" si="153"/>
        <v>0</v>
      </c>
      <c r="F1946" s="272">
        <v>1944</v>
      </c>
      <c r="G1946" s="272" t="str">
        <f t="shared" si="154"/>
        <v/>
      </c>
      <c r="H1946" s="272" t="str">
        <f>IFERROR(VLOOKUP(B1946,CAPTURE_DATA!$W$4:$Z$2000,4,FALSE),"")</f>
        <v/>
      </c>
    </row>
    <row r="1947" spans="1:8" x14ac:dyDescent="0.35">
      <c r="A1947" s="272">
        <f t="shared" si="150"/>
        <v>1</v>
      </c>
      <c r="B1947" s="7" t="str">
        <f>IF(CAPTURE_DATA!W1948=0,"",CAPTURE_DATA!W1948)</f>
        <v/>
      </c>
      <c r="C1947" s="272" t="str">
        <f t="shared" si="151"/>
        <v/>
      </c>
      <c r="D1947" s="272" t="str">
        <f t="shared" si="152"/>
        <v/>
      </c>
      <c r="E1947" s="272">
        <f t="shared" si="153"/>
        <v>0</v>
      </c>
      <c r="F1947" s="272">
        <v>1945</v>
      </c>
      <c r="G1947" s="272" t="str">
        <f t="shared" si="154"/>
        <v/>
      </c>
      <c r="H1947" s="272" t="str">
        <f>IFERROR(VLOOKUP(B1947,CAPTURE_DATA!$W$4:$Z$2000,4,FALSE),"")</f>
        <v/>
      </c>
    </row>
    <row r="1948" spans="1:8" x14ac:dyDescent="0.35">
      <c r="A1948" s="272">
        <f t="shared" si="150"/>
        <v>1</v>
      </c>
      <c r="B1948" s="7" t="str">
        <f>IF(CAPTURE_DATA!W1949=0,"",CAPTURE_DATA!W1949)</f>
        <v/>
      </c>
      <c r="C1948" s="272" t="str">
        <f t="shared" si="151"/>
        <v/>
      </c>
      <c r="D1948" s="272" t="str">
        <f t="shared" si="152"/>
        <v/>
      </c>
      <c r="E1948" s="272">
        <f t="shared" si="153"/>
        <v>0</v>
      </c>
      <c r="F1948" s="272">
        <v>1946</v>
      </c>
      <c r="G1948" s="272" t="str">
        <f t="shared" si="154"/>
        <v/>
      </c>
      <c r="H1948" s="272" t="str">
        <f>IFERROR(VLOOKUP(B1948,CAPTURE_DATA!$W$4:$Z$2000,4,FALSE),"")</f>
        <v/>
      </c>
    </row>
    <row r="1949" spans="1:8" x14ac:dyDescent="0.35">
      <c r="A1949" s="272">
        <f t="shared" si="150"/>
        <v>1</v>
      </c>
      <c r="B1949" s="7" t="str">
        <f>IF(CAPTURE_DATA!W1950=0,"",CAPTURE_DATA!W1950)</f>
        <v/>
      </c>
      <c r="C1949" s="272" t="str">
        <f t="shared" si="151"/>
        <v/>
      </c>
      <c r="D1949" s="272" t="str">
        <f t="shared" si="152"/>
        <v/>
      </c>
      <c r="E1949" s="272">
        <f t="shared" si="153"/>
        <v>0</v>
      </c>
      <c r="F1949" s="272">
        <v>1947</v>
      </c>
      <c r="G1949" s="272" t="str">
        <f t="shared" si="154"/>
        <v/>
      </c>
      <c r="H1949" s="272" t="str">
        <f>IFERROR(VLOOKUP(B1949,CAPTURE_DATA!$W$4:$Z$2000,4,FALSE),"")</f>
        <v/>
      </c>
    </row>
    <row r="1950" spans="1:8" x14ac:dyDescent="0.35">
      <c r="A1950" s="272">
        <f t="shared" si="150"/>
        <v>1</v>
      </c>
      <c r="B1950" s="7" t="str">
        <f>IF(CAPTURE_DATA!W1951=0,"",CAPTURE_DATA!W1951)</f>
        <v/>
      </c>
      <c r="C1950" s="272" t="str">
        <f t="shared" si="151"/>
        <v/>
      </c>
      <c r="D1950" s="272" t="str">
        <f t="shared" si="152"/>
        <v/>
      </c>
      <c r="E1950" s="272">
        <f t="shared" si="153"/>
        <v>0</v>
      </c>
      <c r="F1950" s="272">
        <v>1948</v>
      </c>
      <c r="G1950" s="272" t="str">
        <f t="shared" si="154"/>
        <v/>
      </c>
      <c r="H1950" s="272" t="str">
        <f>IFERROR(VLOOKUP(B1950,CAPTURE_DATA!$W$4:$Z$2000,4,FALSE),"")</f>
        <v/>
      </c>
    </row>
    <row r="1951" spans="1:8" x14ac:dyDescent="0.35">
      <c r="A1951" s="272">
        <f t="shared" si="150"/>
        <v>1</v>
      </c>
      <c r="B1951" s="7" t="str">
        <f>IF(CAPTURE_DATA!W1952=0,"",CAPTURE_DATA!W1952)</f>
        <v/>
      </c>
      <c r="C1951" s="272" t="str">
        <f t="shared" si="151"/>
        <v/>
      </c>
      <c r="D1951" s="272" t="str">
        <f t="shared" si="152"/>
        <v/>
      </c>
      <c r="E1951" s="272">
        <f t="shared" si="153"/>
        <v>0</v>
      </c>
      <c r="F1951" s="272">
        <v>1949</v>
      </c>
      <c r="G1951" s="272" t="str">
        <f t="shared" si="154"/>
        <v/>
      </c>
      <c r="H1951" s="272" t="str">
        <f>IFERROR(VLOOKUP(B1951,CAPTURE_DATA!$W$4:$Z$2000,4,FALSE),"")</f>
        <v/>
      </c>
    </row>
    <row r="1952" spans="1:8" x14ac:dyDescent="0.35">
      <c r="A1952" s="272">
        <f t="shared" si="150"/>
        <v>1</v>
      </c>
      <c r="B1952" s="7" t="str">
        <f>IF(CAPTURE_DATA!W1953=0,"",CAPTURE_DATA!W1953)</f>
        <v/>
      </c>
      <c r="C1952" s="272" t="str">
        <f t="shared" si="151"/>
        <v/>
      </c>
      <c r="D1952" s="272" t="str">
        <f t="shared" si="152"/>
        <v/>
      </c>
      <c r="E1952" s="272">
        <f t="shared" si="153"/>
        <v>0</v>
      </c>
      <c r="F1952" s="272">
        <v>1950</v>
      </c>
      <c r="G1952" s="272" t="str">
        <f t="shared" si="154"/>
        <v/>
      </c>
      <c r="H1952" s="272" t="str">
        <f>IFERROR(VLOOKUP(B1952,CAPTURE_DATA!$W$4:$Z$2000,4,FALSE),"")</f>
        <v/>
      </c>
    </row>
    <row r="1953" spans="1:8" x14ac:dyDescent="0.35">
      <c r="A1953" s="272">
        <f t="shared" si="150"/>
        <v>1</v>
      </c>
      <c r="B1953" s="7" t="str">
        <f>IF(CAPTURE_DATA!W1954=0,"",CAPTURE_DATA!W1954)</f>
        <v/>
      </c>
      <c r="C1953" s="272" t="str">
        <f t="shared" si="151"/>
        <v/>
      </c>
      <c r="D1953" s="272" t="str">
        <f t="shared" si="152"/>
        <v/>
      </c>
      <c r="E1953" s="272">
        <f t="shared" si="153"/>
        <v>0</v>
      </c>
      <c r="F1953" s="272">
        <v>1951</v>
      </c>
      <c r="G1953" s="272" t="str">
        <f t="shared" si="154"/>
        <v/>
      </c>
      <c r="H1953" s="272" t="str">
        <f>IFERROR(VLOOKUP(B1953,CAPTURE_DATA!$W$4:$Z$2000,4,FALSE),"")</f>
        <v/>
      </c>
    </row>
    <row r="1954" spans="1:8" x14ac:dyDescent="0.35">
      <c r="A1954" s="272">
        <f t="shared" si="150"/>
        <v>1</v>
      </c>
      <c r="B1954" s="7" t="str">
        <f>IF(CAPTURE_DATA!W1955=0,"",CAPTURE_DATA!W1955)</f>
        <v/>
      </c>
      <c r="C1954" s="272" t="str">
        <f t="shared" si="151"/>
        <v/>
      </c>
      <c r="D1954" s="272" t="str">
        <f t="shared" si="152"/>
        <v/>
      </c>
      <c r="E1954" s="272">
        <f t="shared" si="153"/>
        <v>0</v>
      </c>
      <c r="F1954" s="272">
        <v>1952</v>
      </c>
      <c r="G1954" s="272" t="str">
        <f t="shared" si="154"/>
        <v/>
      </c>
      <c r="H1954" s="272" t="str">
        <f>IFERROR(VLOOKUP(B1954,CAPTURE_DATA!$W$4:$Z$2000,4,FALSE),"")</f>
        <v/>
      </c>
    </row>
    <row r="1955" spans="1:8" x14ac:dyDescent="0.35">
      <c r="A1955" s="272">
        <f t="shared" si="150"/>
        <v>1</v>
      </c>
      <c r="B1955" s="7" t="str">
        <f>IF(CAPTURE_DATA!W1956=0,"",CAPTURE_DATA!W1956)</f>
        <v/>
      </c>
      <c r="C1955" s="272" t="str">
        <f t="shared" si="151"/>
        <v/>
      </c>
      <c r="D1955" s="272" t="str">
        <f t="shared" si="152"/>
        <v/>
      </c>
      <c r="E1955" s="272">
        <f t="shared" si="153"/>
        <v>0</v>
      </c>
      <c r="F1955" s="272">
        <v>1953</v>
      </c>
      <c r="G1955" s="272" t="str">
        <f t="shared" si="154"/>
        <v/>
      </c>
      <c r="H1955" s="272" t="str">
        <f>IFERROR(VLOOKUP(B1955,CAPTURE_DATA!$W$4:$Z$2000,4,FALSE),"")</f>
        <v/>
      </c>
    </row>
    <row r="1956" spans="1:8" x14ac:dyDescent="0.35">
      <c r="A1956" s="272">
        <f t="shared" si="150"/>
        <v>1</v>
      </c>
      <c r="B1956" s="7" t="str">
        <f>IF(CAPTURE_DATA!W1957=0,"",CAPTURE_DATA!W1957)</f>
        <v/>
      </c>
      <c r="C1956" s="272" t="str">
        <f t="shared" si="151"/>
        <v/>
      </c>
      <c r="D1956" s="272" t="str">
        <f t="shared" si="152"/>
        <v/>
      </c>
      <c r="E1956" s="272">
        <f t="shared" si="153"/>
        <v>0</v>
      </c>
      <c r="F1956" s="272">
        <v>1954</v>
      </c>
      <c r="G1956" s="272" t="str">
        <f t="shared" si="154"/>
        <v/>
      </c>
      <c r="H1956" s="272" t="str">
        <f>IFERROR(VLOOKUP(B1956,CAPTURE_DATA!$W$4:$Z$2000,4,FALSE),"")</f>
        <v/>
      </c>
    </row>
    <row r="1957" spans="1:8" x14ac:dyDescent="0.35">
      <c r="A1957" s="272">
        <f t="shared" si="150"/>
        <v>1</v>
      </c>
      <c r="B1957" s="7" t="str">
        <f>IF(CAPTURE_DATA!W1958=0,"",CAPTURE_DATA!W1958)</f>
        <v/>
      </c>
      <c r="C1957" s="272" t="str">
        <f t="shared" si="151"/>
        <v/>
      </c>
      <c r="D1957" s="272" t="str">
        <f t="shared" si="152"/>
        <v/>
      </c>
      <c r="E1957" s="272">
        <f t="shared" si="153"/>
        <v>0</v>
      </c>
      <c r="F1957" s="272">
        <v>1955</v>
      </c>
      <c r="G1957" s="272" t="str">
        <f t="shared" si="154"/>
        <v/>
      </c>
      <c r="H1957" s="272" t="str">
        <f>IFERROR(VLOOKUP(B1957,CAPTURE_DATA!$W$4:$Z$2000,4,FALSE),"")</f>
        <v/>
      </c>
    </row>
    <row r="1958" spans="1:8" x14ac:dyDescent="0.35">
      <c r="A1958" s="272">
        <f t="shared" si="150"/>
        <v>1</v>
      </c>
      <c r="B1958" s="7" t="str">
        <f>IF(CAPTURE_DATA!W1959=0,"",CAPTURE_DATA!W1959)</f>
        <v/>
      </c>
      <c r="C1958" s="272" t="str">
        <f t="shared" si="151"/>
        <v/>
      </c>
      <c r="D1958" s="272" t="str">
        <f t="shared" si="152"/>
        <v/>
      </c>
      <c r="E1958" s="272">
        <f t="shared" si="153"/>
        <v>0</v>
      </c>
      <c r="F1958" s="272">
        <v>1956</v>
      </c>
      <c r="G1958" s="272" t="str">
        <f t="shared" si="154"/>
        <v/>
      </c>
      <c r="H1958" s="272" t="str">
        <f>IFERROR(VLOOKUP(B1958,CAPTURE_DATA!$W$4:$Z$2000,4,FALSE),"")</f>
        <v/>
      </c>
    </row>
    <row r="1959" spans="1:8" x14ac:dyDescent="0.35">
      <c r="A1959" s="272">
        <f t="shared" si="150"/>
        <v>1</v>
      </c>
      <c r="B1959" s="7" t="str">
        <f>IF(CAPTURE_DATA!W1960=0,"",CAPTURE_DATA!W1960)</f>
        <v/>
      </c>
      <c r="C1959" s="272" t="str">
        <f t="shared" si="151"/>
        <v/>
      </c>
      <c r="D1959" s="272" t="str">
        <f t="shared" si="152"/>
        <v/>
      </c>
      <c r="E1959" s="272">
        <f t="shared" si="153"/>
        <v>0</v>
      </c>
      <c r="F1959" s="272">
        <v>1957</v>
      </c>
      <c r="G1959" s="272" t="str">
        <f t="shared" si="154"/>
        <v/>
      </c>
      <c r="H1959" s="272" t="str">
        <f>IFERROR(VLOOKUP(B1959,CAPTURE_DATA!$W$4:$Z$2000,4,FALSE),"")</f>
        <v/>
      </c>
    </row>
    <row r="1960" spans="1:8" x14ac:dyDescent="0.35">
      <c r="A1960" s="272">
        <f t="shared" si="150"/>
        <v>1</v>
      </c>
      <c r="B1960" s="7" t="str">
        <f>IF(CAPTURE_DATA!W1961=0,"",CAPTURE_DATA!W1961)</f>
        <v/>
      </c>
      <c r="C1960" s="272" t="str">
        <f t="shared" si="151"/>
        <v/>
      </c>
      <c r="D1960" s="272" t="str">
        <f t="shared" si="152"/>
        <v/>
      </c>
      <c r="E1960" s="272">
        <f t="shared" si="153"/>
        <v>0</v>
      </c>
      <c r="F1960" s="272">
        <v>1958</v>
      </c>
      <c r="G1960" s="272" t="str">
        <f t="shared" si="154"/>
        <v/>
      </c>
      <c r="H1960" s="272" t="str">
        <f>IFERROR(VLOOKUP(B1960,CAPTURE_DATA!$W$4:$Z$2000,4,FALSE),"")</f>
        <v/>
      </c>
    </row>
    <row r="1961" spans="1:8" x14ac:dyDescent="0.35">
      <c r="A1961" s="272">
        <f t="shared" si="150"/>
        <v>1</v>
      </c>
      <c r="B1961" s="7" t="str">
        <f>IF(CAPTURE_DATA!W1962=0,"",CAPTURE_DATA!W1962)</f>
        <v/>
      </c>
      <c r="C1961" s="272" t="str">
        <f t="shared" si="151"/>
        <v/>
      </c>
      <c r="D1961" s="272" t="str">
        <f t="shared" si="152"/>
        <v/>
      </c>
      <c r="E1961" s="272">
        <f t="shared" si="153"/>
        <v>0</v>
      </c>
      <c r="F1961" s="272">
        <v>1959</v>
      </c>
      <c r="G1961" s="272" t="str">
        <f t="shared" si="154"/>
        <v/>
      </c>
      <c r="H1961" s="272" t="str">
        <f>IFERROR(VLOOKUP(B1961,CAPTURE_DATA!$W$4:$Z$2000,4,FALSE),"")</f>
        <v/>
      </c>
    </row>
    <row r="1962" spans="1:8" x14ac:dyDescent="0.35">
      <c r="A1962" s="272">
        <f t="shared" si="150"/>
        <v>1</v>
      </c>
      <c r="B1962" s="7" t="str">
        <f>IF(CAPTURE_DATA!W1963=0,"",CAPTURE_DATA!W1963)</f>
        <v/>
      </c>
      <c r="C1962" s="272" t="str">
        <f t="shared" si="151"/>
        <v/>
      </c>
      <c r="D1962" s="272" t="str">
        <f t="shared" si="152"/>
        <v/>
      </c>
      <c r="E1962" s="272">
        <f t="shared" si="153"/>
        <v>0</v>
      </c>
      <c r="F1962" s="272">
        <v>1960</v>
      </c>
      <c r="G1962" s="272" t="str">
        <f t="shared" si="154"/>
        <v/>
      </c>
      <c r="H1962" s="272" t="str">
        <f>IFERROR(VLOOKUP(B1962,CAPTURE_DATA!$W$4:$Z$2000,4,FALSE),"")</f>
        <v/>
      </c>
    </row>
    <row r="1963" spans="1:8" x14ac:dyDescent="0.35">
      <c r="A1963" s="272">
        <f t="shared" si="150"/>
        <v>1</v>
      </c>
      <c r="B1963" s="7" t="str">
        <f>IF(CAPTURE_DATA!W1964=0,"",CAPTURE_DATA!W1964)</f>
        <v/>
      </c>
      <c r="C1963" s="272" t="str">
        <f t="shared" si="151"/>
        <v/>
      </c>
      <c r="D1963" s="272" t="str">
        <f t="shared" si="152"/>
        <v/>
      </c>
      <c r="E1963" s="272">
        <f t="shared" si="153"/>
        <v>0</v>
      </c>
      <c r="F1963" s="272">
        <v>1961</v>
      </c>
      <c r="G1963" s="272" t="str">
        <f t="shared" si="154"/>
        <v/>
      </c>
      <c r="H1963" s="272" t="str">
        <f>IFERROR(VLOOKUP(B1963,CAPTURE_DATA!$W$4:$Z$2000,4,FALSE),"")</f>
        <v/>
      </c>
    </row>
    <row r="1964" spans="1:8" x14ac:dyDescent="0.35">
      <c r="A1964" s="272">
        <f t="shared" si="150"/>
        <v>1</v>
      </c>
      <c r="B1964" s="7" t="str">
        <f>IF(CAPTURE_DATA!W1965=0,"",CAPTURE_DATA!W1965)</f>
        <v/>
      </c>
      <c r="C1964" s="272" t="str">
        <f t="shared" si="151"/>
        <v/>
      </c>
      <c r="D1964" s="272" t="str">
        <f t="shared" si="152"/>
        <v/>
      </c>
      <c r="E1964" s="272">
        <f t="shared" si="153"/>
        <v>0</v>
      </c>
      <c r="F1964" s="272">
        <v>1962</v>
      </c>
      <c r="G1964" s="272" t="str">
        <f t="shared" si="154"/>
        <v/>
      </c>
      <c r="H1964" s="272" t="str">
        <f>IFERROR(VLOOKUP(B1964,CAPTURE_DATA!$W$4:$Z$2000,4,FALSE),"")</f>
        <v/>
      </c>
    </row>
    <row r="1965" spans="1:8" x14ac:dyDescent="0.35">
      <c r="A1965" s="272">
        <f t="shared" si="150"/>
        <v>1</v>
      </c>
      <c r="B1965" s="7" t="str">
        <f>IF(CAPTURE_DATA!W1966=0,"",CAPTURE_DATA!W1966)</f>
        <v/>
      </c>
      <c r="C1965" s="272" t="str">
        <f t="shared" si="151"/>
        <v/>
      </c>
      <c r="D1965" s="272" t="str">
        <f t="shared" si="152"/>
        <v/>
      </c>
      <c r="E1965" s="272">
        <f t="shared" si="153"/>
        <v>0</v>
      </c>
      <c r="F1965" s="272">
        <v>1963</v>
      </c>
      <c r="G1965" s="272" t="str">
        <f t="shared" si="154"/>
        <v/>
      </c>
      <c r="H1965" s="272" t="str">
        <f>IFERROR(VLOOKUP(B1965,CAPTURE_DATA!$W$4:$Z$2000,4,FALSE),"")</f>
        <v/>
      </c>
    </row>
    <row r="1966" spans="1:8" x14ac:dyDescent="0.35">
      <c r="A1966" s="272">
        <f t="shared" si="150"/>
        <v>1</v>
      </c>
      <c r="B1966" s="7" t="str">
        <f>IF(CAPTURE_DATA!W1967=0,"",CAPTURE_DATA!W1967)</f>
        <v/>
      </c>
      <c r="C1966" s="272" t="str">
        <f t="shared" si="151"/>
        <v/>
      </c>
      <c r="D1966" s="272" t="str">
        <f t="shared" si="152"/>
        <v/>
      </c>
      <c r="E1966" s="272">
        <f t="shared" si="153"/>
        <v>0</v>
      </c>
      <c r="F1966" s="272">
        <v>1964</v>
      </c>
      <c r="G1966" s="272" t="str">
        <f t="shared" si="154"/>
        <v/>
      </c>
      <c r="H1966" s="272" t="str">
        <f>IFERROR(VLOOKUP(B1966,CAPTURE_DATA!$W$4:$Z$2000,4,FALSE),"")</f>
        <v/>
      </c>
    </row>
    <row r="1967" spans="1:8" x14ac:dyDescent="0.35">
      <c r="A1967" s="272">
        <f t="shared" si="150"/>
        <v>1</v>
      </c>
      <c r="B1967" s="7" t="str">
        <f>IF(CAPTURE_DATA!W1968=0,"",CAPTURE_DATA!W1968)</f>
        <v/>
      </c>
      <c r="C1967" s="272" t="str">
        <f t="shared" si="151"/>
        <v/>
      </c>
      <c r="D1967" s="272" t="str">
        <f t="shared" si="152"/>
        <v/>
      </c>
      <c r="E1967" s="272">
        <f t="shared" si="153"/>
        <v>0</v>
      </c>
      <c r="F1967" s="272">
        <v>1965</v>
      </c>
      <c r="G1967" s="272" t="str">
        <f t="shared" si="154"/>
        <v/>
      </c>
      <c r="H1967" s="272" t="str">
        <f>IFERROR(VLOOKUP(B1967,CAPTURE_DATA!$W$4:$Z$2000,4,FALSE),"")</f>
        <v/>
      </c>
    </row>
    <row r="1968" spans="1:8" x14ac:dyDescent="0.35">
      <c r="A1968" s="272">
        <f t="shared" si="150"/>
        <v>1</v>
      </c>
      <c r="B1968" s="7" t="str">
        <f>IF(CAPTURE_DATA!W1969=0,"",CAPTURE_DATA!W1969)</f>
        <v/>
      </c>
      <c r="C1968" s="272" t="str">
        <f t="shared" si="151"/>
        <v/>
      </c>
      <c r="D1968" s="272" t="str">
        <f t="shared" si="152"/>
        <v/>
      </c>
      <c r="E1968" s="272">
        <f t="shared" si="153"/>
        <v>0</v>
      </c>
      <c r="F1968" s="272">
        <v>1966</v>
      </c>
      <c r="G1968" s="272" t="str">
        <f t="shared" si="154"/>
        <v/>
      </c>
      <c r="H1968" s="272" t="str">
        <f>IFERROR(VLOOKUP(B1968,CAPTURE_DATA!$W$4:$Z$2000,4,FALSE),"")</f>
        <v/>
      </c>
    </row>
    <row r="1969" spans="1:8" x14ac:dyDescent="0.35">
      <c r="A1969" s="272">
        <f t="shared" si="150"/>
        <v>1</v>
      </c>
      <c r="B1969" s="7" t="str">
        <f>IF(CAPTURE_DATA!W1970=0,"",CAPTURE_DATA!W1970)</f>
        <v/>
      </c>
      <c r="C1969" s="272" t="str">
        <f t="shared" si="151"/>
        <v/>
      </c>
      <c r="D1969" s="272" t="str">
        <f t="shared" si="152"/>
        <v/>
      </c>
      <c r="E1969" s="272">
        <f t="shared" si="153"/>
        <v>0</v>
      </c>
      <c r="F1969" s="272">
        <v>1967</v>
      </c>
      <c r="G1969" s="272" t="str">
        <f t="shared" si="154"/>
        <v/>
      </c>
      <c r="H1969" s="272" t="str">
        <f>IFERROR(VLOOKUP(B1969,CAPTURE_DATA!$W$4:$Z$2000,4,FALSE),"")</f>
        <v/>
      </c>
    </row>
    <row r="1970" spans="1:8" x14ac:dyDescent="0.35">
      <c r="A1970" s="272">
        <f t="shared" si="150"/>
        <v>1</v>
      </c>
      <c r="B1970" s="7" t="str">
        <f>IF(CAPTURE_DATA!W1971=0,"",CAPTURE_DATA!W1971)</f>
        <v/>
      </c>
      <c r="C1970" s="272" t="str">
        <f t="shared" si="151"/>
        <v/>
      </c>
      <c r="D1970" s="272" t="str">
        <f t="shared" si="152"/>
        <v/>
      </c>
      <c r="E1970" s="272">
        <f t="shared" si="153"/>
        <v>0</v>
      </c>
      <c r="F1970" s="272">
        <v>1968</v>
      </c>
      <c r="G1970" s="272" t="str">
        <f t="shared" si="154"/>
        <v/>
      </c>
      <c r="H1970" s="272" t="str">
        <f>IFERROR(VLOOKUP(B1970,CAPTURE_DATA!$W$4:$Z$2000,4,FALSE),"")</f>
        <v/>
      </c>
    </row>
    <row r="1971" spans="1:8" x14ac:dyDescent="0.35">
      <c r="A1971" s="272">
        <f t="shared" si="150"/>
        <v>1</v>
      </c>
      <c r="B1971" s="7" t="str">
        <f>IF(CAPTURE_DATA!W1972=0,"",CAPTURE_DATA!W1972)</f>
        <v/>
      </c>
      <c r="C1971" s="272" t="str">
        <f t="shared" si="151"/>
        <v/>
      </c>
      <c r="D1971" s="272" t="str">
        <f t="shared" si="152"/>
        <v/>
      </c>
      <c r="E1971" s="272">
        <f t="shared" si="153"/>
        <v>0</v>
      </c>
      <c r="F1971" s="272">
        <v>1969</v>
      </c>
      <c r="G1971" s="272" t="str">
        <f t="shared" si="154"/>
        <v/>
      </c>
      <c r="H1971" s="272" t="str">
        <f>IFERROR(VLOOKUP(B1971,CAPTURE_DATA!$W$4:$Z$2000,4,FALSE),"")</f>
        <v/>
      </c>
    </row>
    <row r="1972" spans="1:8" x14ac:dyDescent="0.35">
      <c r="A1972" s="272">
        <f t="shared" si="150"/>
        <v>1</v>
      </c>
      <c r="B1972" s="7" t="str">
        <f>IF(CAPTURE_DATA!W1973=0,"",CAPTURE_DATA!W1973)</f>
        <v/>
      </c>
      <c r="C1972" s="272" t="str">
        <f t="shared" si="151"/>
        <v/>
      </c>
      <c r="D1972" s="272" t="str">
        <f t="shared" si="152"/>
        <v/>
      </c>
      <c r="E1972" s="272">
        <f t="shared" si="153"/>
        <v>0</v>
      </c>
      <c r="F1972" s="272">
        <v>1970</v>
      </c>
      <c r="G1972" s="272" t="str">
        <f t="shared" si="154"/>
        <v/>
      </c>
      <c r="H1972" s="272" t="str">
        <f>IFERROR(VLOOKUP(B1972,CAPTURE_DATA!$W$4:$Z$2000,4,FALSE),"")</f>
        <v/>
      </c>
    </row>
    <row r="1973" spans="1:8" x14ac:dyDescent="0.35">
      <c r="A1973" s="272">
        <f t="shared" si="150"/>
        <v>1</v>
      </c>
      <c r="B1973" s="7" t="str">
        <f>IF(CAPTURE_DATA!W1974=0,"",CAPTURE_DATA!W1974)</f>
        <v/>
      </c>
      <c r="C1973" s="272" t="str">
        <f t="shared" si="151"/>
        <v/>
      </c>
      <c r="D1973" s="272" t="str">
        <f t="shared" si="152"/>
        <v/>
      </c>
      <c r="E1973" s="272">
        <f t="shared" si="153"/>
        <v>0</v>
      </c>
      <c r="F1973" s="272">
        <v>1971</v>
      </c>
      <c r="G1973" s="272" t="str">
        <f t="shared" si="154"/>
        <v/>
      </c>
      <c r="H1973" s="272" t="str">
        <f>IFERROR(VLOOKUP(B1973,CAPTURE_DATA!$W$4:$Z$2000,4,FALSE),"")</f>
        <v/>
      </c>
    </row>
    <row r="1974" spans="1:8" x14ac:dyDescent="0.35">
      <c r="A1974" s="272">
        <f t="shared" si="150"/>
        <v>1</v>
      </c>
      <c r="B1974" s="7" t="str">
        <f>IF(CAPTURE_DATA!W1975=0,"",CAPTURE_DATA!W1975)</f>
        <v/>
      </c>
      <c r="C1974" s="272" t="str">
        <f t="shared" si="151"/>
        <v/>
      </c>
      <c r="D1974" s="272" t="str">
        <f t="shared" si="152"/>
        <v/>
      </c>
      <c r="E1974" s="272">
        <f t="shared" si="153"/>
        <v>0</v>
      </c>
      <c r="F1974" s="272">
        <v>1972</v>
      </c>
      <c r="G1974" s="272" t="str">
        <f t="shared" si="154"/>
        <v/>
      </c>
      <c r="H1974" s="272" t="str">
        <f>IFERROR(VLOOKUP(B1974,CAPTURE_DATA!$W$4:$Z$2000,4,FALSE),"")</f>
        <v/>
      </c>
    </row>
    <row r="1975" spans="1:8" x14ac:dyDescent="0.35">
      <c r="A1975" s="272">
        <f t="shared" si="150"/>
        <v>1</v>
      </c>
      <c r="B1975" s="7" t="str">
        <f>IF(CAPTURE_DATA!W1976=0,"",CAPTURE_DATA!W1976)</f>
        <v/>
      </c>
      <c r="C1975" s="272" t="str">
        <f t="shared" si="151"/>
        <v/>
      </c>
      <c r="D1975" s="272" t="str">
        <f t="shared" si="152"/>
        <v/>
      </c>
      <c r="E1975" s="272">
        <f t="shared" si="153"/>
        <v>0</v>
      </c>
      <c r="F1975" s="272">
        <v>1973</v>
      </c>
      <c r="G1975" s="272" t="str">
        <f t="shared" si="154"/>
        <v/>
      </c>
      <c r="H1975" s="272" t="str">
        <f>IFERROR(VLOOKUP(B1975,CAPTURE_DATA!$W$4:$Z$2000,4,FALSE),"")</f>
        <v/>
      </c>
    </row>
    <row r="1976" spans="1:8" x14ac:dyDescent="0.35">
      <c r="A1976" s="272">
        <f t="shared" si="150"/>
        <v>1</v>
      </c>
      <c r="B1976" s="7" t="str">
        <f>IF(CAPTURE_DATA!W1977=0,"",CAPTURE_DATA!W1977)</f>
        <v/>
      </c>
      <c r="C1976" s="272" t="str">
        <f t="shared" si="151"/>
        <v/>
      </c>
      <c r="D1976" s="272" t="str">
        <f t="shared" si="152"/>
        <v/>
      </c>
      <c r="E1976" s="272">
        <f t="shared" si="153"/>
        <v>0</v>
      </c>
      <c r="F1976" s="272">
        <v>1974</v>
      </c>
      <c r="G1976" s="272" t="str">
        <f t="shared" si="154"/>
        <v/>
      </c>
      <c r="H1976" s="272" t="str">
        <f>IFERROR(VLOOKUP(B1976,CAPTURE_DATA!$W$4:$Z$2000,4,FALSE),"")</f>
        <v/>
      </c>
    </row>
    <row r="1977" spans="1:8" x14ac:dyDescent="0.35">
      <c r="A1977" s="272">
        <f t="shared" si="150"/>
        <v>1</v>
      </c>
      <c r="B1977" s="7" t="str">
        <f>IF(CAPTURE_DATA!W1978=0,"",CAPTURE_DATA!W1978)</f>
        <v/>
      </c>
      <c r="C1977" s="272" t="str">
        <f t="shared" si="151"/>
        <v/>
      </c>
      <c r="D1977" s="272" t="str">
        <f t="shared" si="152"/>
        <v/>
      </c>
      <c r="E1977" s="272">
        <f t="shared" si="153"/>
        <v>0</v>
      </c>
      <c r="F1977" s="272">
        <v>1975</v>
      </c>
      <c r="G1977" s="272" t="str">
        <f t="shared" si="154"/>
        <v/>
      </c>
      <c r="H1977" s="272" t="str">
        <f>IFERROR(VLOOKUP(B1977,CAPTURE_DATA!$W$4:$Z$2000,4,FALSE),"")</f>
        <v/>
      </c>
    </row>
    <row r="1978" spans="1:8" x14ac:dyDescent="0.35">
      <c r="A1978" s="272">
        <f t="shared" si="150"/>
        <v>1</v>
      </c>
      <c r="B1978" s="7" t="str">
        <f>IF(CAPTURE_DATA!W1979=0,"",CAPTURE_DATA!W1979)</f>
        <v/>
      </c>
      <c r="C1978" s="272" t="str">
        <f t="shared" si="151"/>
        <v/>
      </c>
      <c r="D1978" s="272" t="str">
        <f t="shared" si="152"/>
        <v/>
      </c>
      <c r="E1978" s="272">
        <f t="shared" si="153"/>
        <v>0</v>
      </c>
      <c r="F1978" s="272">
        <v>1976</v>
      </c>
      <c r="G1978" s="272" t="str">
        <f t="shared" si="154"/>
        <v/>
      </c>
      <c r="H1978" s="272" t="str">
        <f>IFERROR(VLOOKUP(B1978,CAPTURE_DATA!$W$4:$Z$2000,4,FALSE),"")</f>
        <v/>
      </c>
    </row>
    <row r="1979" spans="1:8" x14ac:dyDescent="0.35">
      <c r="A1979" s="272">
        <f t="shared" si="150"/>
        <v>1</v>
      </c>
      <c r="B1979" s="7" t="str">
        <f>IF(CAPTURE_DATA!W1980=0,"",CAPTURE_DATA!W1980)</f>
        <v/>
      </c>
      <c r="C1979" s="272" t="str">
        <f t="shared" si="151"/>
        <v/>
      </c>
      <c r="D1979" s="272" t="str">
        <f t="shared" si="152"/>
        <v/>
      </c>
      <c r="E1979" s="272">
        <f t="shared" si="153"/>
        <v>0</v>
      </c>
      <c r="F1979" s="272">
        <v>1977</v>
      </c>
      <c r="G1979" s="272" t="str">
        <f t="shared" si="154"/>
        <v/>
      </c>
      <c r="H1979" s="272" t="str">
        <f>IFERROR(VLOOKUP(B1979,CAPTURE_DATA!$W$4:$Z$2000,4,FALSE),"")</f>
        <v/>
      </c>
    </row>
    <row r="1980" spans="1:8" x14ac:dyDescent="0.35">
      <c r="A1980" s="272">
        <f t="shared" si="150"/>
        <v>1</v>
      </c>
      <c r="B1980" s="7" t="str">
        <f>IF(CAPTURE_DATA!W1981=0,"",CAPTURE_DATA!W1981)</f>
        <v/>
      </c>
      <c r="C1980" s="272" t="str">
        <f t="shared" si="151"/>
        <v/>
      </c>
      <c r="D1980" s="272" t="str">
        <f t="shared" si="152"/>
        <v/>
      </c>
      <c r="E1980" s="272">
        <f t="shared" si="153"/>
        <v>0</v>
      </c>
      <c r="F1980" s="272">
        <v>1978</v>
      </c>
      <c r="G1980" s="272" t="str">
        <f t="shared" si="154"/>
        <v/>
      </c>
      <c r="H1980" s="272" t="str">
        <f>IFERROR(VLOOKUP(B1980,CAPTURE_DATA!$W$4:$Z$2000,4,FALSE),"")</f>
        <v/>
      </c>
    </row>
    <row r="1981" spans="1:8" x14ac:dyDescent="0.35">
      <c r="A1981" s="272">
        <f t="shared" si="150"/>
        <v>1</v>
      </c>
      <c r="B1981" s="7" t="str">
        <f>IF(CAPTURE_DATA!W1982=0,"",CAPTURE_DATA!W1982)</f>
        <v/>
      </c>
      <c r="C1981" s="272" t="str">
        <f t="shared" si="151"/>
        <v/>
      </c>
      <c r="D1981" s="272" t="str">
        <f t="shared" si="152"/>
        <v/>
      </c>
      <c r="E1981" s="272">
        <f t="shared" si="153"/>
        <v>0</v>
      </c>
      <c r="F1981" s="272">
        <v>1979</v>
      </c>
      <c r="G1981" s="272" t="str">
        <f t="shared" si="154"/>
        <v/>
      </c>
      <c r="H1981" s="272" t="str">
        <f>IFERROR(VLOOKUP(B1981,CAPTURE_DATA!$W$4:$Z$2000,4,FALSE),"")</f>
        <v/>
      </c>
    </row>
    <row r="1982" spans="1:8" x14ac:dyDescent="0.35">
      <c r="A1982" s="272">
        <f t="shared" si="150"/>
        <v>1</v>
      </c>
      <c r="B1982" s="7" t="str">
        <f>IF(CAPTURE_DATA!W1983=0,"",CAPTURE_DATA!W1983)</f>
        <v/>
      </c>
      <c r="C1982" s="272" t="str">
        <f t="shared" si="151"/>
        <v/>
      </c>
      <c r="D1982" s="272" t="str">
        <f t="shared" si="152"/>
        <v/>
      </c>
      <c r="E1982" s="272">
        <f t="shared" si="153"/>
        <v>0</v>
      </c>
      <c r="F1982" s="272">
        <v>1980</v>
      </c>
      <c r="G1982" s="272" t="str">
        <f t="shared" si="154"/>
        <v/>
      </c>
      <c r="H1982" s="272" t="str">
        <f>IFERROR(VLOOKUP(B1982,CAPTURE_DATA!$W$4:$Z$2000,4,FALSE),"")</f>
        <v/>
      </c>
    </row>
    <row r="1983" spans="1:8" x14ac:dyDescent="0.35">
      <c r="A1983" s="272">
        <f t="shared" si="150"/>
        <v>1</v>
      </c>
      <c r="B1983" s="7" t="str">
        <f>IF(CAPTURE_DATA!W1984=0,"",CAPTURE_DATA!W1984)</f>
        <v/>
      </c>
      <c r="C1983" s="272" t="str">
        <f t="shared" si="151"/>
        <v/>
      </c>
      <c r="D1983" s="272" t="str">
        <f t="shared" si="152"/>
        <v/>
      </c>
      <c r="E1983" s="272">
        <f t="shared" si="153"/>
        <v>0</v>
      </c>
      <c r="F1983" s="272">
        <v>1981</v>
      </c>
      <c r="G1983" s="272" t="str">
        <f t="shared" si="154"/>
        <v/>
      </c>
      <c r="H1983" s="272" t="str">
        <f>IFERROR(VLOOKUP(B1983,CAPTURE_DATA!$W$4:$Z$2000,4,FALSE),"")</f>
        <v/>
      </c>
    </row>
    <row r="1984" spans="1:8" x14ac:dyDescent="0.35">
      <c r="A1984" s="272">
        <f t="shared" si="150"/>
        <v>1</v>
      </c>
      <c r="B1984" s="7" t="str">
        <f>IF(CAPTURE_DATA!W1985=0,"",CAPTURE_DATA!W1985)</f>
        <v/>
      </c>
      <c r="C1984" s="272" t="str">
        <f t="shared" si="151"/>
        <v/>
      </c>
      <c r="D1984" s="272" t="str">
        <f t="shared" si="152"/>
        <v/>
      </c>
      <c r="E1984" s="272">
        <f t="shared" si="153"/>
        <v>0</v>
      </c>
      <c r="F1984" s="272">
        <v>1982</v>
      </c>
      <c r="G1984" s="272" t="str">
        <f t="shared" si="154"/>
        <v/>
      </c>
      <c r="H1984" s="272" t="str">
        <f>IFERROR(VLOOKUP(B1984,CAPTURE_DATA!$W$4:$Z$2000,4,FALSE),"")</f>
        <v/>
      </c>
    </row>
    <row r="1985" spans="1:8" x14ac:dyDescent="0.35">
      <c r="A1985" s="272">
        <f t="shared" si="150"/>
        <v>1</v>
      </c>
      <c r="B1985" s="7" t="str">
        <f>IF(CAPTURE_DATA!W1986=0,"",CAPTURE_DATA!W1986)</f>
        <v/>
      </c>
      <c r="C1985" s="272" t="str">
        <f t="shared" si="151"/>
        <v/>
      </c>
      <c r="D1985" s="272" t="str">
        <f t="shared" si="152"/>
        <v/>
      </c>
      <c r="E1985" s="272">
        <f t="shared" si="153"/>
        <v>0</v>
      </c>
      <c r="F1985" s="272">
        <v>1983</v>
      </c>
      <c r="G1985" s="272" t="str">
        <f t="shared" si="154"/>
        <v/>
      </c>
      <c r="H1985" s="272" t="str">
        <f>IFERROR(VLOOKUP(B1985,CAPTURE_DATA!$W$4:$Z$2000,4,FALSE),"")</f>
        <v/>
      </c>
    </row>
    <row r="1986" spans="1:8" x14ac:dyDescent="0.35">
      <c r="A1986" s="272">
        <f t="shared" si="150"/>
        <v>1</v>
      </c>
      <c r="B1986" s="7" t="str">
        <f>IF(CAPTURE_DATA!W1987=0,"",CAPTURE_DATA!W1987)</f>
        <v/>
      </c>
      <c r="C1986" s="272" t="str">
        <f t="shared" si="151"/>
        <v/>
      </c>
      <c r="D1986" s="272" t="str">
        <f t="shared" si="152"/>
        <v/>
      </c>
      <c r="E1986" s="272">
        <f t="shared" si="153"/>
        <v>0</v>
      </c>
      <c r="F1986" s="272">
        <v>1984</v>
      </c>
      <c r="G1986" s="272" t="str">
        <f t="shared" si="154"/>
        <v/>
      </c>
      <c r="H1986" s="272" t="str">
        <f>IFERROR(VLOOKUP(B1986,CAPTURE_DATA!$W$4:$Z$2000,4,FALSE),"")</f>
        <v/>
      </c>
    </row>
    <row r="1987" spans="1:8" x14ac:dyDescent="0.35">
      <c r="A1987" s="272">
        <f t="shared" si="150"/>
        <v>1</v>
      </c>
      <c r="B1987" s="7" t="str">
        <f>IF(CAPTURE_DATA!W1988=0,"",CAPTURE_DATA!W1988)</f>
        <v/>
      </c>
      <c r="C1987" s="272" t="str">
        <f t="shared" si="151"/>
        <v/>
      </c>
      <c r="D1987" s="272" t="str">
        <f t="shared" si="152"/>
        <v/>
      </c>
      <c r="E1987" s="272">
        <f t="shared" si="153"/>
        <v>0</v>
      </c>
      <c r="F1987" s="272">
        <v>1985</v>
      </c>
      <c r="G1987" s="272" t="str">
        <f t="shared" si="154"/>
        <v/>
      </c>
      <c r="H1987" s="272" t="str">
        <f>IFERROR(VLOOKUP(B1987,CAPTURE_DATA!$W$4:$Z$2000,4,FALSE),"")</f>
        <v/>
      </c>
    </row>
    <row r="1988" spans="1:8" x14ac:dyDescent="0.35">
      <c r="A1988" s="272">
        <f t="shared" ref="A1988:A2002" si="155">RANK(E1988,$E$3:$E$2000,)</f>
        <v>1</v>
      </c>
      <c r="B1988" s="7" t="str">
        <f>IF(CAPTURE_DATA!W1989=0,"",CAPTURE_DATA!W1989)</f>
        <v/>
      </c>
      <c r="C1988" s="272" t="str">
        <f t="shared" ref="C1988:C2002" si="156">IFERROR(VALUE(B1988),"")</f>
        <v/>
      </c>
      <c r="D1988" s="272" t="str">
        <f t="shared" ref="D1988:D2002" si="157">IF(CONCATENATE(B1988,"-",H1988)="-","",(CONCATENATE(B1988,"-",H1988)))</f>
        <v/>
      </c>
      <c r="E1988" s="272">
        <f t="shared" ref="E1988:E2002" si="158">IF(C1988="",0,C1988)</f>
        <v>0</v>
      </c>
      <c r="F1988" s="272">
        <v>1986</v>
      </c>
      <c r="G1988" s="272" t="str">
        <f t="shared" ref="G1988:G2002" si="159">IFERROR(VLOOKUP(F1988,$A$1:$D$2000,4,FALSE),"")</f>
        <v/>
      </c>
      <c r="H1988" s="272" t="str">
        <f>IFERROR(VLOOKUP(B1988,CAPTURE_DATA!$W$4:$Z$2000,4,FALSE),"")</f>
        <v/>
      </c>
    </row>
    <row r="1989" spans="1:8" x14ac:dyDescent="0.35">
      <c r="A1989" s="272">
        <f t="shared" si="155"/>
        <v>1</v>
      </c>
      <c r="B1989" s="7" t="str">
        <f>IF(CAPTURE_DATA!W1990=0,"",CAPTURE_DATA!W1990)</f>
        <v/>
      </c>
      <c r="C1989" s="272" t="str">
        <f t="shared" si="156"/>
        <v/>
      </c>
      <c r="D1989" s="272" t="str">
        <f t="shared" si="157"/>
        <v/>
      </c>
      <c r="E1989" s="272">
        <f t="shared" si="158"/>
        <v>0</v>
      </c>
      <c r="F1989" s="272">
        <v>1987</v>
      </c>
      <c r="G1989" s="272" t="str">
        <f t="shared" si="159"/>
        <v/>
      </c>
      <c r="H1989" s="272" t="str">
        <f>IFERROR(VLOOKUP(B1989,CAPTURE_DATA!$W$4:$Z$2000,4,FALSE),"")</f>
        <v/>
      </c>
    </row>
    <row r="1990" spans="1:8" x14ac:dyDescent="0.35">
      <c r="A1990" s="272">
        <f t="shared" si="155"/>
        <v>1</v>
      </c>
      <c r="B1990" s="7" t="str">
        <f>IF(CAPTURE_DATA!W1991=0,"",CAPTURE_DATA!W1991)</f>
        <v/>
      </c>
      <c r="C1990" s="272" t="str">
        <f t="shared" si="156"/>
        <v/>
      </c>
      <c r="D1990" s="272" t="str">
        <f t="shared" si="157"/>
        <v/>
      </c>
      <c r="E1990" s="272">
        <f t="shared" si="158"/>
        <v>0</v>
      </c>
      <c r="F1990" s="272">
        <v>1988</v>
      </c>
      <c r="G1990" s="272" t="str">
        <f t="shared" si="159"/>
        <v/>
      </c>
      <c r="H1990" s="272" t="str">
        <f>IFERROR(VLOOKUP(B1990,CAPTURE_DATA!$W$4:$Z$2000,4,FALSE),"")</f>
        <v/>
      </c>
    </row>
    <row r="1991" spans="1:8" x14ac:dyDescent="0.35">
      <c r="A1991" s="272">
        <f t="shared" si="155"/>
        <v>1</v>
      </c>
      <c r="B1991" s="7" t="str">
        <f>IF(CAPTURE_DATA!W1992=0,"",CAPTURE_DATA!W1992)</f>
        <v/>
      </c>
      <c r="C1991" s="272" t="str">
        <f t="shared" si="156"/>
        <v/>
      </c>
      <c r="D1991" s="272" t="str">
        <f t="shared" si="157"/>
        <v/>
      </c>
      <c r="E1991" s="272">
        <f t="shared" si="158"/>
        <v>0</v>
      </c>
      <c r="F1991" s="272">
        <v>1989</v>
      </c>
      <c r="G1991" s="272" t="str">
        <f t="shared" si="159"/>
        <v/>
      </c>
      <c r="H1991" s="272" t="str">
        <f>IFERROR(VLOOKUP(B1991,CAPTURE_DATA!$W$4:$Z$2000,4,FALSE),"")</f>
        <v/>
      </c>
    </row>
    <row r="1992" spans="1:8" x14ac:dyDescent="0.35">
      <c r="A1992" s="272">
        <f t="shared" si="155"/>
        <v>1</v>
      </c>
      <c r="B1992" s="7" t="str">
        <f>IF(CAPTURE_DATA!W1993=0,"",CAPTURE_DATA!W1993)</f>
        <v/>
      </c>
      <c r="C1992" s="272" t="str">
        <f t="shared" si="156"/>
        <v/>
      </c>
      <c r="D1992" s="272" t="str">
        <f t="shared" si="157"/>
        <v/>
      </c>
      <c r="E1992" s="272">
        <f t="shared" si="158"/>
        <v>0</v>
      </c>
      <c r="F1992" s="272">
        <v>1990</v>
      </c>
      <c r="G1992" s="272" t="str">
        <f t="shared" si="159"/>
        <v/>
      </c>
      <c r="H1992" s="272" t="str">
        <f>IFERROR(VLOOKUP(B1992,CAPTURE_DATA!$W$4:$Z$2000,4,FALSE),"")</f>
        <v/>
      </c>
    </row>
    <row r="1993" spans="1:8" x14ac:dyDescent="0.35">
      <c r="A1993" s="272">
        <f t="shared" si="155"/>
        <v>1</v>
      </c>
      <c r="B1993" s="7" t="str">
        <f>IF(CAPTURE_DATA!W1994=0,"",CAPTURE_DATA!W1994)</f>
        <v/>
      </c>
      <c r="C1993" s="272" t="str">
        <f t="shared" si="156"/>
        <v/>
      </c>
      <c r="D1993" s="272" t="str">
        <f t="shared" si="157"/>
        <v/>
      </c>
      <c r="E1993" s="272">
        <f t="shared" si="158"/>
        <v>0</v>
      </c>
      <c r="F1993" s="272">
        <v>1991</v>
      </c>
      <c r="G1993" s="272" t="str">
        <f t="shared" si="159"/>
        <v/>
      </c>
      <c r="H1993" s="272" t="str">
        <f>IFERROR(VLOOKUP(B1993,CAPTURE_DATA!$W$4:$Z$2000,4,FALSE),"")</f>
        <v/>
      </c>
    </row>
    <row r="1994" spans="1:8" x14ac:dyDescent="0.35">
      <c r="A1994" s="272">
        <f t="shared" si="155"/>
        <v>1</v>
      </c>
      <c r="B1994" s="7" t="str">
        <f>IF(CAPTURE_DATA!W1995=0,"",CAPTURE_DATA!W1995)</f>
        <v/>
      </c>
      <c r="C1994" s="272" t="str">
        <f t="shared" si="156"/>
        <v/>
      </c>
      <c r="D1994" s="272" t="str">
        <f t="shared" si="157"/>
        <v/>
      </c>
      <c r="E1994" s="272">
        <f t="shared" si="158"/>
        <v>0</v>
      </c>
      <c r="F1994" s="272">
        <v>1992</v>
      </c>
      <c r="G1994" s="272" t="str">
        <f t="shared" si="159"/>
        <v/>
      </c>
      <c r="H1994" s="272" t="str">
        <f>IFERROR(VLOOKUP(B1994,CAPTURE_DATA!$W$4:$Z$2000,4,FALSE),"")</f>
        <v/>
      </c>
    </row>
    <row r="1995" spans="1:8" x14ac:dyDescent="0.35">
      <c r="A1995" s="272">
        <f t="shared" si="155"/>
        <v>1</v>
      </c>
      <c r="B1995" s="7" t="str">
        <f>IF(CAPTURE_DATA!W1996=0,"",CAPTURE_DATA!W1996)</f>
        <v/>
      </c>
      <c r="C1995" s="272" t="str">
        <f t="shared" si="156"/>
        <v/>
      </c>
      <c r="D1995" s="272" t="str">
        <f t="shared" si="157"/>
        <v/>
      </c>
      <c r="E1995" s="272">
        <f t="shared" si="158"/>
        <v>0</v>
      </c>
      <c r="F1995" s="272">
        <v>1993</v>
      </c>
      <c r="G1995" s="272" t="str">
        <f t="shared" si="159"/>
        <v/>
      </c>
      <c r="H1995" s="272" t="str">
        <f>IFERROR(VLOOKUP(B1995,CAPTURE_DATA!$W$4:$Z$2000,4,FALSE),"")</f>
        <v/>
      </c>
    </row>
    <row r="1996" spans="1:8" x14ac:dyDescent="0.35">
      <c r="A1996" s="272">
        <f t="shared" si="155"/>
        <v>1</v>
      </c>
      <c r="B1996" s="7" t="str">
        <f>IF(CAPTURE_DATA!W1997=0,"",CAPTURE_DATA!W1997)</f>
        <v/>
      </c>
      <c r="C1996" s="272" t="str">
        <f t="shared" si="156"/>
        <v/>
      </c>
      <c r="D1996" s="272" t="str">
        <f t="shared" si="157"/>
        <v/>
      </c>
      <c r="E1996" s="272">
        <f t="shared" si="158"/>
        <v>0</v>
      </c>
      <c r="F1996" s="272">
        <v>1994</v>
      </c>
      <c r="G1996" s="272" t="str">
        <f t="shared" si="159"/>
        <v/>
      </c>
      <c r="H1996" s="272" t="str">
        <f>IFERROR(VLOOKUP(B1996,CAPTURE_DATA!$W$4:$Z$2000,4,FALSE),"")</f>
        <v/>
      </c>
    </row>
    <row r="1997" spans="1:8" x14ac:dyDescent="0.35">
      <c r="A1997" s="272">
        <f t="shared" si="155"/>
        <v>1</v>
      </c>
      <c r="B1997" s="7" t="str">
        <f>IF(CAPTURE_DATA!W1998=0,"",CAPTURE_DATA!W1998)</f>
        <v/>
      </c>
      <c r="C1997" s="272" t="str">
        <f t="shared" si="156"/>
        <v/>
      </c>
      <c r="D1997" s="272" t="str">
        <f t="shared" si="157"/>
        <v/>
      </c>
      <c r="E1997" s="272">
        <f t="shared" si="158"/>
        <v>0</v>
      </c>
      <c r="F1997" s="272">
        <v>1995</v>
      </c>
      <c r="G1997" s="272" t="str">
        <f t="shared" si="159"/>
        <v/>
      </c>
      <c r="H1997" s="272" t="str">
        <f>IFERROR(VLOOKUP(B1997,CAPTURE_DATA!$W$4:$Z$2000,4,FALSE),"")</f>
        <v/>
      </c>
    </row>
    <row r="1998" spans="1:8" x14ac:dyDescent="0.35">
      <c r="A1998" s="272">
        <f t="shared" si="155"/>
        <v>1</v>
      </c>
      <c r="B1998" s="7" t="str">
        <f>IF(CAPTURE_DATA!W1999=0,"",CAPTURE_DATA!W1999)</f>
        <v/>
      </c>
      <c r="C1998" s="272" t="str">
        <f t="shared" si="156"/>
        <v/>
      </c>
      <c r="D1998" s="272" t="str">
        <f t="shared" si="157"/>
        <v/>
      </c>
      <c r="E1998" s="272">
        <f t="shared" si="158"/>
        <v>0</v>
      </c>
      <c r="F1998" s="272">
        <v>1996</v>
      </c>
      <c r="G1998" s="272" t="str">
        <f t="shared" si="159"/>
        <v/>
      </c>
      <c r="H1998" s="272" t="str">
        <f>IFERROR(VLOOKUP(B1998,CAPTURE_DATA!$W$4:$Z$2000,4,FALSE),"")</f>
        <v/>
      </c>
    </row>
    <row r="1999" spans="1:8" x14ac:dyDescent="0.35">
      <c r="A1999" s="272">
        <f t="shared" si="155"/>
        <v>1</v>
      </c>
      <c r="B1999" s="7" t="str">
        <f>IF(CAPTURE_DATA!W2000=0,"",CAPTURE_DATA!W2000)</f>
        <v/>
      </c>
      <c r="C1999" s="272" t="str">
        <f t="shared" si="156"/>
        <v/>
      </c>
      <c r="D1999" s="272" t="str">
        <f t="shared" si="157"/>
        <v/>
      </c>
      <c r="E1999" s="272">
        <f t="shared" si="158"/>
        <v>0</v>
      </c>
      <c r="F1999" s="272">
        <v>1997</v>
      </c>
      <c r="G1999" s="272" t="str">
        <f t="shared" si="159"/>
        <v/>
      </c>
      <c r="H1999" s="272" t="str">
        <f>IFERROR(VLOOKUP(B1999,CAPTURE_DATA!$W$4:$Z$2000,4,FALSE),"")</f>
        <v/>
      </c>
    </row>
    <row r="2000" spans="1:8" x14ac:dyDescent="0.35">
      <c r="A2000" s="272">
        <f t="shared" si="155"/>
        <v>1</v>
      </c>
      <c r="B2000" s="7" t="str">
        <f>IF(CAPTURE_DATA!W2001=0,"",CAPTURE_DATA!W2001)</f>
        <v/>
      </c>
      <c r="C2000" s="272" t="str">
        <f t="shared" si="156"/>
        <v/>
      </c>
      <c r="D2000" s="272" t="str">
        <f t="shared" si="157"/>
        <v/>
      </c>
      <c r="E2000" s="272">
        <f t="shared" si="158"/>
        <v>0</v>
      </c>
      <c r="F2000" s="272">
        <v>1998</v>
      </c>
      <c r="G2000" s="272" t="str">
        <f t="shared" si="159"/>
        <v/>
      </c>
      <c r="H2000" s="272" t="str">
        <f>IFERROR(VLOOKUP(B2000,CAPTURE_DATA!$W$4:$Z$2000,4,FALSE),"")</f>
        <v/>
      </c>
    </row>
    <row r="2001" spans="1:8" x14ac:dyDescent="0.35">
      <c r="A2001" s="272">
        <f t="shared" si="155"/>
        <v>1</v>
      </c>
      <c r="B2001" s="7" t="str">
        <f>IF(CAPTURE_DATA!W2002=0,"",CAPTURE_DATA!W2002)</f>
        <v/>
      </c>
      <c r="C2001" s="272" t="str">
        <f t="shared" si="156"/>
        <v/>
      </c>
      <c r="D2001" s="272" t="str">
        <f t="shared" si="157"/>
        <v/>
      </c>
      <c r="E2001" s="272">
        <f t="shared" si="158"/>
        <v>0</v>
      </c>
      <c r="F2001" s="272">
        <v>1999</v>
      </c>
      <c r="G2001" s="272" t="str">
        <f t="shared" si="159"/>
        <v/>
      </c>
      <c r="H2001" s="272" t="str">
        <f>IFERROR(VLOOKUP(B2001,CAPTURE_DATA!$W$4:$Z$2000,4,FALSE),"")</f>
        <v/>
      </c>
    </row>
    <row r="2002" spans="1:8" x14ac:dyDescent="0.35">
      <c r="A2002" s="272">
        <f t="shared" si="155"/>
        <v>1</v>
      </c>
      <c r="B2002" s="7" t="str">
        <f>IF(CAPTURE_DATA!W2003=0,"",CAPTURE_DATA!W2003)</f>
        <v/>
      </c>
      <c r="C2002" s="272" t="str">
        <f t="shared" si="156"/>
        <v/>
      </c>
      <c r="D2002" s="272" t="str">
        <f t="shared" si="157"/>
        <v/>
      </c>
      <c r="E2002" s="272">
        <f t="shared" si="158"/>
        <v>0</v>
      </c>
      <c r="F2002" s="272">
        <v>2000</v>
      </c>
      <c r="G2002" s="272" t="str">
        <f t="shared" si="159"/>
        <v/>
      </c>
      <c r="H2002" s="272"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2023-03-25T15:23:41Z</dcterms:modified>
</cp:coreProperties>
</file>